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'2008'!$A$1:$O$34</definedName>
    <definedName name="_xlnm.Print_Area" localSheetId="12">'2009'!$A$1:$O$33</definedName>
    <definedName name="_xlnm.Print_Area" localSheetId="11">'2010'!$A$1:$O$32</definedName>
    <definedName name="_xlnm.Print_Area" localSheetId="10">'2011'!$A$1:$O$34</definedName>
    <definedName name="_xlnm.Print_Area" localSheetId="9">'2012'!$A$1:$O$36</definedName>
    <definedName name="_xlnm.Print_Area" localSheetId="8">'2013'!$A$1:$O$33</definedName>
    <definedName name="_xlnm.Print_Area" localSheetId="7">'2014'!$A$1:$O$33</definedName>
    <definedName name="_xlnm.Print_Area" localSheetId="6">'2015'!$A$1:$O$34</definedName>
    <definedName name="_xlnm.Print_Area" localSheetId="5">'2016'!$A$1:$O$33</definedName>
    <definedName name="_xlnm.Print_Area" localSheetId="4">'2017'!$A$1:$O$30</definedName>
    <definedName name="_xlnm.Print_Area" localSheetId="3">'2018'!$A$1:$O$30</definedName>
    <definedName name="_xlnm.Print_Area" localSheetId="2">'2019'!$A$1:$O$29</definedName>
    <definedName name="_xlnm.Print_Area" localSheetId="1">'2020'!$A$1:$O$28</definedName>
    <definedName name="_xlnm.Print_Area" localSheetId="0">'2021'!$A$1:$P$27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<sst xmlns="http://schemas.openxmlformats.org/spreadsheetml/2006/main" count="615" uniqueCount="105">
  <si>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</si>
  <si>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</si>
  <si>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</si>
  <si>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</si>
  <si>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</si>
  <si>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</si>
  <si>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</si>
  <si>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</si>
  <si>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</si>
  <si>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</si>
  <si>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</si>
  <si>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</si>
  <si>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Other</t>
  </si>
  <si>
    <t>Other General Taxes</t>
  </si>
  <si>
    <t>Permits, Fees, and Special Assessments</t>
  </si>
  <si>
    <t>Impact Fees - Residential - Other</t>
  </si>
  <si>
    <t>Other Permits, Fees, and Special Assessments</t>
  </si>
  <si>
    <t>Intergovernmental Revenue</t>
  </si>
  <si>
    <t>Federal Grant - Culture / Recreation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</si>
  <si>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</si>
  <si>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</si>
  <si>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</si>
  <si>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</si>
  <si>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</si>
  <si>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</si>
  <si>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</si>
  <si>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</si>
  <si>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</si>
  <si>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</si>
  <si>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</si>
  <si>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</si>
  <si>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</si>
  <si>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</si>
  <si>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</si>
  <si>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</si>
  <si>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</si>
  <si>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</si>
  <si>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</si>
  <si>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</si>
  <si>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</si>
  <si>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</si>
  <si>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</si>
  <si>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</si>
  <si>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Midway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</si>
  <si>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</si>
  <si>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</si>
  <si>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</si>
  <si>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</si>
  <si>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</si>
  <si>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State Grant - Other</t>
  </si>
  <si>
    <t>2011 Municipal Population:</t>
  </si>
  <si>
    <t>Local Fiscal Year Ended September 30, 2012</t>
  </si>
  <si>
    <t>Federal Grant - Public Safety</t>
  </si>
  <si>
    <t>Contributions and Donations from Private Sources</t>
  </si>
  <si>
    <t>Other Sources</t>
  </si>
  <si>
    <t>Proceeds - Debt Proceeds</t>
  </si>
  <si>
    <t>Proceeds of General Capital Asset Dispositions - Sales</t>
  </si>
  <si>
    <t>2012 Municipal Population:</t>
  </si>
  <si>
    <t>Local Fiscal Year Ended September 30, 2013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</si>
  <si>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</si>
  <si>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</si>
  <si>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</si>
  <si>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</si>
  <si>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</si>
  <si>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</si>
  <si>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</si>
  <si>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State Grant - Public Safety</t>
  </si>
  <si>
    <t>Impact Fees - Other</t>
  </si>
  <si>
    <t>2008 Municipal Population:</t>
  </si>
  <si>
    <t>Local Fiscal Year Ended September 30, 2014</t>
  </si>
  <si>
    <t>Utility Service Tax - Electricity</t>
  </si>
  <si>
    <t>Communications Services Taxes (Chapter 202, F.S.)</t>
  </si>
  <si>
    <t>Licenses</t>
  </si>
  <si>
    <t>State Grant - Economic Environment</t>
  </si>
  <si>
    <t>State Shared Revenues - General Government - Alcoholic Beverage License Tax</t>
  </si>
  <si>
    <t>State Shared Revenues - General Government - Other General Government</t>
  </si>
  <si>
    <t>Court-Ordered Judgments and Fines - As Decided by County Court Criminal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</si>
  <si>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</si>
  <si>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</si>
  <si>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</si>
  <si>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</si>
  <si>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</si>
  <si>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</si>
  <si>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</si>
  <si>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</si>
  <si>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</si>
  <si>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Charges for Services</t>
  </si>
  <si>
    <t>General Government - Other General Government Charges and Fees</t>
  </si>
  <si>
    <t>2018 Municipal Population:</t>
  </si>
  <si>
    <t>Local Fiscal Year Ended September 30, 2019</t>
  </si>
  <si>
    <t>Federal Grant - Physical Environment - Other Physical Environment</t>
  </si>
  <si>
    <t>Culture / Recreation - Other Culture / Recreation Charges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</si>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</sst>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97</v>
      </c>
      <c r="N4" s="35" t="s">
        <v>9</v>
      </c>
      <c r="O4" s="35" t="s">
        <v>98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99</v>
      </c>
      <c r="B5" s="26"/>
      <c r="C5" s="26"/>
      <c r="D5" s="27">
        <f>SUM(D6:D7)</f>
        <v>912159</v>
      </c>
      <c r="E5" s="27">
        <f>SUM(E6:E7)</f>
        <v>0</v>
      </c>
      <c r="F5" s="27">
        <f>SUM(F6:F7)</f>
        <v>0</v>
      </c>
      <c r="G5" s="27">
        <f>SUM(G6:G7)</f>
        <v>0</v>
      </c>
      <c r="H5" s="27">
        <f>SUM(H6:H7)</f>
        <v>0</v>
      </c>
      <c r="I5" s="27">
        <f>SUM(I6:I7)</f>
        <v>0</v>
      </c>
      <c r="J5" s="27">
        <f>SUM(J6:J7)</f>
        <v>0</v>
      </c>
      <c r="K5" s="27">
        <f>SUM(K6:K7)</f>
        <v>0</v>
      </c>
      <c r="L5" s="27">
        <f>SUM(L6:L7)</f>
        <v>0</v>
      </c>
      <c r="M5" s="27">
        <f>SUM(M6:M7)</f>
        <v>0</v>
      </c>
      <c r="N5" s="27">
        <f>SUM(N6:N7)</f>
        <v>0</v>
      </c>
      <c r="O5" s="28">
        <f>SUM(D5:N5)</f>
        <v>912159</v>
      </c>
      <c r="P5" s="33">
        <f>(O5/P$25)</f>
        <v>252.18661874481614</v>
      </c>
      <c r="Q5" s="6"/>
    </row>
    <row r="6" spans="1:17" ht="15">
      <c r="A6" s="12"/>
      <c r="B6" s="25">
        <v>311</v>
      </c>
      <c r="C6" s="20" t="s">
        <v>2</v>
      </c>
      <c r="D6" s="46">
        <v>804143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804143</v>
      </c>
      <c r="P6" s="47">
        <f>(O6/P$25)</f>
        <v>222.3231960188001</v>
      </c>
      <c r="Q6" s="9"/>
    </row>
    <row r="7" spans="1:17" ht="15">
      <c r="A7" s="12"/>
      <c r="B7" s="25">
        <v>314.1</v>
      </c>
      <c r="C7" s="20" t="s">
        <v>70</v>
      </c>
      <c r="D7" s="46">
        <v>108016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108016</v>
      </c>
      <c r="P7" s="47">
        <f>(O7/P$25)</f>
        <v>29.863422726016037</v>
      </c>
      <c r="Q7" s="9"/>
    </row>
    <row r="8" spans="1:17" ht="15.75">
      <c r="A8" s="29" t="s">
        <v>14</v>
      </c>
      <c r="B8" s="30"/>
      <c r="C8" s="31"/>
      <c r="D8" s="32">
        <f>SUM(D9:D9)</f>
        <v>90824</v>
      </c>
      <c r="E8" s="32">
        <f>SUM(E9:E9)</f>
        <v>0</v>
      </c>
      <c r="F8" s="32">
        <f>SUM(F9:F9)</f>
        <v>0</v>
      </c>
      <c r="G8" s="32">
        <f>SUM(G9:G9)</f>
        <v>0</v>
      </c>
      <c r="H8" s="32">
        <f>SUM(H9:H9)</f>
        <v>0</v>
      </c>
      <c r="I8" s="32">
        <f>SUM(I9:I9)</f>
        <v>0</v>
      </c>
      <c r="J8" s="32">
        <f>SUM(J9:J9)</f>
        <v>0</v>
      </c>
      <c r="K8" s="32">
        <f>SUM(K9:K9)</f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44">
        <f>SUM(D8:N8)</f>
        <v>90824</v>
      </c>
      <c r="P8" s="45">
        <f>(O8/P$25)</f>
        <v>25.110312413602433</v>
      </c>
      <c r="Q8" s="10"/>
    </row>
    <row r="9" spans="1:17" ht="15">
      <c r="A9" s="12"/>
      <c r="B9" s="25">
        <v>322</v>
      </c>
      <c r="C9" s="20" t="s">
        <v>100</v>
      </c>
      <c r="D9" s="46">
        <v>90824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90824</v>
      </c>
      <c r="P9" s="47">
        <f>(O9/P$25)</f>
        <v>25.110312413602433</v>
      </c>
      <c r="Q9" s="9"/>
    </row>
    <row r="10" spans="1:17" ht="15.75">
      <c r="A10" s="29" t="s">
        <v>101</v>
      </c>
      <c r="B10" s="30"/>
      <c r="C10" s="31"/>
      <c r="D10" s="32">
        <f>SUM(D11:D15)</f>
        <v>696411</v>
      </c>
      <c r="E10" s="32">
        <f>SUM(E11:E15)</f>
        <v>0</v>
      </c>
      <c r="F10" s="32">
        <f>SUM(F11:F15)</f>
        <v>0</v>
      </c>
      <c r="G10" s="32">
        <f>SUM(G11:G15)</f>
        <v>0</v>
      </c>
      <c r="H10" s="32">
        <f>SUM(H11:H15)</f>
        <v>0</v>
      </c>
      <c r="I10" s="32">
        <f>SUM(I11:I15)</f>
        <v>0</v>
      </c>
      <c r="J10" s="32">
        <f>SUM(J11:J15)</f>
        <v>0</v>
      </c>
      <c r="K10" s="32">
        <f>SUM(K11:K15)</f>
        <v>0</v>
      </c>
      <c r="L10" s="32">
        <f>SUM(L11:L15)</f>
        <v>0</v>
      </c>
      <c r="M10" s="32">
        <f>SUM(M11:M15)</f>
        <v>0</v>
      </c>
      <c r="N10" s="32">
        <f>SUM(N11:N15)</f>
        <v>0</v>
      </c>
      <c r="O10" s="44">
        <f>SUM(D10:N10)</f>
        <v>696411</v>
      </c>
      <c r="P10" s="45">
        <f>(O10/P$25)</f>
        <v>192.53829140171413</v>
      </c>
      <c r="Q10" s="10"/>
    </row>
    <row r="11" spans="1:17" ht="15">
      <c r="A11" s="12"/>
      <c r="B11" s="25">
        <v>334.2</v>
      </c>
      <c r="C11" s="20" t="s">
        <v>66</v>
      </c>
      <c r="D11" s="46">
        <v>1725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1725</v>
      </c>
      <c r="P11" s="47">
        <f>(O11/P$25)</f>
        <v>0.47691457008570637</v>
      </c>
      <c r="Q11" s="9"/>
    </row>
    <row r="12" spans="1:17" ht="15">
      <c r="A12" s="12"/>
      <c r="B12" s="25">
        <v>335.18</v>
      </c>
      <c r="C12" s="20" t="s">
        <v>102</v>
      </c>
      <c r="D12" s="46">
        <v>161734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161734</v>
      </c>
      <c r="P12" s="47">
        <f>(O12/P$25)</f>
        <v>44.714957146806746</v>
      </c>
      <c r="Q12" s="9"/>
    </row>
    <row r="13" spans="1:17" ht="15">
      <c r="A13" s="12"/>
      <c r="B13" s="25">
        <v>335.19</v>
      </c>
      <c r="C13" s="20" t="s">
        <v>75</v>
      </c>
      <c r="D13" s="46">
        <v>148055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148055</v>
      </c>
      <c r="P13" s="47">
        <f>(O13/P$25)</f>
        <v>40.93309372408073</v>
      </c>
      <c r="Q13" s="9"/>
    </row>
    <row r="14" spans="1:17" ht="15">
      <c r="A14" s="12"/>
      <c r="B14" s="25">
        <v>335.9</v>
      </c>
      <c r="C14" s="20" t="s">
        <v>103</v>
      </c>
      <c r="D14" s="46">
        <v>348706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348706</v>
      </c>
      <c r="P14" s="47">
        <f>(O14/P$25)</f>
        <v>96.40752004423555</v>
      </c>
      <c r="Q14" s="9"/>
    </row>
    <row r="15" spans="1:17" ht="15">
      <c r="A15" s="12"/>
      <c r="B15" s="25">
        <v>337.2</v>
      </c>
      <c r="C15" s="20" t="s">
        <v>24</v>
      </c>
      <c r="D15" s="46">
        <v>36191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36191</v>
      </c>
      <c r="P15" s="47">
        <f>(O15/P$25)</f>
        <v>10.005805916505391</v>
      </c>
      <c r="Q15" s="9"/>
    </row>
    <row r="16" spans="1:17" ht="15.75">
      <c r="A16" s="29" t="s">
        <v>29</v>
      </c>
      <c r="B16" s="30"/>
      <c r="C16" s="31"/>
      <c r="D16" s="32">
        <f>SUM(D17:D18)</f>
        <v>46374</v>
      </c>
      <c r="E16" s="32">
        <f>SUM(E17:E18)</f>
        <v>0</v>
      </c>
      <c r="F16" s="32">
        <f>SUM(F17:F18)</f>
        <v>0</v>
      </c>
      <c r="G16" s="32">
        <f>SUM(G17:G18)</f>
        <v>0</v>
      </c>
      <c r="H16" s="32">
        <f>SUM(H17:H18)</f>
        <v>0</v>
      </c>
      <c r="I16" s="32">
        <f>SUM(I17:I18)</f>
        <v>0</v>
      </c>
      <c r="J16" s="32">
        <f>SUM(J17:J18)</f>
        <v>0</v>
      </c>
      <c r="K16" s="32">
        <f>SUM(K17:K18)</f>
        <v>0</v>
      </c>
      <c r="L16" s="32">
        <f>SUM(L17:L18)</f>
        <v>0</v>
      </c>
      <c r="M16" s="32">
        <f>SUM(M17:M18)</f>
        <v>0</v>
      </c>
      <c r="N16" s="32">
        <f>SUM(N17:N18)</f>
        <v>0</v>
      </c>
      <c r="O16" s="32">
        <f>SUM(D16:N16)</f>
        <v>46374</v>
      </c>
      <c r="P16" s="45">
        <f>(O16/P$25)</f>
        <v>12.821122477191043</v>
      </c>
      <c r="Q16" s="10"/>
    </row>
    <row r="17" spans="1:17" ht="15">
      <c r="A17" s="13"/>
      <c r="B17" s="39">
        <v>351.1</v>
      </c>
      <c r="C17" s="21" t="s">
        <v>76</v>
      </c>
      <c r="D17" s="46">
        <v>20033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20033</v>
      </c>
      <c r="P17" s="47">
        <f>(O17/P$25)</f>
        <v>5.53856787392867</v>
      </c>
      <c r="Q17" s="9"/>
    </row>
    <row r="18" spans="1:17" ht="15">
      <c r="A18" s="13"/>
      <c r="B18" s="39">
        <v>351.5</v>
      </c>
      <c r="C18" s="21" t="s">
        <v>32</v>
      </c>
      <c r="D18" s="46">
        <v>26341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26341</v>
      </c>
      <c r="P18" s="47">
        <f>(O18/P$25)</f>
        <v>7.282554603262372</v>
      </c>
      <c r="Q18" s="9"/>
    </row>
    <row r="19" spans="1:17" ht="15.75">
      <c r="A19" s="29" t="s">
        <v>3</v>
      </c>
      <c r="B19" s="30"/>
      <c r="C19" s="31"/>
      <c r="D19" s="32">
        <f>SUM(D20:D22)</f>
        <v>4848</v>
      </c>
      <c r="E19" s="32">
        <f>SUM(E20:E22)</f>
        <v>0</v>
      </c>
      <c r="F19" s="32">
        <f>SUM(F20:F22)</f>
        <v>0</v>
      </c>
      <c r="G19" s="32">
        <f>SUM(G20:G22)</f>
        <v>0</v>
      </c>
      <c r="H19" s="32">
        <f>SUM(H20:H22)</f>
        <v>0</v>
      </c>
      <c r="I19" s="32">
        <f>SUM(I20:I22)</f>
        <v>0</v>
      </c>
      <c r="J19" s="32">
        <f>SUM(J20:J22)</f>
        <v>0</v>
      </c>
      <c r="K19" s="32">
        <f>SUM(K20:K22)</f>
        <v>0</v>
      </c>
      <c r="L19" s="32">
        <f>SUM(L20:L22)</f>
        <v>0</v>
      </c>
      <c r="M19" s="32">
        <f>SUM(M20:M22)</f>
        <v>0</v>
      </c>
      <c r="N19" s="32">
        <f>SUM(N20:N22)</f>
        <v>0</v>
      </c>
      <c r="O19" s="32">
        <f>SUM(D19:N19)</f>
        <v>4848</v>
      </c>
      <c r="P19" s="45">
        <f>(O19/P$25)</f>
        <v>1.3403372961017417</v>
      </c>
      <c r="Q19" s="10"/>
    </row>
    <row r="20" spans="1:17" ht="15">
      <c r="A20" s="12"/>
      <c r="B20" s="25">
        <v>362</v>
      </c>
      <c r="C20" s="20" t="s">
        <v>34</v>
      </c>
      <c r="D20" s="46">
        <v>2135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2135</v>
      </c>
      <c r="P20" s="47">
        <f>(O20/P$25)</f>
        <v>0.5902681780481062</v>
      </c>
      <c r="Q20" s="9"/>
    </row>
    <row r="21" spans="1:17" ht="15">
      <c r="A21" s="12"/>
      <c r="B21" s="25">
        <v>367</v>
      </c>
      <c r="C21" s="20" t="s">
        <v>72</v>
      </c>
      <c r="D21" s="46">
        <v>-85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-85</v>
      </c>
      <c r="P21" s="47">
        <f>(O21/P$25)</f>
        <v>-0.023500138236107273</v>
      </c>
      <c r="Q21" s="9"/>
    </row>
    <row r="22" spans="1:17" ht="15.75" thickBot="1">
      <c r="A22" s="12"/>
      <c r="B22" s="25">
        <v>369.9</v>
      </c>
      <c r="C22" s="20" t="s">
        <v>35</v>
      </c>
      <c r="D22" s="46">
        <v>2798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2798</v>
      </c>
      <c r="P22" s="47">
        <f>(O22/P$25)</f>
        <v>0.7735692562897429</v>
      </c>
      <c r="Q22" s="9"/>
    </row>
    <row r="23" spans="1:120" ht="16.5" thickBot="1">
      <c r="A23" s="14" t="s">
        <v>30</v>
      </c>
      <c r="B23" s="23"/>
      <c r="C23" s="22"/>
      <c r="D23" s="15">
        <f>SUM(D5,D8,D10,D16,D19)</f>
        <v>1750616</v>
      </c>
      <c r="E23" s="15">
        <f aca="true" t="shared" si="0" ref="E23:N23">SUM(E5,E8,E10,E16,E19)</f>
        <v>0</v>
      </c>
      <c r="F23" s="15">
        <f t="shared" si="0"/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15">
        <f t="shared" si="0"/>
        <v>0</v>
      </c>
      <c r="M23" s="15">
        <f t="shared" si="0"/>
        <v>0</v>
      </c>
      <c r="N23" s="15">
        <f t="shared" si="0"/>
        <v>0</v>
      </c>
      <c r="O23" s="15">
        <f>SUM(D23:N23)</f>
        <v>1750616</v>
      </c>
      <c r="P23" s="38">
        <f>(O23/P$25)</f>
        <v>483.9966823334255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6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8" t="s">
        <v>104</v>
      </c>
      <c r="N25" s="48"/>
      <c r="O25" s="48"/>
      <c r="P25" s="43">
        <v>3617</v>
      </c>
    </row>
    <row r="26" spans="1:16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6" ht="15.75" customHeight="1" thickBot="1">
      <c r="A27" s="52" t="s">
        <v>46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786853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786853</v>
      </c>
      <c r="O5" s="33">
        <f aca="true" t="shared" si="2" ref="O5:O32">(N5/O$34)</f>
        <v>252.27733247835846</v>
      </c>
      <c r="P5" s="6"/>
    </row>
    <row r="6" spans="1:16" ht="15">
      <c r="A6" s="12"/>
      <c r="B6" s="25">
        <v>311</v>
      </c>
      <c r="C6" s="20" t="s">
        <v>2</v>
      </c>
      <c r="D6" s="46">
        <v>473661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473661</v>
      </c>
      <c r="O6" s="47">
        <f t="shared" si="2"/>
        <v>151.8630971465213</v>
      </c>
      <c r="P6" s="9"/>
    </row>
    <row r="7" spans="1:16" ht="15">
      <c r="A7" s="12"/>
      <c r="B7" s="25">
        <v>312.1</v>
      </c>
      <c r="C7" s="20" t="s">
        <v>10</v>
      </c>
      <c r="D7" s="46">
        <v>5855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5855</v>
      </c>
      <c r="O7" s="47">
        <f t="shared" si="2"/>
        <v>1.8772042321256812</v>
      </c>
      <c r="P7" s="9"/>
    </row>
    <row r="8" spans="1:16" ht="15">
      <c r="A8" s="12"/>
      <c r="B8" s="25">
        <v>312.6</v>
      </c>
      <c r="C8" s="20" t="s">
        <v>11</v>
      </c>
      <c r="D8" s="46">
        <v>149426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149426</v>
      </c>
      <c r="O8" s="47">
        <f t="shared" si="2"/>
        <v>47.90830394357166</v>
      </c>
      <c r="P8" s="9"/>
    </row>
    <row r="9" spans="1:16" ht="15">
      <c r="A9" s="12"/>
      <c r="B9" s="25">
        <v>314.9</v>
      </c>
      <c r="C9" s="20" t="s">
        <v>12</v>
      </c>
      <c r="D9" s="46">
        <v>72997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72997</v>
      </c>
      <c r="O9" s="47">
        <f t="shared" si="2"/>
        <v>23.403975633215776</v>
      </c>
      <c r="P9" s="9"/>
    </row>
    <row r="10" spans="1:16" ht="15">
      <c r="A10" s="12"/>
      <c r="B10" s="25">
        <v>319</v>
      </c>
      <c r="C10" s="20" t="s">
        <v>13</v>
      </c>
      <c r="D10" s="46">
        <v>84914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84914</v>
      </c>
      <c r="O10" s="47">
        <f t="shared" si="2"/>
        <v>27.224751522924013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24725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24725</v>
      </c>
      <c r="O11" s="45">
        <f t="shared" si="2"/>
        <v>7.927220262904777</v>
      </c>
      <c r="P11" s="10"/>
    </row>
    <row r="12" spans="1:16" ht="15">
      <c r="A12" s="12"/>
      <c r="B12" s="25">
        <v>322</v>
      </c>
      <c r="C12" s="20" t="s">
        <v>0</v>
      </c>
      <c r="D12" s="46">
        <v>11556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11556</v>
      </c>
      <c r="O12" s="47">
        <f t="shared" si="2"/>
        <v>3.7050336646361015</v>
      </c>
      <c r="P12" s="9"/>
    </row>
    <row r="13" spans="1:16" ht="15">
      <c r="A13" s="12"/>
      <c r="B13" s="25">
        <v>324.71</v>
      </c>
      <c r="C13" s="20" t="s">
        <v>15</v>
      </c>
      <c r="D13" s="46">
        <v>2500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2500</v>
      </c>
      <c r="O13" s="47">
        <f t="shared" si="2"/>
        <v>0.8015389547932029</v>
      </c>
      <c r="P13" s="9"/>
    </row>
    <row r="14" spans="1:16" ht="15">
      <c r="A14" s="12"/>
      <c r="B14" s="25">
        <v>329</v>
      </c>
      <c r="C14" s="20" t="s">
        <v>16</v>
      </c>
      <c r="D14" s="46">
        <v>10669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10669</v>
      </c>
      <c r="O14" s="47">
        <f t="shared" si="2"/>
        <v>3.420647643475473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344998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344998</v>
      </c>
      <c r="O15" s="45">
        <f t="shared" si="2"/>
        <v>110.61173453029818</v>
      </c>
      <c r="P15" s="10"/>
    </row>
    <row r="16" spans="1:16" ht="15">
      <c r="A16" s="12"/>
      <c r="B16" s="25">
        <v>331.2</v>
      </c>
      <c r="C16" s="20" t="s">
        <v>52</v>
      </c>
      <c r="D16" s="46">
        <v>164880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164880</v>
      </c>
      <c r="O16" s="47">
        <f t="shared" si="2"/>
        <v>52.86309714652132</v>
      </c>
      <c r="P16" s="9"/>
    </row>
    <row r="17" spans="1:16" ht="15">
      <c r="A17" s="12"/>
      <c r="B17" s="25">
        <v>335.12</v>
      </c>
      <c r="C17" s="20" t="s">
        <v>20</v>
      </c>
      <c r="D17" s="46">
        <v>60719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60719</v>
      </c>
      <c r="O17" s="47">
        <f t="shared" si="2"/>
        <v>19.467457518435396</v>
      </c>
      <c r="P17" s="9"/>
    </row>
    <row r="18" spans="1:16" ht="15">
      <c r="A18" s="12"/>
      <c r="B18" s="25">
        <v>335.14</v>
      </c>
      <c r="C18" s="20" t="s">
        <v>21</v>
      </c>
      <c r="D18" s="46">
        <v>446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446</v>
      </c>
      <c r="O18" s="47">
        <f t="shared" si="2"/>
        <v>0.1429945495351074</v>
      </c>
      <c r="P18" s="9"/>
    </row>
    <row r="19" spans="1:16" ht="15">
      <c r="A19" s="12"/>
      <c r="B19" s="25">
        <v>335.15</v>
      </c>
      <c r="C19" s="20" t="s">
        <v>22</v>
      </c>
      <c r="D19" s="46">
        <v>1749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1749</v>
      </c>
      <c r="O19" s="47">
        <f t="shared" si="2"/>
        <v>0.5607566527733248</v>
      </c>
      <c r="P19" s="9"/>
    </row>
    <row r="20" spans="1:16" ht="15">
      <c r="A20" s="12"/>
      <c r="B20" s="25">
        <v>335.18</v>
      </c>
      <c r="C20" s="20" t="s">
        <v>23</v>
      </c>
      <c r="D20" s="46">
        <v>82204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82204</v>
      </c>
      <c r="O20" s="47">
        <f t="shared" si="2"/>
        <v>26.355883295928184</v>
      </c>
      <c r="P20" s="9"/>
    </row>
    <row r="21" spans="1:16" ht="15">
      <c r="A21" s="12"/>
      <c r="B21" s="25">
        <v>337.2</v>
      </c>
      <c r="C21" s="20" t="s">
        <v>24</v>
      </c>
      <c r="D21" s="46">
        <v>35000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35000</v>
      </c>
      <c r="O21" s="47">
        <f t="shared" si="2"/>
        <v>11.221545367104842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SUM(D23:D23)</f>
        <v>23892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23892</v>
      </c>
      <c r="O22" s="45">
        <f t="shared" si="2"/>
        <v>7.660147483167682</v>
      </c>
      <c r="P22" s="10"/>
    </row>
    <row r="23" spans="1:16" ht="15">
      <c r="A23" s="13"/>
      <c r="B23" s="39">
        <v>351.5</v>
      </c>
      <c r="C23" s="21" t="s">
        <v>32</v>
      </c>
      <c r="D23" s="46">
        <v>23892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23892</v>
      </c>
      <c r="O23" s="47">
        <f t="shared" si="2"/>
        <v>7.660147483167682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SUM(D25:D28)</f>
        <v>119630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119630</v>
      </c>
      <c r="O24" s="45">
        <f t="shared" si="2"/>
        <v>38.35524206476435</v>
      </c>
      <c r="P24" s="10"/>
    </row>
    <row r="25" spans="1:16" ht="15">
      <c r="A25" s="12"/>
      <c r="B25" s="25">
        <v>361.1</v>
      </c>
      <c r="C25" s="20" t="s">
        <v>33</v>
      </c>
      <c r="D25" s="46">
        <v>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</v>
      </c>
      <c r="O25" s="47">
        <f t="shared" si="2"/>
        <v>0.02116062840654056</v>
      </c>
      <c r="P25" s="9"/>
    </row>
    <row r="26" spans="1:16" ht="15">
      <c r="A26" s="12"/>
      <c r="B26" s="25">
        <v>362</v>
      </c>
      <c r="C26" s="20" t="s">
        <v>34</v>
      </c>
      <c r="D26" s="46">
        <v>16148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16148</v>
      </c>
      <c r="O26" s="47">
        <f t="shared" si="2"/>
        <v>5.177300416800256</v>
      </c>
      <c r="P26" s="9"/>
    </row>
    <row r="27" spans="1:16" ht="15">
      <c r="A27" s="12"/>
      <c r="B27" s="25">
        <v>366</v>
      </c>
      <c r="C27" s="20" t="s">
        <v>53</v>
      </c>
      <c r="D27" s="46">
        <v>95433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95433</v>
      </c>
      <c r="O27" s="47">
        <f t="shared" si="2"/>
        <v>30.597306829111893</v>
      </c>
      <c r="P27" s="9"/>
    </row>
    <row r="28" spans="1:16" ht="15">
      <c r="A28" s="12"/>
      <c r="B28" s="25">
        <v>369.9</v>
      </c>
      <c r="C28" s="20" t="s">
        <v>35</v>
      </c>
      <c r="D28" s="46">
        <v>7983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7983</v>
      </c>
      <c r="O28" s="47">
        <f t="shared" si="2"/>
        <v>2.5594741904456555</v>
      </c>
      <c r="P28" s="9"/>
    </row>
    <row r="29" spans="1:16" ht="15.75">
      <c r="A29" s="29" t="s">
        <v>54</v>
      </c>
      <c r="B29" s="30"/>
      <c r="C29" s="31"/>
      <c r="D29" s="32">
        <f aca="true" t="shared" si="7" ref="D29:M29">SUM(D30:D31)</f>
        <v>272302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272302</v>
      </c>
      <c r="O29" s="45">
        <f t="shared" si="2"/>
        <v>87.3042641872395</v>
      </c>
      <c r="P29" s="9"/>
    </row>
    <row r="30" spans="1:16" ht="15">
      <c r="A30" s="12"/>
      <c r="B30" s="25">
        <v>384</v>
      </c>
      <c r="C30" s="20" t="s">
        <v>55</v>
      </c>
      <c r="D30" s="46">
        <v>97302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97302</v>
      </c>
      <c r="O30" s="47">
        <f t="shared" si="2"/>
        <v>31.196537351715293</v>
      </c>
      <c r="P30" s="9"/>
    </row>
    <row r="31" spans="1:16" ht="15.75" thickBot="1">
      <c r="A31" s="12"/>
      <c r="B31" s="25">
        <v>388.1</v>
      </c>
      <c r="C31" s="20" t="s">
        <v>56</v>
      </c>
      <c r="D31" s="46">
        <v>175000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175000</v>
      </c>
      <c r="O31" s="47">
        <f t="shared" si="2"/>
        <v>56.107726835524204</v>
      </c>
      <c r="P31" s="9"/>
    </row>
    <row r="32" spans="1:119" ht="16.5" thickBot="1">
      <c r="A32" s="14" t="s">
        <v>30</v>
      </c>
      <c r="B32" s="23"/>
      <c r="C32" s="22"/>
      <c r="D32" s="15">
        <f>SUM(D5,D11,D15,D22,D24,D29)</f>
        <v>1572400</v>
      </c>
      <c r="E32" s="15">
        <f aca="true" t="shared" si="8" ref="E32:M32">SUM(E5,E11,E15,E22,E24,E29)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1572400</v>
      </c>
      <c r="O32" s="38">
        <f t="shared" si="2"/>
        <v>504.13594100673293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57</v>
      </c>
      <c r="M34" s="48"/>
      <c r="N34" s="48"/>
      <c r="O34" s="43">
        <v>3119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687337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687337</v>
      </c>
      <c r="O5" s="33">
        <f aca="true" t="shared" si="2" ref="O5:O30">(N5/O$32)</f>
        <v>223.45156046814043</v>
      </c>
      <c r="P5" s="6"/>
    </row>
    <row r="6" spans="1:16" ht="15">
      <c r="A6" s="12"/>
      <c r="B6" s="25">
        <v>311</v>
      </c>
      <c r="C6" s="20" t="s">
        <v>2</v>
      </c>
      <c r="D6" s="46">
        <v>444677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444677</v>
      </c>
      <c r="O6" s="47">
        <f t="shared" si="2"/>
        <v>144.56339401820546</v>
      </c>
      <c r="P6" s="9"/>
    </row>
    <row r="7" spans="1:16" ht="15">
      <c r="A7" s="12"/>
      <c r="B7" s="25">
        <v>312.1</v>
      </c>
      <c r="C7" s="20" t="s">
        <v>10</v>
      </c>
      <c r="D7" s="46">
        <v>6436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6436</v>
      </c>
      <c r="O7" s="47">
        <f t="shared" si="2"/>
        <v>2.092327698309493</v>
      </c>
      <c r="P7" s="9"/>
    </row>
    <row r="8" spans="1:16" ht="15">
      <c r="A8" s="12"/>
      <c r="B8" s="25">
        <v>312.6</v>
      </c>
      <c r="C8" s="20" t="s">
        <v>11</v>
      </c>
      <c r="D8" s="46">
        <v>89712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89712</v>
      </c>
      <c r="O8" s="47">
        <f t="shared" si="2"/>
        <v>29.16514954486346</v>
      </c>
      <c r="P8" s="9"/>
    </row>
    <row r="9" spans="1:16" ht="15">
      <c r="A9" s="12"/>
      <c r="B9" s="25">
        <v>314.9</v>
      </c>
      <c r="C9" s="20" t="s">
        <v>12</v>
      </c>
      <c r="D9" s="46">
        <v>80168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80168</v>
      </c>
      <c r="O9" s="47">
        <f t="shared" si="2"/>
        <v>26.062418725617686</v>
      </c>
      <c r="P9" s="9"/>
    </row>
    <row r="10" spans="1:16" ht="15">
      <c r="A10" s="12"/>
      <c r="B10" s="25">
        <v>319</v>
      </c>
      <c r="C10" s="20" t="s">
        <v>13</v>
      </c>
      <c r="D10" s="46">
        <v>66344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66344</v>
      </c>
      <c r="O10" s="47">
        <f t="shared" si="2"/>
        <v>21.568270481144342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31509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31509</v>
      </c>
      <c r="O11" s="45">
        <f t="shared" si="2"/>
        <v>10.243498049414825</v>
      </c>
      <c r="P11" s="10"/>
    </row>
    <row r="12" spans="1:16" ht="15">
      <c r="A12" s="12"/>
      <c r="B12" s="25">
        <v>322</v>
      </c>
      <c r="C12" s="20" t="s">
        <v>0</v>
      </c>
      <c r="D12" s="46">
        <v>21059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21059</v>
      </c>
      <c r="O12" s="47">
        <f t="shared" si="2"/>
        <v>6.8462288686605985</v>
      </c>
      <c r="P12" s="9"/>
    </row>
    <row r="13" spans="1:16" ht="15">
      <c r="A13" s="12"/>
      <c r="B13" s="25">
        <v>324.71</v>
      </c>
      <c r="C13" s="20" t="s">
        <v>15</v>
      </c>
      <c r="D13" s="46">
        <v>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</v>
      </c>
      <c r="O13" s="47">
        <f t="shared" si="2"/>
        <v>0.1625487646293888</v>
      </c>
      <c r="P13" s="9"/>
    </row>
    <row r="14" spans="1:16" ht="15">
      <c r="A14" s="12"/>
      <c r="B14" s="25">
        <v>329</v>
      </c>
      <c r="C14" s="20" t="s">
        <v>16</v>
      </c>
      <c r="D14" s="46">
        <v>9950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9950</v>
      </c>
      <c r="O14" s="47">
        <f t="shared" si="2"/>
        <v>3.2347204161248375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SUM(D16:D23)</f>
        <v>180900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180900</v>
      </c>
      <c r="O15" s="45">
        <f t="shared" si="2"/>
        <v>58.81014304291288</v>
      </c>
      <c r="P15" s="10"/>
    </row>
    <row r="16" spans="1:16" ht="15">
      <c r="A16" s="12"/>
      <c r="B16" s="25">
        <v>331.7</v>
      </c>
      <c r="C16" s="20" t="s">
        <v>18</v>
      </c>
      <c r="D16" s="46">
        <v>22295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22295</v>
      </c>
      <c r="O16" s="47">
        <f t="shared" si="2"/>
        <v>7.248049414824448</v>
      </c>
      <c r="P16" s="9"/>
    </row>
    <row r="17" spans="1:16" ht="15">
      <c r="A17" s="12"/>
      <c r="B17" s="25">
        <v>331.9</v>
      </c>
      <c r="C17" s="20" t="s">
        <v>48</v>
      </c>
      <c r="D17" s="46">
        <v>23636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23636</v>
      </c>
      <c r="O17" s="47">
        <f t="shared" si="2"/>
        <v>7.684005201560468</v>
      </c>
      <c r="P17" s="9"/>
    </row>
    <row r="18" spans="1:16" ht="15">
      <c r="A18" s="12"/>
      <c r="B18" s="25">
        <v>334.9</v>
      </c>
      <c r="C18" s="20" t="s">
        <v>49</v>
      </c>
      <c r="D18" s="46">
        <v>10000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10000</v>
      </c>
      <c r="O18" s="47">
        <f t="shared" si="2"/>
        <v>3.250975292587776</v>
      </c>
      <c r="P18" s="9"/>
    </row>
    <row r="19" spans="1:16" ht="15">
      <c r="A19" s="12"/>
      <c r="B19" s="25">
        <v>335.12</v>
      </c>
      <c r="C19" s="20" t="s">
        <v>20</v>
      </c>
      <c r="D19" s="46">
        <v>49387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49387</v>
      </c>
      <c r="O19" s="47">
        <f t="shared" si="2"/>
        <v>16.05559167750325</v>
      </c>
      <c r="P19" s="9"/>
    </row>
    <row r="20" spans="1:16" ht="15">
      <c r="A20" s="12"/>
      <c r="B20" s="25">
        <v>335.14</v>
      </c>
      <c r="C20" s="20" t="s">
        <v>21</v>
      </c>
      <c r="D20" s="46">
        <v>284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284</v>
      </c>
      <c r="O20" s="47">
        <f t="shared" si="2"/>
        <v>0.09232769830949285</v>
      </c>
      <c r="P20" s="9"/>
    </row>
    <row r="21" spans="1:16" ht="15">
      <c r="A21" s="12"/>
      <c r="B21" s="25">
        <v>335.15</v>
      </c>
      <c r="C21" s="20" t="s">
        <v>22</v>
      </c>
      <c r="D21" s="46">
        <v>2651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2651</v>
      </c>
      <c r="O21" s="47">
        <f t="shared" si="2"/>
        <v>0.8618335500650195</v>
      </c>
      <c r="P21" s="9"/>
    </row>
    <row r="22" spans="1:16" ht="15">
      <c r="A22" s="12"/>
      <c r="B22" s="25">
        <v>335.18</v>
      </c>
      <c r="C22" s="20" t="s">
        <v>23</v>
      </c>
      <c r="D22" s="46">
        <v>48318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48318</v>
      </c>
      <c r="O22" s="47">
        <f t="shared" si="2"/>
        <v>15.708062418725618</v>
      </c>
      <c r="P22" s="9"/>
    </row>
    <row r="23" spans="1:16" ht="15">
      <c r="A23" s="12"/>
      <c r="B23" s="25">
        <v>337.2</v>
      </c>
      <c r="C23" s="20" t="s">
        <v>24</v>
      </c>
      <c r="D23" s="46">
        <v>24329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24329</v>
      </c>
      <c r="O23" s="47">
        <f t="shared" si="2"/>
        <v>7.909297789336801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SUM(D25:D25)</f>
        <v>3181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3181</v>
      </c>
      <c r="O24" s="45">
        <f t="shared" si="2"/>
        <v>1.0341352405721715</v>
      </c>
      <c r="P24" s="10"/>
    </row>
    <row r="25" spans="1:16" ht="15">
      <c r="A25" s="13"/>
      <c r="B25" s="39">
        <v>351.5</v>
      </c>
      <c r="C25" s="21" t="s">
        <v>32</v>
      </c>
      <c r="D25" s="46">
        <v>3181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3181</v>
      </c>
      <c r="O25" s="47">
        <f t="shared" si="2"/>
        <v>1.0341352405721715</v>
      </c>
      <c r="P25" s="9"/>
    </row>
    <row r="26" spans="1:16" ht="15.75">
      <c r="A26" s="29" t="s">
        <v>3</v>
      </c>
      <c r="B26" s="30"/>
      <c r="C26" s="31"/>
      <c r="D26" s="32">
        <f aca="true" t="shared" si="6" ref="D26:M26">SUM(D27:D29)</f>
        <v>23417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23417</v>
      </c>
      <c r="O26" s="45">
        <f t="shared" si="2"/>
        <v>7.612808842652796</v>
      </c>
      <c r="P26" s="10"/>
    </row>
    <row r="27" spans="1:16" ht="15">
      <c r="A27" s="12"/>
      <c r="B27" s="25">
        <v>361.1</v>
      </c>
      <c r="C27" s="20" t="s">
        <v>33</v>
      </c>
      <c r="D27" s="46">
        <v>293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293</v>
      </c>
      <c r="O27" s="47">
        <f t="shared" si="2"/>
        <v>0.09525357607282185</v>
      </c>
      <c r="P27" s="9"/>
    </row>
    <row r="28" spans="1:16" ht="15">
      <c r="A28" s="12"/>
      <c r="B28" s="25">
        <v>362</v>
      </c>
      <c r="C28" s="20" t="s">
        <v>34</v>
      </c>
      <c r="D28" s="46">
        <v>17058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17058</v>
      </c>
      <c r="O28" s="47">
        <f t="shared" si="2"/>
        <v>5.545513654096228</v>
      </c>
      <c r="P28" s="9"/>
    </row>
    <row r="29" spans="1:16" ht="15.75" thickBot="1">
      <c r="A29" s="12"/>
      <c r="B29" s="25">
        <v>369.9</v>
      </c>
      <c r="C29" s="20" t="s">
        <v>35</v>
      </c>
      <c r="D29" s="46">
        <v>6066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6066</v>
      </c>
      <c r="O29" s="47">
        <f t="shared" si="2"/>
        <v>1.9720416124837452</v>
      </c>
      <c r="P29" s="9"/>
    </row>
    <row r="30" spans="1:119" ht="16.5" thickBot="1">
      <c r="A30" s="14" t="s">
        <v>30</v>
      </c>
      <c r="B30" s="23"/>
      <c r="C30" s="22"/>
      <c r="D30" s="15">
        <f>SUM(D5,D11,D15,D24,D26)</f>
        <v>926344</v>
      </c>
      <c r="E30" s="15">
        <f aca="true" t="shared" si="7" ref="E30:M30">SUM(E5,E11,E15,E24,E26)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926344</v>
      </c>
      <c r="O30" s="38">
        <f t="shared" si="2"/>
        <v>301.15214564369313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50</v>
      </c>
      <c r="M32" s="48"/>
      <c r="N32" s="48"/>
      <c r="O32" s="43">
        <v>3076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665793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665793</v>
      </c>
      <c r="O5" s="33">
        <f aca="true" t="shared" si="2" ref="O5:O28">(N5/O$30)</f>
        <v>221.6354860186418</v>
      </c>
      <c r="P5" s="6"/>
    </row>
    <row r="6" spans="1:16" ht="15">
      <c r="A6" s="12"/>
      <c r="B6" s="25">
        <v>311</v>
      </c>
      <c r="C6" s="20" t="s">
        <v>2</v>
      </c>
      <c r="D6" s="46">
        <v>426674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426674</v>
      </c>
      <c r="O6" s="47">
        <f t="shared" si="2"/>
        <v>142.0352862849534</v>
      </c>
      <c r="P6" s="9"/>
    </row>
    <row r="7" spans="1:16" ht="15">
      <c r="A7" s="12"/>
      <c r="B7" s="25">
        <v>312.1</v>
      </c>
      <c r="C7" s="20" t="s">
        <v>10</v>
      </c>
      <c r="D7" s="46">
        <v>6693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6693</v>
      </c>
      <c r="O7" s="47">
        <f t="shared" si="2"/>
        <v>2.2280292942743007</v>
      </c>
      <c r="P7" s="9"/>
    </row>
    <row r="8" spans="1:16" ht="15">
      <c r="A8" s="12"/>
      <c r="B8" s="25">
        <v>312.6</v>
      </c>
      <c r="C8" s="20" t="s">
        <v>11</v>
      </c>
      <c r="D8" s="46">
        <v>89284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89284</v>
      </c>
      <c r="O8" s="47">
        <f t="shared" si="2"/>
        <v>29.721704394141145</v>
      </c>
      <c r="P8" s="9"/>
    </row>
    <row r="9" spans="1:16" ht="15">
      <c r="A9" s="12"/>
      <c r="B9" s="25">
        <v>314.9</v>
      </c>
      <c r="C9" s="20" t="s">
        <v>12</v>
      </c>
      <c r="D9" s="46">
        <v>73152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73152</v>
      </c>
      <c r="O9" s="47">
        <f t="shared" si="2"/>
        <v>24.351531291611185</v>
      </c>
      <c r="P9" s="9"/>
    </row>
    <row r="10" spans="1:16" ht="15">
      <c r="A10" s="12"/>
      <c r="B10" s="25">
        <v>319</v>
      </c>
      <c r="C10" s="20" t="s">
        <v>13</v>
      </c>
      <c r="D10" s="46">
        <v>69990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69990</v>
      </c>
      <c r="O10" s="47">
        <f t="shared" si="2"/>
        <v>23.298934753661783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71181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71181</v>
      </c>
      <c r="O11" s="45">
        <f t="shared" si="2"/>
        <v>23.695406125166446</v>
      </c>
      <c r="P11" s="10"/>
    </row>
    <row r="12" spans="1:16" ht="15">
      <c r="A12" s="12"/>
      <c r="B12" s="25">
        <v>322</v>
      </c>
      <c r="C12" s="20" t="s">
        <v>0</v>
      </c>
      <c r="D12" s="46">
        <v>57635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57635</v>
      </c>
      <c r="O12" s="47">
        <f t="shared" si="2"/>
        <v>19.186085219707056</v>
      </c>
      <c r="P12" s="9"/>
    </row>
    <row r="13" spans="1:16" ht="15">
      <c r="A13" s="12"/>
      <c r="B13" s="25">
        <v>324.71</v>
      </c>
      <c r="C13" s="20" t="s">
        <v>15</v>
      </c>
      <c r="D13" s="46">
        <v>4250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4250</v>
      </c>
      <c r="O13" s="47">
        <f t="shared" si="2"/>
        <v>1.414780292942743</v>
      </c>
      <c r="P13" s="9"/>
    </row>
    <row r="14" spans="1:16" ht="15">
      <c r="A14" s="12"/>
      <c r="B14" s="25">
        <v>329</v>
      </c>
      <c r="C14" s="20" t="s">
        <v>16</v>
      </c>
      <c r="D14" s="46">
        <v>9296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9296</v>
      </c>
      <c r="O14" s="47">
        <f t="shared" si="2"/>
        <v>3.0945406125166444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125541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125541</v>
      </c>
      <c r="O15" s="45">
        <f t="shared" si="2"/>
        <v>41.791278295605856</v>
      </c>
      <c r="P15" s="10"/>
    </row>
    <row r="16" spans="1:16" ht="15">
      <c r="A16" s="12"/>
      <c r="B16" s="25">
        <v>331.7</v>
      </c>
      <c r="C16" s="20" t="s">
        <v>18</v>
      </c>
      <c r="D16" s="46">
        <v>2225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2225</v>
      </c>
      <c r="O16" s="47">
        <f t="shared" si="2"/>
        <v>0.7406790945406125</v>
      </c>
      <c r="P16" s="9"/>
    </row>
    <row r="17" spans="1:16" ht="15">
      <c r="A17" s="12"/>
      <c r="B17" s="25">
        <v>335.12</v>
      </c>
      <c r="C17" s="20" t="s">
        <v>20</v>
      </c>
      <c r="D17" s="46">
        <v>48405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48405</v>
      </c>
      <c r="O17" s="47">
        <f t="shared" si="2"/>
        <v>16.11351531291611</v>
      </c>
      <c r="P17" s="9"/>
    </row>
    <row r="18" spans="1:16" ht="15">
      <c r="A18" s="12"/>
      <c r="B18" s="25">
        <v>335.14</v>
      </c>
      <c r="C18" s="20" t="s">
        <v>21</v>
      </c>
      <c r="D18" s="46">
        <v>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666</v>
      </c>
      <c r="O18" s="47">
        <f t="shared" si="2"/>
        <v>0.22170439414114515</v>
      </c>
      <c r="P18" s="9"/>
    </row>
    <row r="19" spans="1:16" ht="15">
      <c r="A19" s="12"/>
      <c r="B19" s="25">
        <v>335.15</v>
      </c>
      <c r="C19" s="20" t="s">
        <v>22</v>
      </c>
      <c r="D19" s="46">
        <v>2299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2299</v>
      </c>
      <c r="O19" s="47">
        <f t="shared" si="2"/>
        <v>0.7653129161118508</v>
      </c>
      <c r="P19" s="9"/>
    </row>
    <row r="20" spans="1:16" ht="15">
      <c r="A20" s="12"/>
      <c r="B20" s="25">
        <v>335.18</v>
      </c>
      <c r="C20" s="20" t="s">
        <v>23</v>
      </c>
      <c r="D20" s="46">
        <v>47617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47617</v>
      </c>
      <c r="O20" s="47">
        <f t="shared" si="2"/>
        <v>15.851198402130493</v>
      </c>
      <c r="P20" s="9"/>
    </row>
    <row r="21" spans="1:16" ht="15">
      <c r="A21" s="12"/>
      <c r="B21" s="25">
        <v>337.2</v>
      </c>
      <c r="C21" s="20" t="s">
        <v>24</v>
      </c>
      <c r="D21" s="46">
        <v>24329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24329</v>
      </c>
      <c r="O21" s="47">
        <f t="shared" si="2"/>
        <v>8.098868175765645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SUM(D23:D23)</f>
        <v>53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53</v>
      </c>
      <c r="O22" s="45">
        <f t="shared" si="2"/>
        <v>0.017643142476697737</v>
      </c>
      <c r="P22" s="10"/>
    </row>
    <row r="23" spans="1:16" ht="15">
      <c r="A23" s="13"/>
      <c r="B23" s="39">
        <v>351.5</v>
      </c>
      <c r="C23" s="21" t="s">
        <v>32</v>
      </c>
      <c r="D23" s="46">
        <v>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</v>
      </c>
      <c r="O23" s="47">
        <f t="shared" si="2"/>
        <v>0.017643142476697737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SUM(D25:D27)</f>
        <v>19112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19112</v>
      </c>
      <c r="O24" s="45">
        <f t="shared" si="2"/>
        <v>6.362183754993342</v>
      </c>
      <c r="P24" s="10"/>
    </row>
    <row r="25" spans="1:16" ht="15">
      <c r="A25" s="12"/>
      <c r="B25" s="25">
        <v>361.1</v>
      </c>
      <c r="C25" s="20" t="s">
        <v>33</v>
      </c>
      <c r="D25" s="46">
        <v>1109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1109</v>
      </c>
      <c r="O25" s="47">
        <f t="shared" si="2"/>
        <v>0.3691744340878828</v>
      </c>
      <c r="P25" s="9"/>
    </row>
    <row r="26" spans="1:16" ht="15">
      <c r="A26" s="12"/>
      <c r="B26" s="25">
        <v>362</v>
      </c>
      <c r="C26" s="20" t="s">
        <v>34</v>
      </c>
      <c r="D26" s="46">
        <v>13926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13926</v>
      </c>
      <c r="O26" s="47">
        <f t="shared" si="2"/>
        <v>4.635818908122503</v>
      </c>
      <c r="P26" s="9"/>
    </row>
    <row r="27" spans="1:16" ht="15.75" thickBot="1">
      <c r="A27" s="12"/>
      <c r="B27" s="25">
        <v>369.9</v>
      </c>
      <c r="C27" s="20" t="s">
        <v>35</v>
      </c>
      <c r="D27" s="46">
        <v>4077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4077</v>
      </c>
      <c r="O27" s="47">
        <f t="shared" si="2"/>
        <v>1.3571904127829562</v>
      </c>
      <c r="P27" s="9"/>
    </row>
    <row r="28" spans="1:119" ht="16.5" thickBot="1">
      <c r="A28" s="14" t="s">
        <v>30</v>
      </c>
      <c r="B28" s="23"/>
      <c r="C28" s="22"/>
      <c r="D28" s="15">
        <f>SUM(D5,D11,D15,D22,D24)</f>
        <v>881680</v>
      </c>
      <c r="E28" s="15">
        <f aca="true" t="shared" si="7" ref="E28:M28">SUM(E5,E11,E15,E22,E24)</f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881680</v>
      </c>
      <c r="O28" s="38">
        <f t="shared" si="2"/>
        <v>293.50199733688413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45</v>
      </c>
      <c r="M30" s="48"/>
      <c r="N30" s="48"/>
      <c r="O30" s="43">
        <v>3004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thickBot="1">
      <c r="A32" s="52" t="s">
        <v>46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532867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532867</v>
      </c>
      <c r="O5" s="33">
        <f aca="true" t="shared" si="2" ref="O5:O29">(N5/O$31)</f>
        <v>311.61812865497075</v>
      </c>
      <c r="P5" s="6"/>
    </row>
    <row r="6" spans="1:16" ht="15">
      <c r="A6" s="12"/>
      <c r="B6" s="25">
        <v>311</v>
      </c>
      <c r="C6" s="20" t="s">
        <v>2</v>
      </c>
      <c r="D6" s="46">
        <v>299122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299122</v>
      </c>
      <c r="O6" s="47">
        <f t="shared" si="2"/>
        <v>174.92514619883042</v>
      </c>
      <c r="P6" s="9"/>
    </row>
    <row r="7" spans="1:16" ht="15">
      <c r="A7" s="12"/>
      <c r="B7" s="25">
        <v>312.1</v>
      </c>
      <c r="C7" s="20" t="s">
        <v>10</v>
      </c>
      <c r="D7" s="46">
        <v>7146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7146</v>
      </c>
      <c r="O7" s="47">
        <f t="shared" si="2"/>
        <v>4.178947368421053</v>
      </c>
      <c r="P7" s="9"/>
    </row>
    <row r="8" spans="1:16" ht="15">
      <c r="A8" s="12"/>
      <c r="B8" s="25">
        <v>312.6</v>
      </c>
      <c r="C8" s="20" t="s">
        <v>11</v>
      </c>
      <c r="D8" s="46">
        <v>90551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90551</v>
      </c>
      <c r="O8" s="47">
        <f t="shared" si="2"/>
        <v>52.95380116959064</v>
      </c>
      <c r="P8" s="9"/>
    </row>
    <row r="9" spans="1:16" ht="15">
      <c r="A9" s="12"/>
      <c r="B9" s="25">
        <v>314.9</v>
      </c>
      <c r="C9" s="20" t="s">
        <v>12</v>
      </c>
      <c r="D9" s="46">
        <v>68974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68974</v>
      </c>
      <c r="O9" s="47">
        <f t="shared" si="2"/>
        <v>40.33567251461988</v>
      </c>
      <c r="P9" s="9"/>
    </row>
    <row r="10" spans="1:16" ht="15">
      <c r="A10" s="12"/>
      <c r="B10" s="25">
        <v>319</v>
      </c>
      <c r="C10" s="20" t="s">
        <v>13</v>
      </c>
      <c r="D10" s="46">
        <v>67074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67074</v>
      </c>
      <c r="O10" s="47">
        <f t="shared" si="2"/>
        <v>39.22456140350877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90026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90026</v>
      </c>
      <c r="O11" s="45">
        <f t="shared" si="2"/>
        <v>52.646783625731</v>
      </c>
      <c r="P11" s="10"/>
    </row>
    <row r="12" spans="1:16" ht="15">
      <c r="A12" s="12"/>
      <c r="B12" s="25">
        <v>322</v>
      </c>
      <c r="C12" s="20" t="s">
        <v>0</v>
      </c>
      <c r="D12" s="46">
        <v>82595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82595</v>
      </c>
      <c r="O12" s="47">
        <f t="shared" si="2"/>
        <v>48.301169590643276</v>
      </c>
      <c r="P12" s="9"/>
    </row>
    <row r="13" spans="1:16" ht="15">
      <c r="A13" s="12"/>
      <c r="B13" s="25">
        <v>324.09</v>
      </c>
      <c r="C13" s="20" t="s">
        <v>15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0.5847953216374269</v>
      </c>
      <c r="P13" s="9"/>
    </row>
    <row r="14" spans="1:16" ht="15">
      <c r="A14" s="12"/>
      <c r="B14" s="25">
        <v>329</v>
      </c>
      <c r="C14" s="20" t="s">
        <v>16</v>
      </c>
      <c r="D14" s="46">
        <v>6431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6431</v>
      </c>
      <c r="O14" s="47">
        <f t="shared" si="2"/>
        <v>3.7608187134502926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SUM(D16:D22)</f>
        <v>414016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414016</v>
      </c>
      <c r="O15" s="45">
        <f t="shared" si="2"/>
        <v>242.11461988304094</v>
      </c>
      <c r="P15" s="10"/>
    </row>
    <row r="16" spans="1:16" ht="15">
      <c r="A16" s="12"/>
      <c r="B16" s="25">
        <v>331.7</v>
      </c>
      <c r="C16" s="20" t="s">
        <v>18</v>
      </c>
      <c r="D16" s="46">
        <v>34982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34982</v>
      </c>
      <c r="O16" s="47">
        <f t="shared" si="2"/>
        <v>20.457309941520467</v>
      </c>
      <c r="P16" s="9"/>
    </row>
    <row r="17" spans="1:16" ht="15">
      <c r="A17" s="12"/>
      <c r="B17" s="25">
        <v>334.7</v>
      </c>
      <c r="C17" s="20" t="s">
        <v>19</v>
      </c>
      <c r="D17" s="46">
        <v>258630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258630</v>
      </c>
      <c r="O17" s="47">
        <f t="shared" si="2"/>
        <v>151.24561403508773</v>
      </c>
      <c r="P17" s="9"/>
    </row>
    <row r="18" spans="1:16" ht="15">
      <c r="A18" s="12"/>
      <c r="B18" s="25">
        <v>335.12</v>
      </c>
      <c r="C18" s="20" t="s">
        <v>20</v>
      </c>
      <c r="D18" s="46">
        <v>48257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48257</v>
      </c>
      <c r="O18" s="47">
        <f t="shared" si="2"/>
        <v>28.22046783625731</v>
      </c>
      <c r="P18" s="9"/>
    </row>
    <row r="19" spans="1:16" ht="15">
      <c r="A19" s="12"/>
      <c r="B19" s="25">
        <v>335.14</v>
      </c>
      <c r="C19" s="20" t="s">
        <v>21</v>
      </c>
      <c r="D19" s="46">
        <v>1133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1133</v>
      </c>
      <c r="O19" s="47">
        <f t="shared" si="2"/>
        <v>0.6625730994152047</v>
      </c>
      <c r="P19" s="9"/>
    </row>
    <row r="20" spans="1:16" ht="15">
      <c r="A20" s="12"/>
      <c r="B20" s="25">
        <v>335.15</v>
      </c>
      <c r="C20" s="20" t="s">
        <v>22</v>
      </c>
      <c r="D20" s="46">
        <v>2079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2079</v>
      </c>
      <c r="O20" s="47">
        <f t="shared" si="2"/>
        <v>1.2157894736842105</v>
      </c>
      <c r="P20" s="9"/>
    </row>
    <row r="21" spans="1:16" ht="15">
      <c r="A21" s="12"/>
      <c r="B21" s="25">
        <v>335.18</v>
      </c>
      <c r="C21" s="20" t="s">
        <v>23</v>
      </c>
      <c r="D21" s="46">
        <v>50688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50688</v>
      </c>
      <c r="O21" s="47">
        <f t="shared" si="2"/>
        <v>29.642105263157895</v>
      </c>
      <c r="P21" s="9"/>
    </row>
    <row r="22" spans="1:16" ht="15">
      <c r="A22" s="12"/>
      <c r="B22" s="25">
        <v>337.2</v>
      </c>
      <c r="C22" s="20" t="s">
        <v>24</v>
      </c>
      <c r="D22" s="46">
        <v>18247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18247</v>
      </c>
      <c r="O22" s="47">
        <f t="shared" si="2"/>
        <v>10.670760233918129</v>
      </c>
      <c r="P22" s="9"/>
    </row>
    <row r="23" spans="1:16" ht="15.75">
      <c r="A23" s="29" t="s">
        <v>29</v>
      </c>
      <c r="B23" s="30"/>
      <c r="C23" s="31"/>
      <c r="D23" s="32">
        <f aca="true" t="shared" si="7" ref="D23:M23">SUM(D24:D24)</f>
        <v>90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90</v>
      </c>
      <c r="O23" s="45">
        <f t="shared" si="2"/>
        <v>0.05263157894736842</v>
      </c>
      <c r="P23" s="10"/>
    </row>
    <row r="24" spans="1:16" ht="15">
      <c r="A24" s="13"/>
      <c r="B24" s="39">
        <v>351.5</v>
      </c>
      <c r="C24" s="21" t="s">
        <v>32</v>
      </c>
      <c r="D24" s="46">
        <v>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</v>
      </c>
      <c r="O24" s="47">
        <f t="shared" si="2"/>
        <v>0.05263157894736842</v>
      </c>
      <c r="P24" s="9"/>
    </row>
    <row r="25" spans="1:16" ht="15.75">
      <c r="A25" s="29" t="s">
        <v>3</v>
      </c>
      <c r="B25" s="30"/>
      <c r="C25" s="31"/>
      <c r="D25" s="32">
        <f aca="true" t="shared" si="8" ref="D25:M25">SUM(D26:D28)</f>
        <v>22985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22985</v>
      </c>
      <c r="O25" s="45">
        <f t="shared" si="2"/>
        <v>13.441520467836257</v>
      </c>
      <c r="P25" s="10"/>
    </row>
    <row r="26" spans="1:16" ht="15">
      <c r="A26" s="12"/>
      <c r="B26" s="25">
        <v>361.1</v>
      </c>
      <c r="C26" s="20" t="s">
        <v>33</v>
      </c>
      <c r="D26" s="46">
        <v>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178</v>
      </c>
      <c r="O26" s="47">
        <f t="shared" si="2"/>
        <v>0.10409356725146199</v>
      </c>
      <c r="P26" s="9"/>
    </row>
    <row r="27" spans="1:16" ht="15">
      <c r="A27" s="12"/>
      <c r="B27" s="25">
        <v>362</v>
      </c>
      <c r="C27" s="20" t="s">
        <v>34</v>
      </c>
      <c r="D27" s="46">
        <v>11285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11285</v>
      </c>
      <c r="O27" s="47">
        <f t="shared" si="2"/>
        <v>6.599415204678363</v>
      </c>
      <c r="P27" s="9"/>
    </row>
    <row r="28" spans="1:16" ht="15.75" thickBot="1">
      <c r="A28" s="12"/>
      <c r="B28" s="25">
        <v>369.9</v>
      </c>
      <c r="C28" s="20" t="s">
        <v>35</v>
      </c>
      <c r="D28" s="46">
        <v>11522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11522</v>
      </c>
      <c r="O28" s="47">
        <f t="shared" si="2"/>
        <v>6.738011695906433</v>
      </c>
      <c r="P28" s="9"/>
    </row>
    <row r="29" spans="1:119" ht="16.5" thickBot="1">
      <c r="A29" s="14" t="s">
        <v>30</v>
      </c>
      <c r="B29" s="23"/>
      <c r="C29" s="22"/>
      <c r="D29" s="15">
        <f>SUM(D5,D11,D15,D23,D25)</f>
        <v>1059984</v>
      </c>
      <c r="E29" s="15">
        <f aca="true" t="shared" si="9" ref="E29:M29">SUM(E5,E11,E15,E23,E25)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6"/>
        <v>1059984</v>
      </c>
      <c r="O29" s="38">
        <f t="shared" si="2"/>
        <v>619.8736842105263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42</v>
      </c>
      <c r="M31" s="48"/>
      <c r="N31" s="48"/>
      <c r="O31" s="43">
        <v>1710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495372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495372</v>
      </c>
      <c r="O5" s="33">
        <f aca="true" t="shared" si="2" ref="O5:O30">(N5/O$32)</f>
        <v>263.0759426447159</v>
      </c>
      <c r="P5" s="6"/>
    </row>
    <row r="6" spans="1:16" ht="15">
      <c r="A6" s="12"/>
      <c r="B6" s="25">
        <v>311</v>
      </c>
      <c r="C6" s="20" t="s">
        <v>2</v>
      </c>
      <c r="D6" s="46">
        <v>251311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251311</v>
      </c>
      <c r="O6" s="47">
        <f t="shared" si="2"/>
        <v>133.46309081253318</v>
      </c>
      <c r="P6" s="9"/>
    </row>
    <row r="7" spans="1:16" ht="15">
      <c r="A7" s="12"/>
      <c r="B7" s="25">
        <v>312.1</v>
      </c>
      <c r="C7" s="20" t="s">
        <v>10</v>
      </c>
      <c r="D7" s="46">
        <v>8453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8453</v>
      </c>
      <c r="O7" s="47">
        <f t="shared" si="2"/>
        <v>4.489113117365905</v>
      </c>
      <c r="P7" s="9"/>
    </row>
    <row r="8" spans="1:16" ht="15">
      <c r="A8" s="12"/>
      <c r="B8" s="25">
        <v>312.6</v>
      </c>
      <c r="C8" s="20" t="s">
        <v>11</v>
      </c>
      <c r="D8" s="46">
        <v>97690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97690</v>
      </c>
      <c r="O8" s="47">
        <f t="shared" si="2"/>
        <v>51.879978757302176</v>
      </c>
      <c r="P8" s="9"/>
    </row>
    <row r="9" spans="1:16" ht="15">
      <c r="A9" s="12"/>
      <c r="B9" s="25">
        <v>314.9</v>
      </c>
      <c r="C9" s="20" t="s">
        <v>12</v>
      </c>
      <c r="D9" s="46">
        <v>71755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71755</v>
      </c>
      <c r="O9" s="47">
        <f t="shared" si="2"/>
        <v>38.10674455655868</v>
      </c>
      <c r="P9" s="9"/>
    </row>
    <row r="10" spans="1:16" ht="15">
      <c r="A10" s="12"/>
      <c r="B10" s="25">
        <v>319</v>
      </c>
      <c r="C10" s="20" t="s">
        <v>13</v>
      </c>
      <c r="D10" s="46">
        <v>66163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66163</v>
      </c>
      <c r="O10" s="47">
        <f t="shared" si="2"/>
        <v>35.137015400955924</v>
      </c>
      <c r="P10" s="9"/>
    </row>
    <row r="11" spans="1:16" ht="15.75">
      <c r="A11" s="29" t="s">
        <v>64</v>
      </c>
      <c r="B11" s="30"/>
      <c r="C11" s="31"/>
      <c r="D11" s="32">
        <f aca="true" t="shared" si="3" ref="D11:M11">SUM(D12:D13)</f>
        <v>98922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98922</v>
      </c>
      <c r="O11" s="45">
        <f t="shared" si="2"/>
        <v>52.53425385023898</v>
      </c>
      <c r="P11" s="10"/>
    </row>
    <row r="12" spans="1:16" ht="15">
      <c r="A12" s="12"/>
      <c r="B12" s="25">
        <v>322</v>
      </c>
      <c r="C12" s="20" t="s">
        <v>0</v>
      </c>
      <c r="D12" s="46">
        <v>85806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85806</v>
      </c>
      <c r="O12" s="47">
        <f t="shared" si="2"/>
        <v>45.56877323420074</v>
      </c>
      <c r="P12" s="9"/>
    </row>
    <row r="13" spans="1:16" ht="15">
      <c r="A13" s="12"/>
      <c r="B13" s="25">
        <v>329</v>
      </c>
      <c r="C13" s="20" t="s">
        <v>65</v>
      </c>
      <c r="D13" s="46">
        <v>13116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13116</v>
      </c>
      <c r="O13" s="47">
        <f t="shared" si="2"/>
        <v>6.965480616038237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SUM(D15:D22)</f>
        <v>925627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925627</v>
      </c>
      <c r="O14" s="45">
        <f t="shared" si="2"/>
        <v>491.5703664365374</v>
      </c>
      <c r="P14" s="10"/>
    </row>
    <row r="15" spans="1:16" ht="15">
      <c r="A15" s="12"/>
      <c r="B15" s="25">
        <v>331.7</v>
      </c>
      <c r="C15" s="20" t="s">
        <v>18</v>
      </c>
      <c r="D15" s="46">
        <v>577067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1">SUM(D15:M15)</f>
        <v>577067</v>
      </c>
      <c r="O15" s="47">
        <f t="shared" si="2"/>
        <v>306.4614976101965</v>
      </c>
      <c r="P15" s="9"/>
    </row>
    <row r="16" spans="1:16" ht="15">
      <c r="A16" s="12"/>
      <c r="B16" s="25">
        <v>334.2</v>
      </c>
      <c r="C16" s="20" t="s">
        <v>66</v>
      </c>
      <c r="D16" s="46">
        <v>1855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1855</v>
      </c>
      <c r="O16" s="47">
        <f t="shared" si="2"/>
        <v>0.9851301115241635</v>
      </c>
      <c r="P16" s="9"/>
    </row>
    <row r="17" spans="1:16" ht="15">
      <c r="A17" s="12"/>
      <c r="B17" s="25">
        <v>334.7</v>
      </c>
      <c r="C17" s="20" t="s">
        <v>19</v>
      </c>
      <c r="D17" s="46">
        <v>218500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218500</v>
      </c>
      <c r="O17" s="47">
        <f t="shared" si="2"/>
        <v>116.03823685608073</v>
      </c>
      <c r="P17" s="9"/>
    </row>
    <row r="18" spans="1:16" ht="15">
      <c r="A18" s="12"/>
      <c r="B18" s="25">
        <v>335.12</v>
      </c>
      <c r="C18" s="20" t="s">
        <v>20</v>
      </c>
      <c r="D18" s="46">
        <v>48254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48254</v>
      </c>
      <c r="O18" s="47">
        <f t="shared" si="2"/>
        <v>25.626128518321828</v>
      </c>
      <c r="P18" s="9"/>
    </row>
    <row r="19" spans="1:16" ht="15">
      <c r="A19" s="12"/>
      <c r="B19" s="25">
        <v>335.14</v>
      </c>
      <c r="C19" s="20" t="s">
        <v>21</v>
      </c>
      <c r="D19" s="46">
        <v>334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334</v>
      </c>
      <c r="O19" s="47">
        <f t="shared" si="2"/>
        <v>0.177376526818906</v>
      </c>
      <c r="P19" s="9"/>
    </row>
    <row r="20" spans="1:16" ht="15">
      <c r="A20" s="12"/>
      <c r="B20" s="25">
        <v>335.15</v>
      </c>
      <c r="C20" s="20" t="s">
        <v>22</v>
      </c>
      <c r="D20" s="46">
        <v>1692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1692</v>
      </c>
      <c r="O20" s="47">
        <f t="shared" si="2"/>
        <v>0.8985661178969729</v>
      </c>
      <c r="P20" s="9"/>
    </row>
    <row r="21" spans="1:16" ht="15">
      <c r="A21" s="12"/>
      <c r="B21" s="25">
        <v>335.18</v>
      </c>
      <c r="C21" s="20" t="s">
        <v>23</v>
      </c>
      <c r="D21" s="46">
        <v>54881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54881</v>
      </c>
      <c r="O21" s="47">
        <f t="shared" si="2"/>
        <v>29.14551248008497</v>
      </c>
      <c r="P21" s="9"/>
    </row>
    <row r="22" spans="1:16" ht="15">
      <c r="A22" s="12"/>
      <c r="B22" s="25">
        <v>337.2</v>
      </c>
      <c r="C22" s="20" t="s">
        <v>24</v>
      </c>
      <c r="D22" s="46">
        <v>23044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0">SUM(D22:M22)</f>
        <v>23044</v>
      </c>
      <c r="O22" s="47">
        <f t="shared" si="2"/>
        <v>12.237918215613384</v>
      </c>
      <c r="P22" s="9"/>
    </row>
    <row r="23" spans="1:16" ht="15.75">
      <c r="A23" s="29" t="s">
        <v>29</v>
      </c>
      <c r="B23" s="30"/>
      <c r="C23" s="31"/>
      <c r="D23" s="32">
        <f aca="true" t="shared" si="7" ref="D23:M23">SUM(D24:D24)</f>
        <v>372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372</v>
      </c>
      <c r="O23" s="45">
        <f t="shared" si="2"/>
        <v>0.1975570897503983</v>
      </c>
      <c r="P23" s="10"/>
    </row>
    <row r="24" spans="1:16" ht="15">
      <c r="A24" s="13"/>
      <c r="B24" s="39">
        <v>351.5</v>
      </c>
      <c r="C24" s="21" t="s">
        <v>32</v>
      </c>
      <c r="D24" s="46">
        <v>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372</v>
      </c>
      <c r="O24" s="47">
        <f t="shared" si="2"/>
        <v>0.1975570897503983</v>
      </c>
      <c r="P24" s="9"/>
    </row>
    <row r="25" spans="1:16" ht="15.75">
      <c r="A25" s="29" t="s">
        <v>3</v>
      </c>
      <c r="B25" s="30"/>
      <c r="C25" s="31"/>
      <c r="D25" s="32">
        <f aca="true" t="shared" si="8" ref="D25:M25">SUM(D26:D29)</f>
        <v>26439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26439</v>
      </c>
      <c r="O25" s="45">
        <f t="shared" si="2"/>
        <v>14.04089219330855</v>
      </c>
      <c r="P25" s="10"/>
    </row>
    <row r="26" spans="1:16" ht="15">
      <c r="A26" s="12"/>
      <c r="B26" s="25">
        <v>361.1</v>
      </c>
      <c r="C26" s="20" t="s">
        <v>33</v>
      </c>
      <c r="D26" s="46">
        <v>528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528</v>
      </c>
      <c r="O26" s="47">
        <f t="shared" si="2"/>
        <v>0.28040361125862984</v>
      </c>
      <c r="P26" s="9"/>
    </row>
    <row r="27" spans="1:16" ht="15">
      <c r="A27" s="12"/>
      <c r="B27" s="25">
        <v>362</v>
      </c>
      <c r="C27" s="20" t="s">
        <v>34</v>
      </c>
      <c r="D27" s="46">
        <v>11735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11735</v>
      </c>
      <c r="O27" s="47">
        <f t="shared" si="2"/>
        <v>6.232076473712161</v>
      </c>
      <c r="P27" s="9"/>
    </row>
    <row r="28" spans="1:16" ht="15">
      <c r="A28" s="12"/>
      <c r="B28" s="25">
        <v>363.29</v>
      </c>
      <c r="C28" s="20" t="s">
        <v>67</v>
      </c>
      <c r="D28" s="46">
        <v>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</v>
      </c>
      <c r="O28" s="47">
        <f t="shared" si="2"/>
        <v>1.0621348911311737</v>
      </c>
      <c r="P28" s="9"/>
    </row>
    <row r="29" spans="1:16" ht="15.75" thickBot="1">
      <c r="A29" s="12"/>
      <c r="B29" s="25">
        <v>369.9</v>
      </c>
      <c r="C29" s="20" t="s">
        <v>35</v>
      </c>
      <c r="D29" s="46">
        <v>12176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12176</v>
      </c>
      <c r="O29" s="47">
        <f t="shared" si="2"/>
        <v>6.466277217206585</v>
      </c>
      <c r="P29" s="9"/>
    </row>
    <row r="30" spans="1:119" ht="16.5" thickBot="1">
      <c r="A30" s="14" t="s">
        <v>30</v>
      </c>
      <c r="B30" s="23"/>
      <c r="C30" s="22"/>
      <c r="D30" s="15">
        <f>SUM(D5,D11,D14,D23,D25)</f>
        <v>1546732</v>
      </c>
      <c r="E30" s="15">
        <f aca="true" t="shared" si="9" ref="E30:M30">SUM(E5,E11,E14,E23,E25)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6"/>
        <v>1546732</v>
      </c>
      <c r="O30" s="38">
        <f t="shared" si="2"/>
        <v>821.4190122145512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68</v>
      </c>
      <c r="M32" s="48"/>
      <c r="N32" s="48"/>
      <c r="O32" s="43">
        <v>1883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831968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831968</v>
      </c>
      <c r="O5" s="33">
        <f aca="true" t="shared" si="2" ref="O5:O24">(N5/O$26)</f>
        <v>239.9676954139025</v>
      </c>
      <c r="P5" s="6"/>
    </row>
    <row r="6" spans="1:16" ht="15">
      <c r="A6" s="12"/>
      <c r="B6" s="25">
        <v>311</v>
      </c>
      <c r="C6" s="20" t="s">
        <v>2</v>
      </c>
      <c r="D6" s="46">
        <v>732315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732315</v>
      </c>
      <c r="O6" s="47">
        <f t="shared" si="2"/>
        <v>211.2244014998558</v>
      </c>
      <c r="P6" s="9"/>
    </row>
    <row r="7" spans="1:16" ht="15">
      <c r="A7" s="12"/>
      <c r="B7" s="25">
        <v>314.1</v>
      </c>
      <c r="C7" s="20" t="s">
        <v>70</v>
      </c>
      <c r="D7" s="46">
        <v>99653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99653</v>
      </c>
      <c r="O7" s="47">
        <f t="shared" si="2"/>
        <v>28.743293914046728</v>
      </c>
      <c r="P7" s="9"/>
    </row>
    <row r="8" spans="1:16" ht="15.75">
      <c r="A8" s="29" t="s">
        <v>14</v>
      </c>
      <c r="B8" s="30"/>
      <c r="C8" s="31"/>
      <c r="D8" s="32">
        <f aca="true" t="shared" si="3" ref="D8:M8">SUM(D9:D9)</f>
        <v>114781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114781</v>
      </c>
      <c r="O8" s="45">
        <f t="shared" si="2"/>
        <v>33.106720507643494</v>
      </c>
      <c r="P8" s="10"/>
    </row>
    <row r="9" spans="1:16" ht="15">
      <c r="A9" s="12"/>
      <c r="B9" s="25">
        <v>322</v>
      </c>
      <c r="C9" s="20" t="s">
        <v>0</v>
      </c>
      <c r="D9" s="46">
        <v>114781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114781</v>
      </c>
      <c r="O9" s="47">
        <f t="shared" si="2"/>
        <v>33.106720507643494</v>
      </c>
      <c r="P9" s="9"/>
    </row>
    <row r="10" spans="1:16" ht="15.75">
      <c r="A10" s="29" t="s">
        <v>17</v>
      </c>
      <c r="B10" s="30"/>
      <c r="C10" s="31"/>
      <c r="D10" s="32">
        <f aca="true" t="shared" si="4" ref="D10:M10">SUM(D11:D17)</f>
        <v>995207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995207</v>
      </c>
      <c r="O10" s="45">
        <f t="shared" si="2"/>
        <v>287.05134121719067</v>
      </c>
      <c r="P10" s="10"/>
    </row>
    <row r="11" spans="1:16" ht="15">
      <c r="A11" s="12"/>
      <c r="B11" s="25">
        <v>331.2</v>
      </c>
      <c r="C11" s="20" t="s">
        <v>52</v>
      </c>
      <c r="D11" s="46">
        <v>19611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19611</v>
      </c>
      <c r="O11" s="47">
        <f t="shared" si="2"/>
        <v>5.65647533890972</v>
      </c>
      <c r="P11" s="9"/>
    </row>
    <row r="12" spans="1:16" ht="15">
      <c r="A12" s="12"/>
      <c r="B12" s="25">
        <v>331.39</v>
      </c>
      <c r="C12" s="20" t="s">
        <v>90</v>
      </c>
      <c r="D12" s="46">
        <v>203753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203753</v>
      </c>
      <c r="O12" s="47">
        <f t="shared" si="2"/>
        <v>58.76925295644649</v>
      </c>
      <c r="P12" s="9"/>
    </row>
    <row r="13" spans="1:16" ht="15">
      <c r="A13" s="12"/>
      <c r="B13" s="25">
        <v>334.2</v>
      </c>
      <c r="C13" s="20" t="s">
        <v>66</v>
      </c>
      <c r="D13" s="46">
        <v>173436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173436</v>
      </c>
      <c r="O13" s="47">
        <f t="shared" si="2"/>
        <v>50.024805307182</v>
      </c>
      <c r="P13" s="9"/>
    </row>
    <row r="14" spans="1:16" ht="15">
      <c r="A14" s="12"/>
      <c r="B14" s="25">
        <v>335.12</v>
      </c>
      <c r="C14" s="20" t="s">
        <v>59</v>
      </c>
      <c r="D14" s="46">
        <v>270083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270083</v>
      </c>
      <c r="O14" s="47">
        <f t="shared" si="2"/>
        <v>77.90106720507643</v>
      </c>
      <c r="P14" s="9"/>
    </row>
    <row r="15" spans="1:16" ht="15">
      <c r="A15" s="12"/>
      <c r="B15" s="25">
        <v>335.18</v>
      </c>
      <c r="C15" s="20" t="s">
        <v>61</v>
      </c>
      <c r="D15" s="46">
        <v>128096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128096</v>
      </c>
      <c r="O15" s="47">
        <f t="shared" si="2"/>
        <v>36.947216613787134</v>
      </c>
      <c r="P15" s="9"/>
    </row>
    <row r="16" spans="1:16" ht="15">
      <c r="A16" s="12"/>
      <c r="B16" s="25">
        <v>335.19</v>
      </c>
      <c r="C16" s="20" t="s">
        <v>75</v>
      </c>
      <c r="D16" s="46">
        <v>164108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164108</v>
      </c>
      <c r="O16" s="47">
        <f t="shared" si="2"/>
        <v>47.33429477934814</v>
      </c>
      <c r="P16" s="9"/>
    </row>
    <row r="17" spans="1:16" ht="15">
      <c r="A17" s="12"/>
      <c r="B17" s="25">
        <v>337.2</v>
      </c>
      <c r="C17" s="20" t="s">
        <v>24</v>
      </c>
      <c r="D17" s="46">
        <v>36120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36120</v>
      </c>
      <c r="O17" s="47">
        <f t="shared" si="2"/>
        <v>10.418229016440726</v>
      </c>
      <c r="P17" s="9"/>
    </row>
    <row r="18" spans="1:16" ht="15.75">
      <c r="A18" s="29" t="s">
        <v>29</v>
      </c>
      <c r="B18" s="30"/>
      <c r="C18" s="31"/>
      <c r="D18" s="32">
        <f aca="true" t="shared" si="5" ref="D18:M18">SUM(D19:D19)</f>
        <v>47392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47392</v>
      </c>
      <c r="O18" s="45">
        <f t="shared" si="2"/>
        <v>13.669454860109605</v>
      </c>
      <c r="P18" s="10"/>
    </row>
    <row r="19" spans="1:16" ht="15">
      <c r="A19" s="13"/>
      <c r="B19" s="39">
        <v>351.5</v>
      </c>
      <c r="C19" s="21" t="s">
        <v>32</v>
      </c>
      <c r="D19" s="46">
        <v>47392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47392</v>
      </c>
      <c r="O19" s="47">
        <f t="shared" si="2"/>
        <v>13.669454860109605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SUM(D21:D23)</f>
        <v>39897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39897</v>
      </c>
      <c r="O20" s="45">
        <f t="shared" si="2"/>
        <v>11.50764349581771</v>
      </c>
      <c r="P20" s="10"/>
    </row>
    <row r="21" spans="1:16" ht="15">
      <c r="A21" s="12"/>
      <c r="B21" s="25">
        <v>362</v>
      </c>
      <c r="C21" s="20" t="s">
        <v>34</v>
      </c>
      <c r="D21" s="46">
        <v>1375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1375</v>
      </c>
      <c r="O21" s="47">
        <f t="shared" si="2"/>
        <v>0.39659648110758583</v>
      </c>
      <c r="P21" s="9"/>
    </row>
    <row r="22" spans="1:16" ht="15">
      <c r="A22" s="12"/>
      <c r="B22" s="25">
        <v>367</v>
      </c>
      <c r="C22" s="20" t="s">
        <v>72</v>
      </c>
      <c r="D22" s="46">
        <v>36753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36753</v>
      </c>
      <c r="O22" s="47">
        <f t="shared" si="2"/>
        <v>10.600807614652437</v>
      </c>
      <c r="P22" s="9"/>
    </row>
    <row r="23" spans="1:16" ht="15.75" thickBot="1">
      <c r="A23" s="12"/>
      <c r="B23" s="25">
        <v>369.9</v>
      </c>
      <c r="C23" s="20" t="s">
        <v>35</v>
      </c>
      <c r="D23" s="46">
        <v>1769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1769</v>
      </c>
      <c r="O23" s="47">
        <f t="shared" si="2"/>
        <v>0.5102394000576868</v>
      </c>
      <c r="P23" s="9"/>
    </row>
    <row r="24" spans="1:119" ht="16.5" thickBot="1">
      <c r="A24" s="14" t="s">
        <v>30</v>
      </c>
      <c r="B24" s="23"/>
      <c r="C24" s="22"/>
      <c r="D24" s="15">
        <f>SUM(D5,D8,D10,D18,D20)</f>
        <v>2029245</v>
      </c>
      <c r="E24" s="15">
        <f aca="true" t="shared" si="7" ref="E24:M24">SUM(E5,E8,E10,E18,E20)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2029245</v>
      </c>
      <c r="O24" s="38">
        <f t="shared" si="2"/>
        <v>585.302855494664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94</v>
      </c>
      <c r="M26" s="48"/>
      <c r="N26" s="48"/>
      <c r="O26" s="43">
        <v>3467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793494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793494</v>
      </c>
      <c r="O5" s="33">
        <f aca="true" t="shared" si="2" ref="O5:O25">(N5/O$27)</f>
        <v>230.06494636126413</v>
      </c>
      <c r="P5" s="6"/>
    </row>
    <row r="6" spans="1:16" ht="15">
      <c r="A6" s="12"/>
      <c r="B6" s="25">
        <v>311</v>
      </c>
      <c r="C6" s="20" t="s">
        <v>2</v>
      </c>
      <c r="D6" s="46">
        <v>695693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695693</v>
      </c>
      <c r="O6" s="47">
        <f t="shared" si="2"/>
        <v>201.70861119164977</v>
      </c>
      <c r="P6" s="9"/>
    </row>
    <row r="7" spans="1:16" ht="15">
      <c r="A7" s="12"/>
      <c r="B7" s="25">
        <v>314.1</v>
      </c>
      <c r="C7" s="20" t="s">
        <v>70</v>
      </c>
      <c r="D7" s="46">
        <v>89006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89006</v>
      </c>
      <c r="O7" s="47">
        <f t="shared" si="2"/>
        <v>25.806320672658742</v>
      </c>
      <c r="P7" s="9"/>
    </row>
    <row r="8" spans="1:16" ht="15">
      <c r="A8" s="12"/>
      <c r="B8" s="25">
        <v>314.9</v>
      </c>
      <c r="C8" s="20" t="s">
        <v>12</v>
      </c>
      <c r="D8" s="46">
        <v>8795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8795</v>
      </c>
      <c r="O8" s="47">
        <f t="shared" si="2"/>
        <v>2.5500144969556393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SUM(D10:D10)</f>
        <v>96112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96112</v>
      </c>
      <c r="O9" s="45">
        <f t="shared" si="2"/>
        <v>27.866628008118294</v>
      </c>
      <c r="P9" s="10"/>
    </row>
    <row r="10" spans="1:16" ht="15">
      <c r="A10" s="12"/>
      <c r="B10" s="25">
        <v>322</v>
      </c>
      <c r="C10" s="20" t="s">
        <v>0</v>
      </c>
      <c r="D10" s="46">
        <v>96112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96112</v>
      </c>
      <c r="O10" s="47">
        <f t="shared" si="2"/>
        <v>27.866628008118294</v>
      </c>
      <c r="P10" s="9"/>
    </row>
    <row r="11" spans="1:16" ht="15.75">
      <c r="A11" s="29" t="s">
        <v>17</v>
      </c>
      <c r="B11" s="30"/>
      <c r="C11" s="31"/>
      <c r="D11" s="32">
        <f aca="true" t="shared" si="4" ref="D11:M11">SUM(D12:D17)</f>
        <v>1040666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1040666</v>
      </c>
      <c r="O11" s="45">
        <f t="shared" si="2"/>
        <v>301.72977674688315</v>
      </c>
      <c r="P11" s="10"/>
    </row>
    <row r="12" spans="1:16" ht="15">
      <c r="A12" s="12"/>
      <c r="B12" s="25">
        <v>331.39</v>
      </c>
      <c r="C12" s="20" t="s">
        <v>90</v>
      </c>
      <c r="D12" s="46">
        <v>388151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388151</v>
      </c>
      <c r="O12" s="47">
        <f t="shared" si="2"/>
        <v>112.5401565671209</v>
      </c>
      <c r="P12" s="9"/>
    </row>
    <row r="13" spans="1:16" ht="15">
      <c r="A13" s="12"/>
      <c r="B13" s="25">
        <v>334.2</v>
      </c>
      <c r="C13" s="20" t="s">
        <v>66</v>
      </c>
      <c r="D13" s="46">
        <v>14422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14422</v>
      </c>
      <c r="O13" s="47">
        <f t="shared" si="2"/>
        <v>4.181501884604233</v>
      </c>
      <c r="P13" s="9"/>
    </row>
    <row r="14" spans="1:16" ht="15">
      <c r="A14" s="12"/>
      <c r="B14" s="25">
        <v>335.12</v>
      </c>
      <c r="C14" s="20" t="s">
        <v>59</v>
      </c>
      <c r="D14" s="46">
        <v>299011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299011</v>
      </c>
      <c r="O14" s="47">
        <f t="shared" si="2"/>
        <v>86.69498405334879</v>
      </c>
      <c r="P14" s="9"/>
    </row>
    <row r="15" spans="1:16" ht="15">
      <c r="A15" s="12"/>
      <c r="B15" s="25">
        <v>335.18</v>
      </c>
      <c r="C15" s="20" t="s">
        <v>61</v>
      </c>
      <c r="D15" s="46">
        <v>141333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141333</v>
      </c>
      <c r="O15" s="47">
        <f t="shared" si="2"/>
        <v>40.97796462742824</v>
      </c>
      <c r="P15" s="9"/>
    </row>
    <row r="16" spans="1:16" ht="15">
      <c r="A16" s="12"/>
      <c r="B16" s="25">
        <v>335.19</v>
      </c>
      <c r="C16" s="20" t="s">
        <v>75</v>
      </c>
      <c r="D16" s="46">
        <v>153168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153168</v>
      </c>
      <c r="O16" s="47">
        <f t="shared" si="2"/>
        <v>44.40939402725428</v>
      </c>
      <c r="P16" s="9"/>
    </row>
    <row r="17" spans="1:16" ht="15">
      <c r="A17" s="12"/>
      <c r="B17" s="25">
        <v>337.2</v>
      </c>
      <c r="C17" s="20" t="s">
        <v>24</v>
      </c>
      <c r="D17" s="46">
        <v>44581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44581</v>
      </c>
      <c r="O17" s="47">
        <f t="shared" si="2"/>
        <v>12.925775587126703</v>
      </c>
      <c r="P17" s="9"/>
    </row>
    <row r="18" spans="1:16" ht="15.75">
      <c r="A18" s="29" t="s">
        <v>86</v>
      </c>
      <c r="B18" s="30"/>
      <c r="C18" s="31"/>
      <c r="D18" s="32">
        <f aca="true" t="shared" si="5" ref="D18:M18">SUM(D19:D19)</f>
        <v>932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932</v>
      </c>
      <c r="O18" s="45">
        <f t="shared" si="2"/>
        <v>0.2702232531168455</v>
      </c>
      <c r="P18" s="10"/>
    </row>
    <row r="19" spans="1:16" ht="15">
      <c r="A19" s="12"/>
      <c r="B19" s="25">
        <v>347.9</v>
      </c>
      <c r="C19" s="20" t="s">
        <v>91</v>
      </c>
      <c r="D19" s="46">
        <v>932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932</v>
      </c>
      <c r="O19" s="47">
        <f t="shared" si="2"/>
        <v>0.2702232531168455</v>
      </c>
      <c r="P19" s="9"/>
    </row>
    <row r="20" spans="1:16" ht="15.75">
      <c r="A20" s="29" t="s">
        <v>29</v>
      </c>
      <c r="B20" s="30"/>
      <c r="C20" s="31"/>
      <c r="D20" s="32">
        <f aca="true" t="shared" si="6" ref="D20:M20">SUM(D21:D21)</f>
        <v>51545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51545</v>
      </c>
      <c r="O20" s="45">
        <f t="shared" si="2"/>
        <v>14.9449115685706</v>
      </c>
      <c r="P20" s="10"/>
    </row>
    <row r="21" spans="1:16" ht="15">
      <c r="A21" s="13"/>
      <c r="B21" s="39">
        <v>351.5</v>
      </c>
      <c r="C21" s="21" t="s">
        <v>32</v>
      </c>
      <c r="D21" s="46">
        <v>51545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51545</v>
      </c>
      <c r="O21" s="47">
        <f t="shared" si="2"/>
        <v>14.9449115685706</v>
      </c>
      <c r="P21" s="9"/>
    </row>
    <row r="22" spans="1:16" ht="15.75">
      <c r="A22" s="29" t="s">
        <v>3</v>
      </c>
      <c r="B22" s="30"/>
      <c r="C22" s="31"/>
      <c r="D22" s="32">
        <f aca="true" t="shared" si="7" ref="D22:M22">SUM(D23:D24)</f>
        <v>35438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35438</v>
      </c>
      <c r="O22" s="45">
        <f t="shared" si="2"/>
        <v>10.274862278921427</v>
      </c>
      <c r="P22" s="10"/>
    </row>
    <row r="23" spans="1:16" ht="15">
      <c r="A23" s="12"/>
      <c r="B23" s="25">
        <v>366</v>
      </c>
      <c r="C23" s="20" t="s">
        <v>53</v>
      </c>
      <c r="D23" s="46">
        <v>6521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6521</v>
      </c>
      <c r="O23" s="47">
        <f t="shared" si="2"/>
        <v>1.8906929544795592</v>
      </c>
      <c r="P23" s="9"/>
    </row>
    <row r="24" spans="1:16" ht="15.75" thickBot="1">
      <c r="A24" s="12"/>
      <c r="B24" s="25">
        <v>369.9</v>
      </c>
      <c r="C24" s="20" t="s">
        <v>35</v>
      </c>
      <c r="D24" s="46">
        <v>28917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28917</v>
      </c>
      <c r="O24" s="47">
        <f t="shared" si="2"/>
        <v>8.384169324441867</v>
      </c>
      <c r="P24" s="9"/>
    </row>
    <row r="25" spans="1:119" ht="16.5" thickBot="1">
      <c r="A25" s="14" t="s">
        <v>30</v>
      </c>
      <c r="B25" s="23"/>
      <c r="C25" s="22"/>
      <c r="D25" s="15">
        <f>SUM(D5,D9,D11,D18,D20,D22)</f>
        <v>2018187</v>
      </c>
      <c r="E25" s="15">
        <f aca="true" t="shared" si="8" ref="E25:M25">SUM(E5,E9,E11,E18,E20,E22)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2018187</v>
      </c>
      <c r="O25" s="38">
        <f t="shared" si="2"/>
        <v>585.1513482168745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92</v>
      </c>
      <c r="M27" s="48"/>
      <c r="N27" s="48"/>
      <c r="O27" s="43">
        <v>3449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759169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759169</v>
      </c>
      <c r="O5" s="33">
        <f aca="true" t="shared" si="2" ref="O5:O26">(N5/O$28)</f>
        <v>222.69551188031681</v>
      </c>
      <c r="P5" s="6"/>
    </row>
    <row r="6" spans="1:16" ht="15">
      <c r="A6" s="12"/>
      <c r="B6" s="25">
        <v>311</v>
      </c>
      <c r="C6" s="20" t="s">
        <v>2</v>
      </c>
      <c r="D6" s="46">
        <v>669160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669160</v>
      </c>
      <c r="O6" s="47">
        <f t="shared" si="2"/>
        <v>196.2921677911411</v>
      </c>
      <c r="P6" s="9"/>
    </row>
    <row r="7" spans="1:16" ht="15">
      <c r="A7" s="12"/>
      <c r="B7" s="25">
        <v>314.1</v>
      </c>
      <c r="C7" s="20" t="s">
        <v>70</v>
      </c>
      <c r="D7" s="46">
        <v>17196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17196</v>
      </c>
      <c r="O7" s="47">
        <f t="shared" si="2"/>
        <v>5.044294514520387</v>
      </c>
      <c r="P7" s="9"/>
    </row>
    <row r="8" spans="1:16" ht="15">
      <c r="A8" s="12"/>
      <c r="B8" s="25">
        <v>314.9</v>
      </c>
      <c r="C8" s="20" t="s">
        <v>12</v>
      </c>
      <c r="D8" s="46">
        <v>72813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72813</v>
      </c>
      <c r="O8" s="47">
        <f t="shared" si="2"/>
        <v>21.359049574655323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104037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104037</v>
      </c>
      <c r="O9" s="45">
        <f t="shared" si="2"/>
        <v>30.51833382223526</v>
      </c>
      <c r="P9" s="10"/>
    </row>
    <row r="10" spans="1:16" ht="15">
      <c r="A10" s="12"/>
      <c r="B10" s="25">
        <v>322</v>
      </c>
      <c r="C10" s="20" t="s">
        <v>0</v>
      </c>
      <c r="D10" s="46">
        <v>66929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66929</v>
      </c>
      <c r="O10" s="47">
        <f t="shared" si="2"/>
        <v>19.633030214139044</v>
      </c>
      <c r="P10" s="9"/>
    </row>
    <row r="11" spans="1:16" ht="15">
      <c r="A11" s="12"/>
      <c r="B11" s="25">
        <v>367</v>
      </c>
      <c r="C11" s="20" t="s">
        <v>72</v>
      </c>
      <c r="D11" s="46">
        <v>37108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37108</v>
      </c>
      <c r="O11" s="47">
        <f t="shared" si="2"/>
        <v>10.885303608096216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SUM(D13:D18)</f>
        <v>726440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726440</v>
      </c>
      <c r="O12" s="45">
        <f t="shared" si="2"/>
        <v>213.09474919331183</v>
      </c>
      <c r="P12" s="10"/>
    </row>
    <row r="13" spans="1:16" ht="15">
      <c r="A13" s="12"/>
      <c r="B13" s="25">
        <v>334.35</v>
      </c>
      <c r="C13" s="20" t="s">
        <v>83</v>
      </c>
      <c r="D13" s="46">
        <v>64707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64707</v>
      </c>
      <c r="O13" s="47">
        <f t="shared" si="2"/>
        <v>18.981226166031096</v>
      </c>
      <c r="P13" s="9"/>
    </row>
    <row r="14" spans="1:16" ht="15">
      <c r="A14" s="12"/>
      <c r="B14" s="25">
        <v>334.9</v>
      </c>
      <c r="C14" s="20" t="s">
        <v>49</v>
      </c>
      <c r="D14" s="46">
        <v>103523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103523</v>
      </c>
      <c r="O14" s="47">
        <f t="shared" si="2"/>
        <v>30.367556468172484</v>
      </c>
      <c r="P14" s="9"/>
    </row>
    <row r="15" spans="1:16" ht="15">
      <c r="A15" s="12"/>
      <c r="B15" s="25">
        <v>335.12</v>
      </c>
      <c r="C15" s="20" t="s">
        <v>59</v>
      </c>
      <c r="D15" s="46">
        <v>128801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128801</v>
      </c>
      <c r="O15" s="47">
        <f t="shared" si="2"/>
        <v>37.78263420357876</v>
      </c>
      <c r="P15" s="9"/>
    </row>
    <row r="16" spans="1:16" ht="15">
      <c r="A16" s="12"/>
      <c r="B16" s="25">
        <v>335.18</v>
      </c>
      <c r="C16" s="20" t="s">
        <v>61</v>
      </c>
      <c r="D16" s="46">
        <v>118111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118111</v>
      </c>
      <c r="O16" s="47">
        <f t="shared" si="2"/>
        <v>34.64681724845996</v>
      </c>
      <c r="P16" s="9"/>
    </row>
    <row r="17" spans="1:16" ht="15">
      <c r="A17" s="12"/>
      <c r="B17" s="25">
        <v>335.19</v>
      </c>
      <c r="C17" s="20" t="s">
        <v>75</v>
      </c>
      <c r="D17" s="46">
        <v>284715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284715</v>
      </c>
      <c r="O17" s="47">
        <f t="shared" si="2"/>
        <v>83.51862716339102</v>
      </c>
      <c r="P17" s="9"/>
    </row>
    <row r="18" spans="1:16" ht="15">
      <c r="A18" s="12"/>
      <c r="B18" s="25">
        <v>337.2</v>
      </c>
      <c r="C18" s="20" t="s">
        <v>24</v>
      </c>
      <c r="D18" s="46">
        <v>26583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26583</v>
      </c>
      <c r="O18" s="47">
        <f t="shared" si="2"/>
        <v>7.797887943678498</v>
      </c>
      <c r="P18" s="9"/>
    </row>
    <row r="19" spans="1:16" ht="15.75">
      <c r="A19" s="29" t="s">
        <v>86</v>
      </c>
      <c r="B19" s="30"/>
      <c r="C19" s="31"/>
      <c r="D19" s="32">
        <f aca="true" t="shared" si="5" ref="D19:M19">SUM(D20:D20)</f>
        <v>13755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13755</v>
      </c>
      <c r="O19" s="45">
        <f t="shared" si="2"/>
        <v>4.034907597535934</v>
      </c>
      <c r="P19" s="10"/>
    </row>
    <row r="20" spans="1:16" ht="15">
      <c r="A20" s="12"/>
      <c r="B20" s="25">
        <v>341.9</v>
      </c>
      <c r="C20" s="20" t="s">
        <v>87</v>
      </c>
      <c r="D20" s="46">
        <v>13755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13755</v>
      </c>
      <c r="O20" s="47">
        <f t="shared" si="2"/>
        <v>4.034907597535934</v>
      </c>
      <c r="P20" s="9"/>
    </row>
    <row r="21" spans="1:16" ht="15.75">
      <c r="A21" s="29" t="s">
        <v>29</v>
      </c>
      <c r="B21" s="30"/>
      <c r="C21" s="31"/>
      <c r="D21" s="32">
        <f aca="true" t="shared" si="6" ref="D21:M21">SUM(D22:D22)</f>
        <v>94397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94397</v>
      </c>
      <c r="O21" s="45">
        <f t="shared" si="2"/>
        <v>27.690525080668817</v>
      </c>
      <c r="P21" s="10"/>
    </row>
    <row r="22" spans="1:16" ht="15">
      <c r="A22" s="13"/>
      <c r="B22" s="39">
        <v>351.5</v>
      </c>
      <c r="C22" s="21" t="s">
        <v>32</v>
      </c>
      <c r="D22" s="46">
        <v>94397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94397</v>
      </c>
      <c r="O22" s="47">
        <f t="shared" si="2"/>
        <v>27.690525080668817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SUM(D24:D25)</f>
        <v>5101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5101</v>
      </c>
      <c r="O23" s="45">
        <f t="shared" si="2"/>
        <v>1.4963332355529482</v>
      </c>
      <c r="P23" s="10"/>
    </row>
    <row r="24" spans="1:16" ht="15">
      <c r="A24" s="12"/>
      <c r="B24" s="25">
        <v>362</v>
      </c>
      <c r="C24" s="20" t="s">
        <v>34</v>
      </c>
      <c r="D24" s="46">
        <v>2525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2525</v>
      </c>
      <c r="O24" s="47">
        <f t="shared" si="2"/>
        <v>0.7406864183044881</v>
      </c>
      <c r="P24" s="9"/>
    </row>
    <row r="25" spans="1:16" ht="15.75" thickBot="1">
      <c r="A25" s="12"/>
      <c r="B25" s="25">
        <v>369.9</v>
      </c>
      <c r="C25" s="20" t="s">
        <v>35</v>
      </c>
      <c r="D25" s="46">
        <v>2576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2576</v>
      </c>
      <c r="O25" s="47">
        <f t="shared" si="2"/>
        <v>0.75564681724846</v>
      </c>
      <c r="P25" s="9"/>
    </row>
    <row r="26" spans="1:119" ht="16.5" thickBot="1">
      <c r="A26" s="14" t="s">
        <v>30</v>
      </c>
      <c r="B26" s="23"/>
      <c r="C26" s="22"/>
      <c r="D26" s="15">
        <f>SUM(D5,D9,D12,D19,D21,D23)</f>
        <v>1702899</v>
      </c>
      <c r="E26" s="15">
        <f aca="true" t="shared" si="8" ref="E26:M26">SUM(E5,E9,E12,E19,E21,E23)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1702899</v>
      </c>
      <c r="O26" s="38">
        <f t="shared" si="2"/>
        <v>499.5303608096216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88</v>
      </c>
      <c r="M28" s="48"/>
      <c r="N28" s="48"/>
      <c r="O28" s="43">
        <v>3409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701015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701015</v>
      </c>
      <c r="O5" s="33">
        <f aca="true" t="shared" si="2" ref="O5:O26">(N5/O$28)</f>
        <v>203.66502033701337</v>
      </c>
      <c r="P5" s="6"/>
    </row>
    <row r="6" spans="1:16" ht="15">
      <c r="A6" s="12"/>
      <c r="B6" s="25">
        <v>311</v>
      </c>
      <c r="C6" s="20" t="s">
        <v>2</v>
      </c>
      <c r="D6" s="46">
        <v>606525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606525</v>
      </c>
      <c r="O6" s="47">
        <f t="shared" si="2"/>
        <v>176.2129575828007</v>
      </c>
      <c r="P6" s="9"/>
    </row>
    <row r="7" spans="1:16" ht="15">
      <c r="A7" s="12"/>
      <c r="B7" s="25">
        <v>314.1</v>
      </c>
      <c r="C7" s="20" t="s">
        <v>70</v>
      </c>
      <c r="D7" s="46">
        <v>94490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94490</v>
      </c>
      <c r="O7" s="47">
        <f t="shared" si="2"/>
        <v>27.452062754212665</v>
      </c>
      <c r="P7" s="9"/>
    </row>
    <row r="8" spans="1:16" ht="15.75">
      <c r="A8" s="29" t="s">
        <v>14</v>
      </c>
      <c r="B8" s="30"/>
      <c r="C8" s="31"/>
      <c r="D8" s="32">
        <f aca="true" t="shared" si="3" ref="D8:M8">SUM(D9:D10)</f>
        <v>92953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92953</v>
      </c>
      <c r="O8" s="45">
        <f t="shared" si="2"/>
        <v>27.0055200464846</v>
      </c>
      <c r="P8" s="10"/>
    </row>
    <row r="9" spans="1:16" ht="15">
      <c r="A9" s="12"/>
      <c r="B9" s="25">
        <v>322</v>
      </c>
      <c r="C9" s="20" t="s">
        <v>0</v>
      </c>
      <c r="D9" s="46">
        <v>83275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83275</v>
      </c>
      <c r="O9" s="47">
        <f t="shared" si="2"/>
        <v>24.193782684485765</v>
      </c>
      <c r="P9" s="9"/>
    </row>
    <row r="10" spans="1:16" ht="15">
      <c r="A10" s="12"/>
      <c r="B10" s="25">
        <v>329</v>
      </c>
      <c r="C10" s="20" t="s">
        <v>16</v>
      </c>
      <c r="D10" s="46">
        <v>9678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9678</v>
      </c>
      <c r="O10" s="47">
        <f t="shared" si="2"/>
        <v>2.811737361998838</v>
      </c>
      <c r="P10" s="9"/>
    </row>
    <row r="11" spans="1:16" ht="15.75">
      <c r="A11" s="29" t="s">
        <v>17</v>
      </c>
      <c r="B11" s="30"/>
      <c r="C11" s="31"/>
      <c r="D11" s="32">
        <f aca="true" t="shared" si="4" ref="D11:M11">SUM(D12:D16)</f>
        <v>637005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637005</v>
      </c>
      <c r="O11" s="45">
        <f t="shared" si="2"/>
        <v>185.06827425915165</v>
      </c>
      <c r="P11" s="10"/>
    </row>
    <row r="12" spans="1:16" ht="15">
      <c r="A12" s="12"/>
      <c r="B12" s="25">
        <v>334.35</v>
      </c>
      <c r="C12" s="20" t="s">
        <v>83</v>
      </c>
      <c r="D12" s="46">
        <v>78766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78766</v>
      </c>
      <c r="O12" s="47">
        <f t="shared" si="2"/>
        <v>22.88378849506101</v>
      </c>
      <c r="P12" s="9"/>
    </row>
    <row r="13" spans="1:16" ht="15">
      <c r="A13" s="12"/>
      <c r="B13" s="25">
        <v>335.12</v>
      </c>
      <c r="C13" s="20" t="s">
        <v>59</v>
      </c>
      <c r="D13" s="46">
        <v>133895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133895</v>
      </c>
      <c r="O13" s="47">
        <f t="shared" si="2"/>
        <v>38.90034863451482</v>
      </c>
      <c r="P13" s="9"/>
    </row>
    <row r="14" spans="1:16" ht="15">
      <c r="A14" s="12"/>
      <c r="B14" s="25">
        <v>335.18</v>
      </c>
      <c r="C14" s="20" t="s">
        <v>61</v>
      </c>
      <c r="D14" s="46">
        <v>120688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120688</v>
      </c>
      <c r="O14" s="47">
        <f t="shared" si="2"/>
        <v>35.06333527019175</v>
      </c>
      <c r="P14" s="9"/>
    </row>
    <row r="15" spans="1:16" ht="15">
      <c r="A15" s="12"/>
      <c r="B15" s="25">
        <v>335.19</v>
      </c>
      <c r="C15" s="20" t="s">
        <v>75</v>
      </c>
      <c r="D15" s="46">
        <v>268656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268656</v>
      </c>
      <c r="O15" s="47">
        <f t="shared" si="2"/>
        <v>78.05229517722255</v>
      </c>
      <c r="P15" s="9"/>
    </row>
    <row r="16" spans="1:16" ht="15">
      <c r="A16" s="12"/>
      <c r="B16" s="25">
        <v>337.2</v>
      </c>
      <c r="C16" s="20" t="s">
        <v>24</v>
      </c>
      <c r="D16" s="46">
        <v>35000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35000</v>
      </c>
      <c r="O16" s="47">
        <f t="shared" si="2"/>
        <v>10.168506682161533</v>
      </c>
      <c r="P16" s="9"/>
    </row>
    <row r="17" spans="1:16" ht="15.75">
      <c r="A17" s="29" t="s">
        <v>29</v>
      </c>
      <c r="B17" s="30"/>
      <c r="C17" s="31"/>
      <c r="D17" s="32">
        <f aca="true" t="shared" si="5" ref="D17:M17">SUM(D18:D19)</f>
        <v>61506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61506</v>
      </c>
      <c r="O17" s="45">
        <f t="shared" si="2"/>
        <v>17.869262056943636</v>
      </c>
      <c r="P17" s="10"/>
    </row>
    <row r="18" spans="1:16" ht="15">
      <c r="A18" s="13"/>
      <c r="B18" s="39">
        <v>351.1</v>
      </c>
      <c r="C18" s="21" t="s">
        <v>76</v>
      </c>
      <c r="D18" s="46">
        <v>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</v>
      </c>
      <c r="O18" s="47">
        <f t="shared" si="2"/>
        <v>0.2178965717606043</v>
      </c>
      <c r="P18" s="9"/>
    </row>
    <row r="19" spans="1:16" ht="15">
      <c r="A19" s="13"/>
      <c r="B19" s="39">
        <v>351.5</v>
      </c>
      <c r="C19" s="21" t="s">
        <v>32</v>
      </c>
      <c r="D19" s="46">
        <v>60756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60756</v>
      </c>
      <c r="O19" s="47">
        <f t="shared" si="2"/>
        <v>17.65136548518303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SUM(D21:D23)</f>
        <v>39435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39435</v>
      </c>
      <c r="O20" s="45">
        <f t="shared" si="2"/>
        <v>11.457001743172574</v>
      </c>
      <c r="P20" s="10"/>
    </row>
    <row r="21" spans="1:16" ht="15">
      <c r="A21" s="12"/>
      <c r="B21" s="25">
        <v>362</v>
      </c>
      <c r="C21" s="20" t="s">
        <v>34</v>
      </c>
      <c r="D21" s="46">
        <v>1721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1721</v>
      </c>
      <c r="O21" s="47">
        <f t="shared" si="2"/>
        <v>0.5</v>
      </c>
      <c r="P21" s="9"/>
    </row>
    <row r="22" spans="1:16" ht="15">
      <c r="A22" s="12"/>
      <c r="B22" s="25">
        <v>366</v>
      </c>
      <c r="C22" s="20" t="s">
        <v>53</v>
      </c>
      <c r="D22" s="46">
        <v>2401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2401</v>
      </c>
      <c r="O22" s="47">
        <f t="shared" si="2"/>
        <v>0.6975595583962813</v>
      </c>
      <c r="P22" s="9"/>
    </row>
    <row r="23" spans="1:16" ht="15">
      <c r="A23" s="12"/>
      <c r="B23" s="25">
        <v>369.9</v>
      </c>
      <c r="C23" s="20" t="s">
        <v>35</v>
      </c>
      <c r="D23" s="46">
        <v>35313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35313</v>
      </c>
      <c r="O23" s="47">
        <f t="shared" si="2"/>
        <v>10.259442184776292</v>
      </c>
      <c r="P23" s="9"/>
    </row>
    <row r="24" spans="1:16" ht="15.75">
      <c r="A24" s="29" t="s">
        <v>54</v>
      </c>
      <c r="B24" s="30"/>
      <c r="C24" s="31"/>
      <c r="D24" s="32">
        <f aca="true" t="shared" si="7" ref="D24:M24">SUM(D25:D25)</f>
        <v>105383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105383</v>
      </c>
      <c r="O24" s="45">
        <f t="shared" si="2"/>
        <v>30.616792562463683</v>
      </c>
      <c r="P24" s="9"/>
    </row>
    <row r="25" spans="1:16" ht="15.75" thickBot="1">
      <c r="A25" s="12"/>
      <c r="B25" s="25">
        <v>384</v>
      </c>
      <c r="C25" s="20" t="s">
        <v>55</v>
      </c>
      <c r="D25" s="46">
        <v>105383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105383</v>
      </c>
      <c r="O25" s="47">
        <f t="shared" si="2"/>
        <v>30.616792562463683</v>
      </c>
      <c r="P25" s="9"/>
    </row>
    <row r="26" spans="1:119" ht="16.5" thickBot="1">
      <c r="A26" s="14" t="s">
        <v>30</v>
      </c>
      <c r="B26" s="23"/>
      <c r="C26" s="22"/>
      <c r="D26" s="15">
        <f>SUM(D5,D8,D11,D17,D20,D24)</f>
        <v>1637297</v>
      </c>
      <c r="E26" s="15">
        <f aca="true" t="shared" si="8" ref="E26:M26">SUM(E5,E8,E11,E17,E20,E24)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1637297</v>
      </c>
      <c r="O26" s="38">
        <f t="shared" si="2"/>
        <v>475.68187100522954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84</v>
      </c>
      <c r="M28" s="48"/>
      <c r="N28" s="48"/>
      <c r="O28" s="43">
        <v>3442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692494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692494</v>
      </c>
      <c r="O5" s="33">
        <f aca="true" t="shared" si="2" ref="O5:O29">(N5/O$31)</f>
        <v>204.81928423543332</v>
      </c>
      <c r="P5" s="6"/>
    </row>
    <row r="6" spans="1:16" ht="15">
      <c r="A6" s="12"/>
      <c r="B6" s="25">
        <v>311</v>
      </c>
      <c r="C6" s="20" t="s">
        <v>2</v>
      </c>
      <c r="D6" s="46">
        <v>602165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602165</v>
      </c>
      <c r="O6" s="47">
        <f t="shared" si="2"/>
        <v>178.10263235729073</v>
      </c>
      <c r="P6" s="9"/>
    </row>
    <row r="7" spans="1:16" ht="15">
      <c r="A7" s="12"/>
      <c r="B7" s="25">
        <v>314.1</v>
      </c>
      <c r="C7" s="20" t="s">
        <v>70</v>
      </c>
      <c r="D7" s="46">
        <v>90329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90329</v>
      </c>
      <c r="O7" s="47">
        <f t="shared" si="2"/>
        <v>26.71665187814256</v>
      </c>
      <c r="P7" s="9"/>
    </row>
    <row r="8" spans="1:16" ht="15.75">
      <c r="A8" s="29" t="s">
        <v>14</v>
      </c>
      <c r="B8" s="30"/>
      <c r="C8" s="31"/>
      <c r="D8" s="32">
        <f aca="true" t="shared" si="3" ref="D8:M8">SUM(D9:D11)</f>
        <v>80931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80931</v>
      </c>
      <c r="O8" s="45">
        <f t="shared" si="2"/>
        <v>23.937000887311445</v>
      </c>
      <c r="P8" s="10"/>
    </row>
    <row r="9" spans="1:16" ht="15">
      <c r="A9" s="12"/>
      <c r="B9" s="25">
        <v>322</v>
      </c>
      <c r="C9" s="20" t="s">
        <v>0</v>
      </c>
      <c r="D9" s="46">
        <v>80152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80152</v>
      </c>
      <c r="O9" s="47">
        <f t="shared" si="2"/>
        <v>23.70659568175096</v>
      </c>
      <c r="P9" s="9"/>
    </row>
    <row r="10" spans="1:16" ht="15">
      <c r="A10" s="12"/>
      <c r="B10" s="25">
        <v>329</v>
      </c>
      <c r="C10" s="20" t="s">
        <v>16</v>
      </c>
      <c r="D10" s="46">
        <v>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</v>
      </c>
      <c r="O10" s="47">
        <f t="shared" si="2"/>
        <v>0.042295178941141674</v>
      </c>
      <c r="P10" s="9"/>
    </row>
    <row r="11" spans="1:16" ht="15">
      <c r="A11" s="12"/>
      <c r="B11" s="25">
        <v>367</v>
      </c>
      <c r="C11" s="20" t="s">
        <v>72</v>
      </c>
      <c r="D11" s="46">
        <v>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636</v>
      </c>
      <c r="O11" s="47">
        <f t="shared" si="2"/>
        <v>0.1881100266193434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SUM(D13:D18)</f>
        <v>667217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667217</v>
      </c>
      <c r="O12" s="45">
        <f t="shared" si="2"/>
        <v>197.34309375924283</v>
      </c>
      <c r="P12" s="10"/>
    </row>
    <row r="13" spans="1:16" ht="15">
      <c r="A13" s="12"/>
      <c r="B13" s="25">
        <v>331.2</v>
      </c>
      <c r="C13" s="20" t="s">
        <v>52</v>
      </c>
      <c r="D13" s="46">
        <v>124348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124348</v>
      </c>
      <c r="O13" s="47">
        <f t="shared" si="2"/>
        <v>36.77846790890269</v>
      </c>
      <c r="P13" s="9"/>
    </row>
    <row r="14" spans="1:16" ht="15">
      <c r="A14" s="12"/>
      <c r="B14" s="25">
        <v>334.7</v>
      </c>
      <c r="C14" s="20" t="s">
        <v>19</v>
      </c>
      <c r="D14" s="46">
        <v>39228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39228</v>
      </c>
      <c r="O14" s="47">
        <f t="shared" si="2"/>
        <v>11.602484472049689</v>
      </c>
      <c r="P14" s="9"/>
    </row>
    <row r="15" spans="1:16" ht="15">
      <c r="A15" s="12"/>
      <c r="B15" s="25">
        <v>335.12</v>
      </c>
      <c r="C15" s="20" t="s">
        <v>59</v>
      </c>
      <c r="D15" s="46">
        <v>85748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85748</v>
      </c>
      <c r="O15" s="47">
        <f t="shared" si="2"/>
        <v>25.3617272996155</v>
      </c>
      <c r="P15" s="9"/>
    </row>
    <row r="16" spans="1:16" ht="15">
      <c r="A16" s="12"/>
      <c r="B16" s="25">
        <v>335.18</v>
      </c>
      <c r="C16" s="20" t="s">
        <v>61</v>
      </c>
      <c r="D16" s="46">
        <v>93060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93060</v>
      </c>
      <c r="O16" s="47">
        <f t="shared" si="2"/>
        <v>27.524401064773734</v>
      </c>
      <c r="P16" s="9"/>
    </row>
    <row r="17" spans="1:16" ht="15">
      <c r="A17" s="12"/>
      <c r="B17" s="25">
        <v>335.19</v>
      </c>
      <c r="C17" s="20" t="s">
        <v>75</v>
      </c>
      <c r="D17" s="46">
        <v>289833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289833</v>
      </c>
      <c r="O17" s="47">
        <f t="shared" si="2"/>
        <v>85.72404614019521</v>
      </c>
      <c r="P17" s="9"/>
    </row>
    <row r="18" spans="1:16" ht="15">
      <c r="A18" s="12"/>
      <c r="B18" s="25">
        <v>337.2</v>
      </c>
      <c r="C18" s="20" t="s">
        <v>24</v>
      </c>
      <c r="D18" s="46">
        <v>35000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35000</v>
      </c>
      <c r="O18" s="47">
        <f t="shared" si="2"/>
        <v>10.351966873706004</v>
      </c>
      <c r="P18" s="9"/>
    </row>
    <row r="19" spans="1:16" ht="15.75">
      <c r="A19" s="29" t="s">
        <v>29</v>
      </c>
      <c r="B19" s="30"/>
      <c r="C19" s="31"/>
      <c r="D19" s="32">
        <f aca="true" t="shared" si="5" ref="D19:M19">SUM(D20:D21)</f>
        <v>23787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23787</v>
      </c>
      <c r="O19" s="45">
        <f t="shared" si="2"/>
        <v>7.0354924578527065</v>
      </c>
      <c r="P19" s="10"/>
    </row>
    <row r="20" spans="1:16" ht="15">
      <c r="A20" s="13"/>
      <c r="B20" s="39">
        <v>351.1</v>
      </c>
      <c r="C20" s="21" t="s">
        <v>76</v>
      </c>
      <c r="D20" s="46">
        <v>6507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6507</v>
      </c>
      <c r="O20" s="47">
        <f t="shared" si="2"/>
        <v>1.9245785270629991</v>
      </c>
      <c r="P20" s="9"/>
    </row>
    <row r="21" spans="1:16" ht="15">
      <c r="A21" s="13"/>
      <c r="B21" s="39">
        <v>351.5</v>
      </c>
      <c r="C21" s="21" t="s">
        <v>32</v>
      </c>
      <c r="D21" s="46">
        <v>17280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17280</v>
      </c>
      <c r="O21" s="47">
        <f t="shared" si="2"/>
        <v>5.110913930789708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5993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5993</v>
      </c>
      <c r="O22" s="45">
        <f t="shared" si="2"/>
        <v>1.772552499260574</v>
      </c>
      <c r="P22" s="10"/>
    </row>
    <row r="23" spans="1:16" ht="15">
      <c r="A23" s="12"/>
      <c r="B23" s="25">
        <v>362</v>
      </c>
      <c r="C23" s="20" t="s">
        <v>34</v>
      </c>
      <c r="D23" s="46">
        <v>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995</v>
      </c>
      <c r="O23" s="47">
        <f t="shared" si="2"/>
        <v>0.2942916296953564</v>
      </c>
      <c r="P23" s="9"/>
    </row>
    <row r="24" spans="1:16" ht="15">
      <c r="A24" s="12"/>
      <c r="B24" s="25">
        <v>366</v>
      </c>
      <c r="C24" s="20" t="s">
        <v>53</v>
      </c>
      <c r="D24" s="46">
        <v>3619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3619</v>
      </c>
      <c r="O24" s="47">
        <f t="shared" si="2"/>
        <v>1.0703933747412009</v>
      </c>
      <c r="P24" s="9"/>
    </row>
    <row r="25" spans="1:16" ht="15">
      <c r="A25" s="12"/>
      <c r="B25" s="25">
        <v>369.9</v>
      </c>
      <c r="C25" s="20" t="s">
        <v>35</v>
      </c>
      <c r="D25" s="46">
        <v>1379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1379</v>
      </c>
      <c r="O25" s="47">
        <f t="shared" si="2"/>
        <v>0.4078674948240166</v>
      </c>
      <c r="P25" s="9"/>
    </row>
    <row r="26" spans="1:16" ht="15.75">
      <c r="A26" s="29" t="s">
        <v>54</v>
      </c>
      <c r="B26" s="30"/>
      <c r="C26" s="31"/>
      <c r="D26" s="32">
        <f aca="true" t="shared" si="7" ref="D26:M26">SUM(D27:D28)</f>
        <v>157688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157688</v>
      </c>
      <c r="O26" s="45">
        <f t="shared" si="2"/>
        <v>46.63945578231292</v>
      </c>
      <c r="P26" s="9"/>
    </row>
    <row r="27" spans="1:16" ht="15">
      <c r="A27" s="12"/>
      <c r="B27" s="25">
        <v>384</v>
      </c>
      <c r="C27" s="20" t="s">
        <v>55</v>
      </c>
      <c r="D27" s="46">
        <v>151224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151224</v>
      </c>
      <c r="O27" s="47">
        <f t="shared" si="2"/>
        <v>44.72759538598048</v>
      </c>
      <c r="P27" s="9"/>
    </row>
    <row r="28" spans="1:16" ht="15.75" thickBot="1">
      <c r="A28" s="12"/>
      <c r="B28" s="25">
        <v>388.1</v>
      </c>
      <c r="C28" s="20" t="s">
        <v>56</v>
      </c>
      <c r="D28" s="46">
        <v>6464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6464</v>
      </c>
      <c r="O28" s="47">
        <f t="shared" si="2"/>
        <v>1.911860396332446</v>
      </c>
      <c r="P28" s="9"/>
    </row>
    <row r="29" spans="1:119" ht="16.5" thickBot="1">
      <c r="A29" s="14" t="s">
        <v>30</v>
      </c>
      <c r="B29" s="23"/>
      <c r="C29" s="22"/>
      <c r="D29" s="15">
        <f>SUM(D5,D8,D12,D19,D22,D26)</f>
        <v>1628110</v>
      </c>
      <c r="E29" s="15">
        <f aca="true" t="shared" si="8" ref="E29:M29">SUM(E5,E8,E12,E19,E22,E26)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1628110</v>
      </c>
      <c r="O29" s="38">
        <f t="shared" si="2"/>
        <v>481.5468796214138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81</v>
      </c>
      <c r="M31" s="48"/>
      <c r="N31" s="48"/>
      <c r="O31" s="43">
        <v>3381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553528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553528</v>
      </c>
      <c r="O5" s="33">
        <f aca="true" t="shared" si="2" ref="O5:O30">(N5/O$32)</f>
        <v>163.86264061574897</v>
      </c>
      <c r="P5" s="6"/>
    </row>
    <row r="6" spans="1:16" ht="15">
      <c r="A6" s="12"/>
      <c r="B6" s="25">
        <v>311</v>
      </c>
      <c r="C6" s="20" t="s">
        <v>2</v>
      </c>
      <c r="D6" s="46">
        <v>477683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477683</v>
      </c>
      <c r="O6" s="47">
        <f t="shared" si="2"/>
        <v>141.4100059206631</v>
      </c>
      <c r="P6" s="9"/>
    </row>
    <row r="7" spans="1:16" ht="15">
      <c r="A7" s="12"/>
      <c r="B7" s="25">
        <v>314.1</v>
      </c>
      <c r="C7" s="20" t="s">
        <v>70</v>
      </c>
      <c r="D7" s="46">
        <v>75845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75845</v>
      </c>
      <c r="O7" s="47">
        <f t="shared" si="2"/>
        <v>22.452634695085848</v>
      </c>
      <c r="P7" s="9"/>
    </row>
    <row r="8" spans="1:16" ht="15.75">
      <c r="A8" s="29" t="s">
        <v>14</v>
      </c>
      <c r="B8" s="30"/>
      <c r="C8" s="31"/>
      <c r="D8" s="32">
        <f aca="true" t="shared" si="3" ref="D8:M8">SUM(D9:D11)</f>
        <v>47433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47433</v>
      </c>
      <c r="O8" s="45">
        <f t="shared" si="2"/>
        <v>14.041740674955594</v>
      </c>
      <c r="P8" s="10"/>
    </row>
    <row r="9" spans="1:16" ht="15">
      <c r="A9" s="12"/>
      <c r="B9" s="25">
        <v>322</v>
      </c>
      <c r="C9" s="20" t="s">
        <v>0</v>
      </c>
      <c r="D9" s="46">
        <v>46115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46115</v>
      </c>
      <c r="O9" s="47">
        <f t="shared" si="2"/>
        <v>13.651568975725281</v>
      </c>
      <c r="P9" s="9"/>
    </row>
    <row r="10" spans="1:16" ht="15">
      <c r="A10" s="12"/>
      <c r="B10" s="25">
        <v>329</v>
      </c>
      <c r="C10" s="20" t="s">
        <v>16</v>
      </c>
      <c r="D10" s="46">
        <v>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</v>
      </c>
      <c r="O10" s="47">
        <f t="shared" si="2"/>
        <v>0.042332741267021905</v>
      </c>
      <c r="P10" s="9"/>
    </row>
    <row r="11" spans="1:16" ht="15">
      <c r="A11" s="12"/>
      <c r="B11" s="25">
        <v>367</v>
      </c>
      <c r="C11" s="20" t="s">
        <v>72</v>
      </c>
      <c r="D11" s="46">
        <v>1175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1175</v>
      </c>
      <c r="O11" s="47">
        <f t="shared" si="2"/>
        <v>0.3478389579632919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SUM(D13:D20)</f>
        <v>669223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669223</v>
      </c>
      <c r="O12" s="45">
        <f t="shared" si="2"/>
        <v>198.1121965660154</v>
      </c>
      <c r="P12" s="10"/>
    </row>
    <row r="13" spans="1:16" ht="15">
      <c r="A13" s="12"/>
      <c r="B13" s="25">
        <v>331.2</v>
      </c>
      <c r="C13" s="20" t="s">
        <v>52</v>
      </c>
      <c r="D13" s="46">
        <v>14489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14489</v>
      </c>
      <c r="O13" s="47">
        <f t="shared" si="2"/>
        <v>4.289224393132031</v>
      </c>
      <c r="P13" s="9"/>
    </row>
    <row r="14" spans="1:16" ht="15">
      <c r="A14" s="12"/>
      <c r="B14" s="25">
        <v>334.2</v>
      </c>
      <c r="C14" s="20" t="s">
        <v>66</v>
      </c>
      <c r="D14" s="46">
        <v>3202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3202</v>
      </c>
      <c r="O14" s="47">
        <f t="shared" si="2"/>
        <v>0.9478981645944345</v>
      </c>
      <c r="P14" s="9"/>
    </row>
    <row r="15" spans="1:16" ht="15">
      <c r="A15" s="12"/>
      <c r="B15" s="25">
        <v>334.5</v>
      </c>
      <c r="C15" s="20" t="s">
        <v>73</v>
      </c>
      <c r="D15" s="46">
        <v>74940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74940</v>
      </c>
      <c r="O15" s="47">
        <f t="shared" si="2"/>
        <v>22.184724689165186</v>
      </c>
      <c r="P15" s="9"/>
    </row>
    <row r="16" spans="1:16" ht="15">
      <c r="A16" s="12"/>
      <c r="B16" s="25">
        <v>334.7</v>
      </c>
      <c r="C16" s="20" t="s">
        <v>19</v>
      </c>
      <c r="D16" s="46">
        <v>99908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99908</v>
      </c>
      <c r="O16" s="47">
        <f t="shared" si="2"/>
        <v>29.576080521018355</v>
      </c>
      <c r="P16" s="9"/>
    </row>
    <row r="17" spans="1:16" ht="15">
      <c r="A17" s="12"/>
      <c r="B17" s="25">
        <v>335.12</v>
      </c>
      <c r="C17" s="20" t="s">
        <v>59</v>
      </c>
      <c r="D17" s="46">
        <v>81078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81078</v>
      </c>
      <c r="O17" s="47">
        <f t="shared" si="2"/>
        <v>24.00177619893428</v>
      </c>
      <c r="P17" s="9"/>
    </row>
    <row r="18" spans="1:16" ht="15">
      <c r="A18" s="12"/>
      <c r="B18" s="25">
        <v>335.18</v>
      </c>
      <c r="C18" s="20" t="s">
        <v>61</v>
      </c>
      <c r="D18" s="46">
        <v>103483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103483</v>
      </c>
      <c r="O18" s="47">
        <f t="shared" si="2"/>
        <v>30.6343990526939</v>
      </c>
      <c r="P18" s="9"/>
    </row>
    <row r="19" spans="1:16" ht="15">
      <c r="A19" s="12"/>
      <c r="B19" s="25">
        <v>335.19</v>
      </c>
      <c r="C19" s="20" t="s">
        <v>75</v>
      </c>
      <c r="D19" s="46">
        <v>257123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257123</v>
      </c>
      <c r="O19" s="47">
        <f t="shared" si="2"/>
        <v>76.11693309650681</v>
      </c>
      <c r="P19" s="9"/>
    </row>
    <row r="20" spans="1:16" ht="15">
      <c r="A20" s="12"/>
      <c r="B20" s="25">
        <v>337.2</v>
      </c>
      <c r="C20" s="20" t="s">
        <v>24</v>
      </c>
      <c r="D20" s="46">
        <v>35000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35000</v>
      </c>
      <c r="O20" s="47">
        <f t="shared" si="2"/>
        <v>10.361160449970397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SUM(D22:D23)</f>
        <v>28182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28182</v>
      </c>
      <c r="O21" s="45">
        <f t="shared" si="2"/>
        <v>8.342806394316163</v>
      </c>
      <c r="P21" s="10"/>
    </row>
    <row r="22" spans="1:16" ht="15">
      <c r="A22" s="13"/>
      <c r="B22" s="39">
        <v>351.1</v>
      </c>
      <c r="C22" s="21" t="s">
        <v>76</v>
      </c>
      <c r="D22" s="46">
        <v>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</v>
      </c>
      <c r="O22" s="47">
        <f t="shared" si="2"/>
        <v>0.002368265245707519</v>
      </c>
      <c r="P22" s="9"/>
    </row>
    <row r="23" spans="1:16" ht="15">
      <c r="A23" s="13"/>
      <c r="B23" s="39">
        <v>351.5</v>
      </c>
      <c r="C23" s="21" t="s">
        <v>32</v>
      </c>
      <c r="D23" s="46">
        <v>28174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28174</v>
      </c>
      <c r="O23" s="47">
        <f t="shared" si="2"/>
        <v>8.340438129070456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SUM(D25:D27)</f>
        <v>12164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12164</v>
      </c>
      <c r="O24" s="45">
        <f t="shared" si="2"/>
        <v>3.600947306098283</v>
      </c>
      <c r="P24" s="10"/>
    </row>
    <row r="25" spans="1:16" ht="15">
      <c r="A25" s="12"/>
      <c r="B25" s="25">
        <v>362</v>
      </c>
      <c r="C25" s="20" t="s">
        <v>34</v>
      </c>
      <c r="D25" s="46">
        <v>914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914</v>
      </c>
      <c r="O25" s="47">
        <f t="shared" si="2"/>
        <v>0.27057430432208407</v>
      </c>
      <c r="P25" s="9"/>
    </row>
    <row r="26" spans="1:16" ht="15">
      <c r="A26" s="12"/>
      <c r="B26" s="25">
        <v>366</v>
      </c>
      <c r="C26" s="20" t="s">
        <v>53</v>
      </c>
      <c r="D26" s="46">
        <v>4880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4880</v>
      </c>
      <c r="O26" s="47">
        <f t="shared" si="2"/>
        <v>1.4446417998815868</v>
      </c>
      <c r="P26" s="9"/>
    </row>
    <row r="27" spans="1:16" ht="15">
      <c r="A27" s="12"/>
      <c r="B27" s="25">
        <v>369.9</v>
      </c>
      <c r="C27" s="20" t="s">
        <v>35</v>
      </c>
      <c r="D27" s="46">
        <v>6370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6370</v>
      </c>
      <c r="O27" s="47">
        <f t="shared" si="2"/>
        <v>1.8857312018946122</v>
      </c>
      <c r="P27" s="9"/>
    </row>
    <row r="28" spans="1:16" ht="15.75">
      <c r="A28" s="29" t="s">
        <v>54</v>
      </c>
      <c r="B28" s="30"/>
      <c r="C28" s="31"/>
      <c r="D28" s="32">
        <f aca="true" t="shared" si="7" ref="D28:M28">SUM(D29:D29)</f>
        <v>5000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5000</v>
      </c>
      <c r="O28" s="45">
        <f t="shared" si="2"/>
        <v>1.4801657785671996</v>
      </c>
      <c r="P28" s="9"/>
    </row>
    <row r="29" spans="1:16" ht="15.75" thickBot="1">
      <c r="A29" s="12"/>
      <c r="B29" s="25">
        <v>384</v>
      </c>
      <c r="C29" s="20" t="s">
        <v>55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5000</v>
      </c>
      <c r="O29" s="47">
        <f t="shared" si="2"/>
        <v>1.4801657785671996</v>
      </c>
      <c r="P29" s="9"/>
    </row>
    <row r="30" spans="1:119" ht="16.5" thickBot="1">
      <c r="A30" s="14" t="s">
        <v>30</v>
      </c>
      <c r="B30" s="23"/>
      <c r="C30" s="22"/>
      <c r="D30" s="15">
        <f>SUM(D5,D8,D12,D21,D24,D28)</f>
        <v>1315530</v>
      </c>
      <c r="E30" s="15">
        <f aca="true" t="shared" si="8" ref="E30:M30">SUM(E5,E8,E12,E21,E24,E28)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1315530</v>
      </c>
      <c r="O30" s="38">
        <f t="shared" si="2"/>
        <v>389.4404973357016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79</v>
      </c>
      <c r="M32" s="48"/>
      <c r="N32" s="48"/>
      <c r="O32" s="43">
        <v>3378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788157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788157</v>
      </c>
      <c r="O5" s="33">
        <f aca="true" t="shared" si="2" ref="O5:O29">(N5/O$31)</f>
        <v>233.94390026714157</v>
      </c>
      <c r="P5" s="6"/>
    </row>
    <row r="6" spans="1:16" ht="15">
      <c r="A6" s="12"/>
      <c r="B6" s="25">
        <v>311</v>
      </c>
      <c r="C6" s="20" t="s">
        <v>2</v>
      </c>
      <c r="D6" s="46">
        <v>483810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483810</v>
      </c>
      <c r="O6" s="47">
        <f t="shared" si="2"/>
        <v>143.60641139804096</v>
      </c>
      <c r="P6" s="9"/>
    </row>
    <row r="7" spans="1:16" ht="15">
      <c r="A7" s="12"/>
      <c r="B7" s="25">
        <v>312.1</v>
      </c>
      <c r="C7" s="20" t="s">
        <v>10</v>
      </c>
      <c r="D7" s="46">
        <v>5700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5700</v>
      </c>
      <c r="O7" s="47">
        <f t="shared" si="2"/>
        <v>1.6918967052537845</v>
      </c>
      <c r="P7" s="9"/>
    </row>
    <row r="8" spans="1:16" ht="15">
      <c r="A8" s="12"/>
      <c r="B8" s="25">
        <v>312.6</v>
      </c>
      <c r="C8" s="20" t="s">
        <v>11</v>
      </c>
      <c r="D8" s="46">
        <v>162048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162048</v>
      </c>
      <c r="O8" s="47">
        <f t="shared" si="2"/>
        <v>48.09973285841496</v>
      </c>
      <c r="P8" s="9"/>
    </row>
    <row r="9" spans="1:16" ht="15">
      <c r="A9" s="12"/>
      <c r="B9" s="25">
        <v>314.1</v>
      </c>
      <c r="C9" s="20" t="s">
        <v>70</v>
      </c>
      <c r="D9" s="46">
        <v>74943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74943</v>
      </c>
      <c r="O9" s="47">
        <f t="shared" si="2"/>
        <v>22.24487978628673</v>
      </c>
      <c r="P9" s="9"/>
    </row>
    <row r="10" spans="1:16" ht="15">
      <c r="A10" s="12"/>
      <c r="B10" s="25">
        <v>315</v>
      </c>
      <c r="C10" s="20" t="s">
        <v>71</v>
      </c>
      <c r="D10" s="46">
        <v>61656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61656</v>
      </c>
      <c r="O10" s="47">
        <f t="shared" si="2"/>
        <v>18.300979519145148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30861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30861</v>
      </c>
      <c r="O11" s="45">
        <f t="shared" si="2"/>
        <v>9.160284951024042</v>
      </c>
      <c r="P11" s="10"/>
    </row>
    <row r="12" spans="1:16" ht="15">
      <c r="A12" s="12"/>
      <c r="B12" s="25">
        <v>322</v>
      </c>
      <c r="C12" s="20" t="s">
        <v>0</v>
      </c>
      <c r="D12" s="46">
        <v>19347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19347</v>
      </c>
      <c r="O12" s="47">
        <f t="shared" si="2"/>
        <v>5.742653606411398</v>
      </c>
      <c r="P12" s="9"/>
    </row>
    <row r="13" spans="1:16" ht="15">
      <c r="A13" s="12"/>
      <c r="B13" s="25">
        <v>329</v>
      </c>
      <c r="C13" s="20" t="s">
        <v>16</v>
      </c>
      <c r="D13" s="46">
        <v>11514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11514</v>
      </c>
      <c r="O13" s="47">
        <f t="shared" si="2"/>
        <v>3.4176313446126447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227896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227896</v>
      </c>
      <c r="O14" s="45">
        <f t="shared" si="2"/>
        <v>67.64499851588009</v>
      </c>
      <c r="P14" s="10"/>
    </row>
    <row r="15" spans="1:16" ht="15">
      <c r="A15" s="12"/>
      <c r="B15" s="25">
        <v>331.2</v>
      </c>
      <c r="C15" s="20" t="s">
        <v>52</v>
      </c>
      <c r="D15" s="46">
        <v>41955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41955</v>
      </c>
      <c r="O15" s="47">
        <f t="shared" si="2"/>
        <v>12.453250222617987</v>
      </c>
      <c r="P15" s="9"/>
    </row>
    <row r="16" spans="1:16" ht="15">
      <c r="A16" s="12"/>
      <c r="B16" s="25">
        <v>334.7</v>
      </c>
      <c r="C16" s="20" t="s">
        <v>19</v>
      </c>
      <c r="D16" s="46">
        <v>1123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1123</v>
      </c>
      <c r="O16" s="47">
        <f t="shared" si="2"/>
        <v>0.3333333333333333</v>
      </c>
      <c r="P16" s="9"/>
    </row>
    <row r="17" spans="1:16" ht="15">
      <c r="A17" s="12"/>
      <c r="B17" s="25">
        <v>335.12</v>
      </c>
      <c r="C17" s="20" t="s">
        <v>59</v>
      </c>
      <c r="D17" s="46">
        <v>70042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70042</v>
      </c>
      <c r="O17" s="47">
        <f t="shared" si="2"/>
        <v>20.790145443751854</v>
      </c>
      <c r="P17" s="9"/>
    </row>
    <row r="18" spans="1:16" ht="15">
      <c r="A18" s="12"/>
      <c r="B18" s="25">
        <v>335.14</v>
      </c>
      <c r="C18" s="20" t="s">
        <v>60</v>
      </c>
      <c r="D18" s="46">
        <v>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334</v>
      </c>
      <c r="O18" s="47">
        <f t="shared" si="2"/>
        <v>0.09913921044820422</v>
      </c>
      <c r="P18" s="9"/>
    </row>
    <row r="19" spans="1:16" ht="15">
      <c r="A19" s="12"/>
      <c r="B19" s="25">
        <v>335.15</v>
      </c>
      <c r="C19" s="20" t="s">
        <v>74</v>
      </c>
      <c r="D19" s="46">
        <v>3723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3723</v>
      </c>
      <c r="O19" s="47">
        <f t="shared" si="2"/>
        <v>1.1050756901157615</v>
      </c>
      <c r="P19" s="9"/>
    </row>
    <row r="20" spans="1:16" ht="15">
      <c r="A20" s="12"/>
      <c r="B20" s="25">
        <v>335.18</v>
      </c>
      <c r="C20" s="20" t="s">
        <v>61</v>
      </c>
      <c r="D20" s="46">
        <v>93219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93219</v>
      </c>
      <c r="O20" s="47">
        <f t="shared" si="2"/>
        <v>27.669634906500445</v>
      </c>
      <c r="P20" s="9"/>
    </row>
    <row r="21" spans="1:16" ht="15">
      <c r="A21" s="12"/>
      <c r="B21" s="25">
        <v>337.2</v>
      </c>
      <c r="C21" s="20" t="s">
        <v>24</v>
      </c>
      <c r="D21" s="46">
        <v>17500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17500</v>
      </c>
      <c r="O21" s="47">
        <f t="shared" si="2"/>
        <v>5.194419709112497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SUM(D23:D23)</f>
        <v>56276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56276</v>
      </c>
      <c r="O22" s="45">
        <f t="shared" si="2"/>
        <v>16.704066488572277</v>
      </c>
      <c r="P22" s="10"/>
    </row>
    <row r="23" spans="1:16" ht="15">
      <c r="A23" s="13"/>
      <c r="B23" s="39">
        <v>351.5</v>
      </c>
      <c r="C23" s="21" t="s">
        <v>32</v>
      </c>
      <c r="D23" s="46">
        <v>56276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56276</v>
      </c>
      <c r="O23" s="47">
        <f t="shared" si="2"/>
        <v>16.704066488572277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SUM(D25:D26)</f>
        <v>32731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32731</v>
      </c>
      <c r="O24" s="45">
        <f t="shared" si="2"/>
        <v>9.715345799940636</v>
      </c>
      <c r="P24" s="10"/>
    </row>
    <row r="25" spans="1:16" ht="15">
      <c r="A25" s="12"/>
      <c r="B25" s="25">
        <v>362</v>
      </c>
      <c r="C25" s="20" t="s">
        <v>34</v>
      </c>
      <c r="D25" s="46">
        <v>14050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14050</v>
      </c>
      <c r="O25" s="47">
        <f t="shared" si="2"/>
        <v>4.17037696645889</v>
      </c>
      <c r="P25" s="9"/>
    </row>
    <row r="26" spans="1:16" ht="15">
      <c r="A26" s="12"/>
      <c r="B26" s="25">
        <v>369.9</v>
      </c>
      <c r="C26" s="20" t="s">
        <v>35</v>
      </c>
      <c r="D26" s="46">
        <v>18681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18681</v>
      </c>
      <c r="O26" s="47">
        <f t="shared" si="2"/>
        <v>5.544968833481746</v>
      </c>
      <c r="P26" s="9"/>
    </row>
    <row r="27" spans="1:16" ht="15.75">
      <c r="A27" s="29" t="s">
        <v>54</v>
      </c>
      <c r="B27" s="30"/>
      <c r="C27" s="31"/>
      <c r="D27" s="32">
        <f aca="true" t="shared" si="7" ref="D27:M27">SUM(D28:D28)</f>
        <v>97178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97178</v>
      </c>
      <c r="O27" s="45">
        <f t="shared" si="2"/>
        <v>28.844761056693383</v>
      </c>
      <c r="P27" s="9"/>
    </row>
    <row r="28" spans="1:16" ht="15.75" thickBot="1">
      <c r="A28" s="12"/>
      <c r="B28" s="25">
        <v>384</v>
      </c>
      <c r="C28" s="20" t="s">
        <v>55</v>
      </c>
      <c r="D28" s="46">
        <v>97178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97178</v>
      </c>
      <c r="O28" s="47">
        <f t="shared" si="2"/>
        <v>28.844761056693383</v>
      </c>
      <c r="P28" s="9"/>
    </row>
    <row r="29" spans="1:119" ht="16.5" thickBot="1">
      <c r="A29" s="14" t="s">
        <v>30</v>
      </c>
      <c r="B29" s="23"/>
      <c r="C29" s="22"/>
      <c r="D29" s="15">
        <f>SUM(D5,D11,D14,D22,D24,D27)</f>
        <v>1233099</v>
      </c>
      <c r="E29" s="15">
        <f aca="true" t="shared" si="8" ref="E29:M29">SUM(E5,E11,E14,E22,E24,E27)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1233099</v>
      </c>
      <c r="O29" s="38">
        <f t="shared" si="2"/>
        <v>366.013357079252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77</v>
      </c>
      <c r="M31" s="48"/>
      <c r="N31" s="48"/>
      <c r="O31" s="43">
        <v>3369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780645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780645</v>
      </c>
      <c r="O5" s="33">
        <f aca="true" t="shared" si="2" ref="O5:O29">(N5/O$31)</f>
        <v>236.48742805210543</v>
      </c>
      <c r="P5" s="6"/>
    </row>
    <row r="6" spans="1:16" ht="15">
      <c r="A6" s="12"/>
      <c r="B6" s="25">
        <v>311</v>
      </c>
      <c r="C6" s="20" t="s">
        <v>2</v>
      </c>
      <c r="D6" s="46">
        <v>484948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484948</v>
      </c>
      <c r="O6" s="47">
        <f t="shared" si="2"/>
        <v>146.90942138745834</v>
      </c>
      <c r="P6" s="9"/>
    </row>
    <row r="7" spans="1:16" ht="15">
      <c r="A7" s="12"/>
      <c r="B7" s="25">
        <v>312.1</v>
      </c>
      <c r="C7" s="20" t="s">
        <v>10</v>
      </c>
      <c r="D7" s="46">
        <v>5668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5668</v>
      </c>
      <c r="O7" s="47">
        <f t="shared" si="2"/>
        <v>1.7170554377461376</v>
      </c>
      <c r="P7" s="9"/>
    </row>
    <row r="8" spans="1:16" ht="15">
      <c r="A8" s="12"/>
      <c r="B8" s="25">
        <v>312.6</v>
      </c>
      <c r="C8" s="20" t="s">
        <v>11</v>
      </c>
      <c r="D8" s="46">
        <v>173442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173442</v>
      </c>
      <c r="O8" s="47">
        <f t="shared" si="2"/>
        <v>52.54225992123599</v>
      </c>
      <c r="P8" s="9"/>
    </row>
    <row r="9" spans="1:16" ht="15">
      <c r="A9" s="12"/>
      <c r="B9" s="25">
        <v>314.9</v>
      </c>
      <c r="C9" s="20" t="s">
        <v>12</v>
      </c>
      <c r="D9" s="46">
        <v>48583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48583</v>
      </c>
      <c r="O9" s="47">
        <f t="shared" si="2"/>
        <v>14.717661314753105</v>
      </c>
      <c r="P9" s="9"/>
    </row>
    <row r="10" spans="1:16" ht="15">
      <c r="A10" s="12"/>
      <c r="B10" s="25">
        <v>319</v>
      </c>
      <c r="C10" s="20" t="s">
        <v>13</v>
      </c>
      <c r="D10" s="46">
        <v>68004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68004</v>
      </c>
      <c r="O10" s="47">
        <f t="shared" si="2"/>
        <v>20.601029990911844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43584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43584</v>
      </c>
      <c r="O11" s="45">
        <f t="shared" si="2"/>
        <v>13.203271735837625</v>
      </c>
      <c r="P11" s="10"/>
    </row>
    <row r="12" spans="1:16" ht="15">
      <c r="A12" s="12"/>
      <c r="B12" s="25">
        <v>322</v>
      </c>
      <c r="C12" s="20" t="s">
        <v>0</v>
      </c>
      <c r="D12" s="46">
        <v>29293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29293</v>
      </c>
      <c r="O12" s="47">
        <f t="shared" si="2"/>
        <v>8.873977582550742</v>
      </c>
      <c r="P12" s="9"/>
    </row>
    <row r="13" spans="1:16" ht="15">
      <c r="A13" s="12"/>
      <c r="B13" s="25">
        <v>324.71</v>
      </c>
      <c r="C13" s="20" t="s">
        <v>15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0.3029385034837928</v>
      </c>
      <c r="P13" s="9"/>
    </row>
    <row r="14" spans="1:16" ht="15">
      <c r="A14" s="12"/>
      <c r="B14" s="25">
        <v>329</v>
      </c>
      <c r="C14" s="20" t="s">
        <v>16</v>
      </c>
      <c r="D14" s="46">
        <v>13291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13291</v>
      </c>
      <c r="O14" s="47">
        <f t="shared" si="2"/>
        <v>4.02635564980309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SUM(D16:D20)</f>
        <v>317204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317204</v>
      </c>
      <c r="O15" s="45">
        <f t="shared" si="2"/>
        <v>96.093305059073</v>
      </c>
      <c r="P15" s="10"/>
    </row>
    <row r="16" spans="1:16" ht="15">
      <c r="A16" s="12"/>
      <c r="B16" s="25">
        <v>331.2</v>
      </c>
      <c r="C16" s="20" t="s">
        <v>52</v>
      </c>
      <c r="D16" s="46">
        <v>140489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140489</v>
      </c>
      <c r="O16" s="47">
        <f t="shared" si="2"/>
        <v>42.55952741593457</v>
      </c>
      <c r="P16" s="9"/>
    </row>
    <row r="17" spans="1:16" ht="15">
      <c r="A17" s="12"/>
      <c r="B17" s="25">
        <v>335.12</v>
      </c>
      <c r="C17" s="20" t="s">
        <v>59</v>
      </c>
      <c r="D17" s="46">
        <v>61882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61882</v>
      </c>
      <c r="O17" s="47">
        <f t="shared" si="2"/>
        <v>18.746440472584066</v>
      </c>
      <c r="P17" s="9"/>
    </row>
    <row r="18" spans="1:16" ht="15">
      <c r="A18" s="12"/>
      <c r="B18" s="25">
        <v>335.14</v>
      </c>
      <c r="C18" s="20" t="s">
        <v>60</v>
      </c>
      <c r="D18" s="46">
        <v>160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160</v>
      </c>
      <c r="O18" s="47">
        <f t="shared" si="2"/>
        <v>0.04847016055740685</v>
      </c>
      <c r="P18" s="9"/>
    </row>
    <row r="19" spans="1:16" ht="15">
      <c r="A19" s="12"/>
      <c r="B19" s="25">
        <v>335.18</v>
      </c>
      <c r="C19" s="20" t="s">
        <v>61</v>
      </c>
      <c r="D19" s="46">
        <v>88423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88423</v>
      </c>
      <c r="O19" s="47">
        <f t="shared" si="2"/>
        <v>26.78673129354741</v>
      </c>
      <c r="P19" s="9"/>
    </row>
    <row r="20" spans="1:16" ht="15">
      <c r="A20" s="12"/>
      <c r="B20" s="25">
        <v>337.2</v>
      </c>
      <c r="C20" s="20" t="s">
        <v>24</v>
      </c>
      <c r="D20" s="46">
        <v>26250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26250</v>
      </c>
      <c r="O20" s="47">
        <f t="shared" si="2"/>
        <v>7.95213571644956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SUM(D22:D22)</f>
        <v>104441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104441</v>
      </c>
      <c r="O21" s="45">
        <f t="shared" si="2"/>
        <v>31.639200242350803</v>
      </c>
      <c r="P21" s="10"/>
    </row>
    <row r="22" spans="1:16" ht="15">
      <c r="A22" s="13"/>
      <c r="B22" s="39">
        <v>351.5</v>
      </c>
      <c r="C22" s="21" t="s">
        <v>32</v>
      </c>
      <c r="D22" s="46">
        <v>104441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104441</v>
      </c>
      <c r="O22" s="47">
        <f t="shared" si="2"/>
        <v>31.639200242350803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SUM(D24:D26)</f>
        <v>38909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38909</v>
      </c>
      <c r="O23" s="45">
        <f t="shared" si="2"/>
        <v>11.787034232050894</v>
      </c>
      <c r="P23" s="10"/>
    </row>
    <row r="24" spans="1:16" ht="15">
      <c r="A24" s="12"/>
      <c r="B24" s="25">
        <v>361.1</v>
      </c>
      <c r="C24" s="20" t="s">
        <v>33</v>
      </c>
      <c r="D24" s="46">
        <v>2247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2247</v>
      </c>
      <c r="O24" s="47">
        <f t="shared" si="2"/>
        <v>0.6807028173280824</v>
      </c>
      <c r="P24" s="9"/>
    </row>
    <row r="25" spans="1:16" ht="15">
      <c r="A25" s="12"/>
      <c r="B25" s="25">
        <v>362</v>
      </c>
      <c r="C25" s="20" t="s">
        <v>34</v>
      </c>
      <c r="D25" s="46">
        <v>12484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12484</v>
      </c>
      <c r="O25" s="47">
        <f t="shared" si="2"/>
        <v>3.781884277491669</v>
      </c>
      <c r="P25" s="9"/>
    </row>
    <row r="26" spans="1:16" ht="15">
      <c r="A26" s="12"/>
      <c r="B26" s="25">
        <v>369.9</v>
      </c>
      <c r="C26" s="20" t="s">
        <v>35</v>
      </c>
      <c r="D26" s="46">
        <v>24178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24178</v>
      </c>
      <c r="O26" s="47">
        <f t="shared" si="2"/>
        <v>7.324447137231142</v>
      </c>
      <c r="P26" s="9"/>
    </row>
    <row r="27" spans="1:16" ht="15.75">
      <c r="A27" s="29" t="s">
        <v>54</v>
      </c>
      <c r="B27" s="30"/>
      <c r="C27" s="31"/>
      <c r="D27" s="32">
        <f aca="true" t="shared" si="7" ref="D27:M27">SUM(D28:D28)</f>
        <v>2131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2131</v>
      </c>
      <c r="O27" s="45">
        <f t="shared" si="2"/>
        <v>0.6455619509239624</v>
      </c>
      <c r="P27" s="9"/>
    </row>
    <row r="28" spans="1:16" ht="15.75" thickBot="1">
      <c r="A28" s="12"/>
      <c r="B28" s="25">
        <v>384</v>
      </c>
      <c r="C28" s="20" t="s">
        <v>55</v>
      </c>
      <c r="D28" s="46">
        <v>2131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2131</v>
      </c>
      <c r="O28" s="47">
        <f t="shared" si="2"/>
        <v>0.6455619509239624</v>
      </c>
      <c r="P28" s="9"/>
    </row>
    <row r="29" spans="1:119" ht="16.5" thickBot="1">
      <c r="A29" s="14" t="s">
        <v>30</v>
      </c>
      <c r="B29" s="23"/>
      <c r="C29" s="22"/>
      <c r="D29" s="15">
        <f>SUM(D5,D11,D15,D21,D23,D27)</f>
        <v>1286914</v>
      </c>
      <c r="E29" s="15">
        <f aca="true" t="shared" si="8" ref="E29:M29">SUM(E5,E11,E15,E21,E23,E27)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1286914</v>
      </c>
      <c r="O29" s="38">
        <f t="shared" si="2"/>
        <v>389.8558012723417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62</v>
      </c>
      <c r="M31" s="48"/>
      <c r="N31" s="48"/>
      <c r="O31" s="43">
        <v>3301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 xml:space="preserve">&amp;L&amp;14Office of Economic and Demographic Research&amp;R&amp;14Page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2022-11-03T20:44:18Z</cp:lastPrinted>
  <dcterms:created xsi:type="dcterms:W3CDTF">2000-08-31T21:26:31Z</dcterms:created>
  <dcterms:modified xsi:type="dcterms:W3CDTF">2022-11-03T20:44:20Z</dcterms:modified>
  <cp:category/>
  <cp:version/>
  <cp:contentType/>
  <cp:contentStatus/>
</cp:coreProperties>
</file>