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'2008'!$A$1:$O$59</definedName>
    <definedName name="_xlnm.Print_Area" localSheetId="12">'2009'!$A$1:$O$59</definedName>
    <definedName name="_xlnm.Print_Area" localSheetId="11">'2010'!$A$1:$O$60</definedName>
    <definedName name="_xlnm.Print_Area" localSheetId="10">'2011'!$A$1:$O$56</definedName>
    <definedName name="_xlnm.Print_Area" localSheetId="9">'2012'!$A$1:$O$59</definedName>
    <definedName name="_xlnm.Print_Area" localSheetId="8">'2013'!$A$1:$O$64</definedName>
    <definedName name="_xlnm.Print_Area" localSheetId="7">'2014'!$A$1:$O$62</definedName>
    <definedName name="_xlnm.Print_Area" localSheetId="6">'2015'!$A$1:$O$62</definedName>
    <definedName name="_xlnm.Print_Area" localSheetId="5">'2016'!$A$1:$O$65</definedName>
    <definedName name="_xlnm.Print_Area" localSheetId="4">'2017'!$A$1:$O$65</definedName>
    <definedName name="_xlnm.Print_Area" localSheetId="3">'2018'!$A$1:$O$66</definedName>
    <definedName name="_xlnm.Print_Area" localSheetId="2">'2019'!$A$1:$O$63</definedName>
    <definedName name="_xlnm.Print_Area" localSheetId="1">'2020'!$A$1:$O$66</definedName>
    <definedName name="_xlnm.Print_Area" localSheetId="0">'2021'!$A$1:$P$68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<sst xmlns="http://schemas.openxmlformats.org/spreadsheetml/2006/main" count="1043" uniqueCount="167">
  <si>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</si>
  <si>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</si>
  <si>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</si>
  <si>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</si>
  <si>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</si>
  <si>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</si>
  <si>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</si>
  <si>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</si>
  <si>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</si>
  <si>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</si>
  <si>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</si>
  <si>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</si>
  <si>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</si>
  <si>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</si>
  <si>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</si>
  <si>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</si>
  <si>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Impact Fees - Commercial - Other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</si>
  <si>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</si>
  <si>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</si>
  <si>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</si>
  <si>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</si>
  <si>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</si>
  <si>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Physical Environment - Water Supply System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</si>
  <si>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</si>
  <si>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</si>
  <si>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</si>
  <si>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</si>
  <si>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</si>
  <si>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</si>
  <si>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</si>
  <si>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</si>
  <si>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</si>
  <si>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</si>
  <si>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</si>
  <si>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</si>
  <si>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</si>
  <si>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</si>
  <si>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</si>
  <si>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</si>
  <si>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Public Safety - Fire Protection</t>
  </si>
  <si>
    <t>Public Safety - Other Public Safety Charges and Fees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</si>
  <si>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</si>
  <si>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</si>
  <si>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</si>
  <si>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</si>
  <si>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</si>
  <si>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</si>
  <si>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</si>
  <si>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</si>
  <si>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</si>
  <si>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</si>
  <si>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</si>
  <si>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</si>
  <si>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</si>
  <si>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</si>
  <si>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</si>
  <si>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</si>
  <si>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</si>
  <si>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</si>
  <si>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</si>
  <si>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</si>
  <si>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</si>
  <si>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</si>
  <si>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</si>
  <si>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</si>
  <si>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</si>
  <si>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</si>
  <si>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</si>
  <si>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</si>
  <si>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Milton Revenues Reported by Account Code and Fund Type</t>
  </si>
  <si>
    <t>Local Fiscal Year Ended September 30, 2010</t>
  </si>
  <si>
    <t>Other General Taxes</t>
  </si>
  <si>
    <t>Impact Fees - Residential - Other</t>
  </si>
  <si>
    <t>Federal Grant - Physical Environment - Gas Supply System</t>
  </si>
  <si>
    <t>Federal Grant - Physical Environment - Sewer / Wastewater</t>
  </si>
  <si>
    <t>State Grant - Human Services - Health or Hospitals</t>
  </si>
  <si>
    <t>State Grant - Other</t>
  </si>
  <si>
    <t>Grants from Other Local Units - Other</t>
  </si>
  <si>
    <t>Physical Environment - Water / Sewer Combination Utility</t>
  </si>
  <si>
    <t>Interest and Other Earnings - Gain or Loss on Sale of Investments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</si>
  <si>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</si>
  <si>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</si>
  <si>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</si>
  <si>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</si>
  <si>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Public Safety</t>
  </si>
  <si>
    <t>State Grant - Culture / Recreation</t>
  </si>
  <si>
    <t>State Shared Revenues - Culture / Recreation</t>
  </si>
  <si>
    <t>Judgments and Fines - Other Court-Ordered</t>
  </si>
  <si>
    <t>2011 Municipal Population:</t>
  </si>
  <si>
    <t>Local Fiscal Year Ended September 30, 2012</t>
  </si>
  <si>
    <t>Grants from Other Local Units - Culture / Recreation</t>
  </si>
  <si>
    <t>Proceeds - Installment Purchases and Capital Lease Proceeds</t>
  </si>
  <si>
    <t>Proprietary Non-Operating Sources - State Grants and Donations</t>
  </si>
  <si>
    <t>Proprietary Non-Operating Sources - Capital Contributions from Private Source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</si>
  <si>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</si>
  <si>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</si>
  <si>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</si>
  <si>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</si>
  <si>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Culture / Recreation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</si>
  <si>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</si>
  <si>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</si>
  <si>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</si>
  <si>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</si>
  <si>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</si>
  <si>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Public Safety - Law Enforcement Services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</si>
  <si>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</si>
  <si>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</si>
  <si>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</si>
  <si>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</si>
  <si>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</si>
  <si>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</si>
  <si>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</si>
  <si>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</si>
  <si>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</si>
  <si>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Franchise Fee - Other</t>
  </si>
  <si>
    <t>Other Permits and Fees</t>
  </si>
  <si>
    <t>Grants from Other Local Units - General Government</t>
  </si>
  <si>
    <t>2008 Municipal Population:</t>
  </si>
  <si>
    <t>Local Fiscal Year Ended September 30, 2014</t>
  </si>
  <si>
    <t>State Grant - Transportation - Other Transportation</t>
  </si>
  <si>
    <t>Proceeds of General Capital Asset Dispositions - Sales</t>
  </si>
  <si>
    <t>2014 Municipal Population:</t>
  </si>
  <si>
    <t>Local Fiscal Year Ended September 30, 2015</t>
  </si>
  <si>
    <t>Impact Fees - Residential - Culture / Recreation</t>
  </si>
  <si>
    <t>Proprietary Non-Operating - Capital Contributions from Other Public Source</t>
  </si>
  <si>
    <t>2015 Municipal Population:</t>
  </si>
  <si>
    <t>Local Fiscal Year Ended September 30, 2016</t>
  </si>
  <si>
    <t>Second Local Option Fuel Tax (1 to 5 Cents)</t>
  </si>
  <si>
    <t>Grants from Other Local Units - Human Services</t>
  </si>
  <si>
    <t>Human Services - Other Human Services Charges</t>
  </si>
  <si>
    <t>2016 Municipal Population:</t>
  </si>
  <si>
    <t>Local Fiscal Year Ended September 30, 2017</t>
  </si>
  <si>
    <t>Special Assessments - Capital Improvement</t>
  </si>
  <si>
    <t>Proceeds - Debt Proceeds</t>
  </si>
  <si>
    <t>2017 Municipal Population:</t>
  </si>
  <si>
    <t>Local Fiscal Year Ended September 30, 2018</t>
  </si>
  <si>
    <t>First Local Option Fuel Tax (1 to 6 Cents)</t>
  </si>
  <si>
    <t>Impact Fees - Residential - Physical Environment</t>
  </si>
  <si>
    <t>State Grant - Physical Environment - Other Physical Environment</t>
  </si>
  <si>
    <t>State Shared Revenues - Transportation - Other Transportation</t>
  </si>
  <si>
    <t>State Payments in Lieu of Taxes</t>
  </si>
  <si>
    <t>General Government - Administrative Service Fees</t>
  </si>
  <si>
    <t>Public Safety - Emergency Management Service Fees / Charges</t>
  </si>
  <si>
    <t>Public Safety - Protective Inspection Fees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</si>
  <si>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</si>
  <si>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</si>
  <si>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</si>
  <si>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</si>
  <si>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</si>
  <si>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</si>
  <si>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</si>
  <si>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</si>
  <si>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</si>
  <si>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</si>
  <si>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</si>
  <si>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</si>
  <si>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Impact Fees - Commercial - Physical Environment</t>
  </si>
  <si>
    <t>Inspection Fee</t>
  </si>
  <si>
    <t>Other Fees and Special Assessments</t>
  </si>
  <si>
    <t>Intergovernmental Revenues</t>
  </si>
  <si>
    <t>Federal Grant - Transportation - Other Transportation</t>
  </si>
  <si>
    <t>State Grant - General Government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</si>
  <si>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</si>
  <si>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</si>
  <si>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</si>
  <si>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Contributions from Enterprise Operations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</si>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</sst>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150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151</v>
      </c>
      <c r="N4" s="35" t="s">
        <v>9</v>
      </c>
      <c r="O4" s="35" t="s">
        <v>152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153</v>
      </c>
      <c r="B5" s="26"/>
      <c r="C5" s="26"/>
      <c r="D5" s="27">
        <f>SUM(D6:D10)</f>
        <v>2874628</v>
      </c>
      <c r="E5" s="27">
        <f>SUM(E6:E10)</f>
        <v>0</v>
      </c>
      <c r="F5" s="27">
        <f>SUM(F6:F10)</f>
        <v>0</v>
      </c>
      <c r="G5" s="27">
        <f>SUM(G6:G10)</f>
        <v>210477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3085105</v>
      </c>
      <c r="P5" s="33">
        <f>(O5/P$66)</f>
        <v>303.65206692913387</v>
      </c>
      <c r="Q5" s="6"/>
    </row>
    <row r="6" spans="1:17" ht="15">
      <c r="A6" s="12"/>
      <c r="B6" s="25">
        <v>311</v>
      </c>
      <c r="C6" s="20" t="s">
        <v>2</v>
      </c>
      <c r="D6" s="46">
        <v>1152219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1152219</v>
      </c>
      <c r="P6" s="47">
        <f>(O6/P$66)</f>
        <v>113.40738188976378</v>
      </c>
      <c r="Q6" s="9"/>
    </row>
    <row r="7" spans="1:17" ht="15">
      <c r="A7" s="12"/>
      <c r="B7" s="25">
        <v>312.41</v>
      </c>
      <c r="C7" s="20" t="s">
        <v>154</v>
      </c>
      <c r="D7" s="46">
        <v>307237</v>
      </c>
      <c r="E7" s="46">
        <v>0</v>
      </c>
      <c r="F7" s="46">
        <v>0</v>
      </c>
      <c r="G7" s="46">
        <v>210477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517714</v>
      </c>
      <c r="P7" s="47">
        <f>(O7/P$66)</f>
        <v>50.956102362204724</v>
      </c>
      <c r="Q7" s="9"/>
    </row>
    <row r="8" spans="1:17" ht="15">
      <c r="A8" s="12"/>
      <c r="B8" s="25">
        <v>314.1</v>
      </c>
      <c r="C8" s="20" t="s">
        <v>11</v>
      </c>
      <c r="D8" s="46">
        <v>807946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807946</v>
      </c>
      <c r="P8" s="47">
        <f>(O8/P$66)</f>
        <v>79.52224409448819</v>
      </c>
      <c r="Q8" s="9"/>
    </row>
    <row r="9" spans="1:17" ht="15">
      <c r="A9" s="12"/>
      <c r="B9" s="25">
        <v>315.1</v>
      </c>
      <c r="C9" s="20" t="s">
        <v>155</v>
      </c>
      <c r="D9" s="46">
        <v>475410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475410</v>
      </c>
      <c r="P9" s="47">
        <f>(O9/P$66)</f>
        <v>46.79232283464567</v>
      </c>
      <c r="Q9" s="9"/>
    </row>
    <row r="10" spans="1:17" ht="15">
      <c r="A10" s="12"/>
      <c r="B10" s="25">
        <v>316</v>
      </c>
      <c r="C10" s="20" t="s">
        <v>97</v>
      </c>
      <c r="D10" s="46">
        <v>131816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131816</v>
      </c>
      <c r="P10" s="47">
        <f>(O10/P$66)</f>
        <v>12.974015748031496</v>
      </c>
      <c r="Q10" s="9"/>
    </row>
    <row r="11" spans="1:17" ht="15.75">
      <c r="A11" s="29" t="s">
        <v>14</v>
      </c>
      <c r="B11" s="30"/>
      <c r="C11" s="31"/>
      <c r="D11" s="32">
        <f>SUM(D12:D17)</f>
        <v>951187</v>
      </c>
      <c r="E11" s="32">
        <f>SUM(E12:E17)</f>
        <v>0</v>
      </c>
      <c r="F11" s="32">
        <f>SUM(F12:F17)</f>
        <v>0</v>
      </c>
      <c r="G11" s="32">
        <f>SUM(G12:G17)</f>
        <v>0</v>
      </c>
      <c r="H11" s="32">
        <f>SUM(H12:H17)</f>
        <v>0</v>
      </c>
      <c r="I11" s="32">
        <f>SUM(I12:I17)</f>
        <v>1311672</v>
      </c>
      <c r="J11" s="32">
        <f>SUM(J12:J17)</f>
        <v>0</v>
      </c>
      <c r="K11" s="32">
        <f>SUM(K12:K17)</f>
        <v>0</v>
      </c>
      <c r="L11" s="32">
        <f>SUM(L12:L17)</f>
        <v>0</v>
      </c>
      <c r="M11" s="32">
        <f>SUM(M12:M17)</f>
        <v>0</v>
      </c>
      <c r="N11" s="32">
        <f>SUM(N12:N17)</f>
        <v>0</v>
      </c>
      <c r="O11" s="44">
        <f>SUM(D11:N11)</f>
        <v>2262859</v>
      </c>
      <c r="P11" s="45">
        <f>(O11/P$66)</f>
        <v>222.72234251968504</v>
      </c>
      <c r="Q11" s="10"/>
    </row>
    <row r="12" spans="1:17" ht="15">
      <c r="A12" s="12"/>
      <c r="B12" s="25">
        <v>323.1</v>
      </c>
      <c r="C12" s="20" t="s">
        <v>15</v>
      </c>
      <c r="D12" s="46">
        <v>688420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aca="true" t="shared" si="0" ref="O12:O17">SUM(D12:N12)</f>
        <v>688420</v>
      </c>
      <c r="P12" s="47">
        <f>(O12/P$66)</f>
        <v>67.75787401574803</v>
      </c>
      <c r="Q12" s="9"/>
    </row>
    <row r="13" spans="1:17" ht="15">
      <c r="A13" s="12"/>
      <c r="B13" s="25">
        <v>324.21</v>
      </c>
      <c r="C13" s="20" t="s">
        <v>137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951525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951525</v>
      </c>
      <c r="P13" s="47">
        <f>(O13/P$66)</f>
        <v>93.65403543307086</v>
      </c>
      <c r="Q13" s="9"/>
    </row>
    <row r="14" spans="1:17" ht="15">
      <c r="A14" s="12"/>
      <c r="B14" s="25">
        <v>324.22</v>
      </c>
      <c r="C14" s="20" t="s">
        <v>156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360147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360147</v>
      </c>
      <c r="P14" s="47">
        <f>(O14/P$66)</f>
        <v>35.447539370078744</v>
      </c>
      <c r="Q14" s="9"/>
    </row>
    <row r="15" spans="1:17" ht="15">
      <c r="A15" s="12"/>
      <c r="B15" s="25">
        <v>324.61</v>
      </c>
      <c r="C15" s="20" t="s">
        <v>123</v>
      </c>
      <c r="D15" s="46">
        <v>2500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2500</v>
      </c>
      <c r="P15" s="47">
        <f>(O15/P$66)</f>
        <v>0.24606299212598426</v>
      </c>
      <c r="Q15" s="9"/>
    </row>
    <row r="16" spans="1:17" ht="15">
      <c r="A16" s="12"/>
      <c r="B16" s="25">
        <v>329.1</v>
      </c>
      <c r="C16" s="20" t="s">
        <v>157</v>
      </c>
      <c r="D16" s="46">
        <v>75539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75539</v>
      </c>
      <c r="P16" s="47">
        <f>(O16/P$66)</f>
        <v>7.43494094488189</v>
      </c>
      <c r="Q16" s="9"/>
    </row>
    <row r="17" spans="1:17" ht="15">
      <c r="A17" s="12"/>
      <c r="B17" s="25">
        <v>329.5</v>
      </c>
      <c r="C17" s="20" t="s">
        <v>158</v>
      </c>
      <c r="D17" s="46">
        <v>184728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184728</v>
      </c>
      <c r="P17" s="47">
        <f>(O17/P$66)</f>
        <v>18.181889763779527</v>
      </c>
      <c r="Q17" s="9"/>
    </row>
    <row r="18" spans="1:17" ht="15.75">
      <c r="A18" s="29" t="s">
        <v>159</v>
      </c>
      <c r="B18" s="30"/>
      <c r="C18" s="31"/>
      <c r="D18" s="32">
        <f>SUM(D19:D35)</f>
        <v>1473612</v>
      </c>
      <c r="E18" s="32">
        <f>SUM(E19:E35)</f>
        <v>0</v>
      </c>
      <c r="F18" s="32">
        <f>SUM(F19:F35)</f>
        <v>0</v>
      </c>
      <c r="G18" s="32">
        <f>SUM(G19:G35)</f>
        <v>1276513</v>
      </c>
      <c r="H18" s="32">
        <f>SUM(H19:H35)</f>
        <v>0</v>
      </c>
      <c r="I18" s="32">
        <f>SUM(I19:I35)</f>
        <v>1027706</v>
      </c>
      <c r="J18" s="32">
        <f>SUM(J19:J35)</f>
        <v>0</v>
      </c>
      <c r="K18" s="32">
        <f>SUM(K19:K35)</f>
        <v>0</v>
      </c>
      <c r="L18" s="32">
        <f>SUM(L19:L35)</f>
        <v>0</v>
      </c>
      <c r="M18" s="32">
        <f>SUM(M19:M35)</f>
        <v>0</v>
      </c>
      <c r="N18" s="32">
        <f>SUM(N19:N35)</f>
        <v>0</v>
      </c>
      <c r="O18" s="44">
        <f>SUM(D18:N18)</f>
        <v>3777831</v>
      </c>
      <c r="P18" s="45">
        <f>(O18/P$66)</f>
        <v>371.83375984251967</v>
      </c>
      <c r="Q18" s="10"/>
    </row>
    <row r="19" spans="1:17" ht="15">
      <c r="A19" s="12"/>
      <c r="B19" s="25">
        <v>331.1</v>
      </c>
      <c r="C19" s="20" t="s">
        <v>18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391615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391615</v>
      </c>
      <c r="P19" s="47">
        <f>(O19/P$66)</f>
        <v>38.544783464566926</v>
      </c>
      <c r="Q19" s="9"/>
    </row>
    <row r="20" spans="1:17" ht="15">
      <c r="A20" s="12"/>
      <c r="B20" s="25">
        <v>331.2</v>
      </c>
      <c r="C20" s="20" t="s">
        <v>19</v>
      </c>
      <c r="D20" s="46">
        <v>8569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8569</v>
      </c>
      <c r="P20" s="47">
        <f>(O20/P$66)</f>
        <v>0.8434055118110236</v>
      </c>
      <c r="Q20" s="9"/>
    </row>
    <row r="21" spans="1:17" ht="15">
      <c r="A21" s="12"/>
      <c r="B21" s="25">
        <v>331.49</v>
      </c>
      <c r="C21" s="20" t="s">
        <v>160</v>
      </c>
      <c r="D21" s="46">
        <v>90524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aca="true" t="shared" si="1" ref="O21:O32">SUM(D21:N21)</f>
        <v>90524</v>
      </c>
      <c r="P21" s="47">
        <f>(O21/P$66)</f>
        <v>8.90984251968504</v>
      </c>
      <c r="Q21" s="9"/>
    </row>
    <row r="22" spans="1:17" ht="15">
      <c r="A22" s="12"/>
      <c r="B22" s="25">
        <v>331.5</v>
      </c>
      <c r="C22" s="20" t="s">
        <v>21</v>
      </c>
      <c r="D22" s="46">
        <v>23429</v>
      </c>
      <c r="E22" s="46">
        <v>0</v>
      </c>
      <c r="F22" s="46">
        <v>0</v>
      </c>
      <c r="G22" s="46">
        <v>560033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583462</v>
      </c>
      <c r="P22" s="47">
        <f>(O22/P$66)</f>
        <v>57.42736220472441</v>
      </c>
      <c r="Q22" s="9"/>
    </row>
    <row r="23" spans="1:17" ht="15">
      <c r="A23" s="12"/>
      <c r="B23" s="25">
        <v>334.1</v>
      </c>
      <c r="C23" s="20" t="s">
        <v>161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187851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187851</v>
      </c>
      <c r="P23" s="47">
        <f>(O23/P$66)</f>
        <v>18.48927165354331</v>
      </c>
      <c r="Q23" s="9"/>
    </row>
    <row r="24" spans="1:17" ht="15">
      <c r="A24" s="12"/>
      <c r="B24" s="25">
        <v>334.2</v>
      </c>
      <c r="C24" s="20" t="s">
        <v>84</v>
      </c>
      <c r="D24" s="46">
        <v>6197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6197</v>
      </c>
      <c r="P24" s="47">
        <f>(O24/P$66)</f>
        <v>0.6099409448818898</v>
      </c>
      <c r="Q24" s="9"/>
    </row>
    <row r="25" spans="1:17" ht="15">
      <c r="A25" s="12"/>
      <c r="B25" s="25">
        <v>334.39</v>
      </c>
      <c r="C25" s="20" t="s">
        <v>138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448240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448240</v>
      </c>
      <c r="P25" s="47">
        <f>(O25/P$66)</f>
        <v>44.118110236220474</v>
      </c>
      <c r="Q25" s="9"/>
    </row>
    <row r="26" spans="1:17" ht="15">
      <c r="A26" s="12"/>
      <c r="B26" s="25">
        <v>334.9</v>
      </c>
      <c r="C26" s="20" t="s">
        <v>76</v>
      </c>
      <c r="D26" s="46">
        <v>15087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15087</v>
      </c>
      <c r="P26" s="47">
        <f>(O26/P$66)</f>
        <v>1.4849409448818898</v>
      </c>
      <c r="Q26" s="9"/>
    </row>
    <row r="27" spans="1:17" ht="15">
      <c r="A27" s="12"/>
      <c r="B27" s="25">
        <v>335.125</v>
      </c>
      <c r="C27" s="20" t="s">
        <v>162</v>
      </c>
      <c r="D27" s="46">
        <v>470509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470509</v>
      </c>
      <c r="P27" s="47">
        <f>(O27/P$66)</f>
        <v>46.30994094488189</v>
      </c>
      <c r="Q27" s="9"/>
    </row>
    <row r="28" spans="1:17" ht="15">
      <c r="A28" s="12"/>
      <c r="B28" s="25">
        <v>335.14</v>
      </c>
      <c r="C28" s="20" t="s">
        <v>100</v>
      </c>
      <c r="D28" s="46">
        <v>3150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3150</v>
      </c>
      <c r="P28" s="47">
        <f>(O28/P$66)</f>
        <v>0.31003937007874016</v>
      </c>
      <c r="Q28" s="9"/>
    </row>
    <row r="29" spans="1:17" ht="15">
      <c r="A29" s="12"/>
      <c r="B29" s="25">
        <v>335.15</v>
      </c>
      <c r="C29" s="20" t="s">
        <v>101</v>
      </c>
      <c r="D29" s="46">
        <v>12110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12110</v>
      </c>
      <c r="P29" s="47">
        <f>(O29/P$66)</f>
        <v>1.1919291338582678</v>
      </c>
      <c r="Q29" s="9"/>
    </row>
    <row r="30" spans="1:17" ht="15">
      <c r="A30" s="12"/>
      <c r="B30" s="25">
        <v>335.18</v>
      </c>
      <c r="C30" s="20" t="s">
        <v>163</v>
      </c>
      <c r="D30" s="46">
        <v>688243</v>
      </c>
      <c r="E30" s="46">
        <v>0</v>
      </c>
      <c r="F30" s="46">
        <v>0</v>
      </c>
      <c r="G30" s="46">
        <v>716480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1404723</v>
      </c>
      <c r="P30" s="47">
        <f>(O30/P$66)</f>
        <v>138.2601377952756</v>
      </c>
      <c r="Q30" s="9"/>
    </row>
    <row r="31" spans="1:17" ht="15">
      <c r="A31" s="12"/>
      <c r="B31" s="25">
        <v>335.19</v>
      </c>
      <c r="C31" s="20" t="s">
        <v>103</v>
      </c>
      <c r="D31" s="46">
        <v>106918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106918</v>
      </c>
      <c r="P31" s="47">
        <f>(O31/P$66)</f>
        <v>10.523425196850393</v>
      </c>
      <c r="Q31" s="9"/>
    </row>
    <row r="32" spans="1:17" ht="15">
      <c r="A32" s="12"/>
      <c r="B32" s="25">
        <v>335.21</v>
      </c>
      <c r="C32" s="20" t="s">
        <v>28</v>
      </c>
      <c r="D32" s="46">
        <v>4369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4369</v>
      </c>
      <c r="P32" s="47">
        <f>(O32/P$66)</f>
        <v>0.4300196850393701</v>
      </c>
      <c r="Q32" s="9"/>
    </row>
    <row r="33" spans="1:17" ht="15">
      <c r="A33" s="12"/>
      <c r="B33" s="25">
        <v>336</v>
      </c>
      <c r="C33" s="20" t="s">
        <v>140</v>
      </c>
      <c r="D33" s="46">
        <v>11345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11345</v>
      </c>
      <c r="P33" s="47">
        <f>(O33/P$66)</f>
        <v>1.1166338582677164</v>
      </c>
      <c r="Q33" s="9"/>
    </row>
    <row r="34" spans="1:17" ht="15">
      <c r="A34" s="12"/>
      <c r="B34" s="25">
        <v>338</v>
      </c>
      <c r="C34" s="20" t="s">
        <v>29</v>
      </c>
      <c r="D34" s="46">
        <v>29105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29105</v>
      </c>
      <c r="P34" s="47">
        <f>(O34/P$66)</f>
        <v>2.864665354330709</v>
      </c>
      <c r="Q34" s="9"/>
    </row>
    <row r="35" spans="1:17" ht="15">
      <c r="A35" s="12"/>
      <c r="B35" s="25">
        <v>339</v>
      </c>
      <c r="C35" s="20" t="s">
        <v>30</v>
      </c>
      <c r="D35" s="46">
        <v>4057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4057</v>
      </c>
      <c r="P35" s="47">
        <f>(O35/P$66)</f>
        <v>0.39931102362204723</v>
      </c>
      <c r="Q35" s="9"/>
    </row>
    <row r="36" spans="1:17" ht="15.75">
      <c r="A36" s="29" t="s">
        <v>35</v>
      </c>
      <c r="B36" s="30"/>
      <c r="C36" s="31"/>
      <c r="D36" s="32">
        <f>SUM(D37:D44)</f>
        <v>133506</v>
      </c>
      <c r="E36" s="32">
        <f>SUM(E37:E44)</f>
        <v>0</v>
      </c>
      <c r="F36" s="32">
        <f>SUM(F37:F44)</f>
        <v>0</v>
      </c>
      <c r="G36" s="32">
        <f>SUM(G37:G44)</f>
        <v>0</v>
      </c>
      <c r="H36" s="32">
        <f>SUM(H37:H44)</f>
        <v>0</v>
      </c>
      <c r="I36" s="32">
        <f>SUM(I37:I44)</f>
        <v>14719957</v>
      </c>
      <c r="J36" s="32">
        <f>SUM(J37:J44)</f>
        <v>0</v>
      </c>
      <c r="K36" s="32">
        <f>SUM(K37:K44)</f>
        <v>0</v>
      </c>
      <c r="L36" s="32">
        <f>SUM(L37:L44)</f>
        <v>0</v>
      </c>
      <c r="M36" s="32">
        <f>SUM(M37:M44)</f>
        <v>0</v>
      </c>
      <c r="N36" s="32">
        <f>SUM(N37:N44)</f>
        <v>0</v>
      </c>
      <c r="O36" s="32">
        <f>SUM(D36:N36)</f>
        <v>14853463</v>
      </c>
      <c r="P36" s="45">
        <f>(O36/P$66)</f>
        <v>1461.9550196850394</v>
      </c>
      <c r="Q36" s="10"/>
    </row>
    <row r="37" spans="1:17" ht="15">
      <c r="A37" s="12"/>
      <c r="B37" s="25">
        <v>342.2</v>
      </c>
      <c r="C37" s="20" t="s">
        <v>39</v>
      </c>
      <c r="D37" s="46">
        <v>3887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aca="true" t="shared" si="2" ref="O37:O44">SUM(D37:N37)</f>
        <v>3887</v>
      </c>
      <c r="P37" s="47">
        <f>(O37/P$66)</f>
        <v>0.38257874015748033</v>
      </c>
      <c r="Q37" s="9"/>
    </row>
    <row r="38" spans="1:17" ht="15">
      <c r="A38" s="12"/>
      <c r="B38" s="25">
        <v>343.2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4255090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4255090</v>
      </c>
      <c r="P38" s="47">
        <f>(O38/P$66)</f>
        <v>418.80807086614175</v>
      </c>
      <c r="Q38" s="9"/>
    </row>
    <row r="39" spans="1:17" ht="15">
      <c r="A39" s="12"/>
      <c r="B39" s="25">
        <v>343.3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3961509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3961509</v>
      </c>
      <c r="P39" s="47">
        <f>(O39/P$66)</f>
        <v>389.9123031496063</v>
      </c>
      <c r="Q39" s="9"/>
    </row>
    <row r="40" spans="1:17" ht="15">
      <c r="A40" s="12"/>
      <c r="B40" s="25">
        <v>343.4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1513688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1513688</v>
      </c>
      <c r="P40" s="47">
        <f>(O40/P$66)</f>
        <v>148.98503937007874</v>
      </c>
      <c r="Q40" s="9"/>
    </row>
    <row r="41" spans="1:17" ht="15">
      <c r="A41" s="12"/>
      <c r="B41" s="25">
        <v>343.5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4738432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4738432</v>
      </c>
      <c r="P41" s="47">
        <f>(O41/P$66)</f>
        <v>466.38110236220473</v>
      </c>
      <c r="Q41" s="9"/>
    </row>
    <row r="42" spans="1:17" ht="15">
      <c r="A42" s="12"/>
      <c r="B42" s="25">
        <v>343.6</v>
      </c>
      <c r="C42" s="20" t="s">
        <v>78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231238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231238</v>
      </c>
      <c r="P42" s="47">
        <f>(O42/P$66)</f>
        <v>22.759645669291338</v>
      </c>
      <c r="Q42" s="9"/>
    </row>
    <row r="43" spans="1:17" ht="15">
      <c r="A43" s="12"/>
      <c r="B43" s="25">
        <v>347.2</v>
      </c>
      <c r="C43" s="20" t="s">
        <v>46</v>
      </c>
      <c r="D43" s="46">
        <v>129619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129619</v>
      </c>
      <c r="P43" s="47">
        <f>(O43/P$66)</f>
        <v>12.757775590551182</v>
      </c>
      <c r="Q43" s="9"/>
    </row>
    <row r="44" spans="1:17" ht="15">
      <c r="A44" s="12"/>
      <c r="B44" s="25">
        <v>349</v>
      </c>
      <c r="C44" s="20" t="s">
        <v>164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20000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20000</v>
      </c>
      <c r="P44" s="47">
        <f>(O44/P$66)</f>
        <v>1.968503937007874</v>
      </c>
      <c r="Q44" s="9"/>
    </row>
    <row r="45" spans="1:17" ht="15.75">
      <c r="A45" s="29" t="s">
        <v>36</v>
      </c>
      <c r="B45" s="30"/>
      <c r="C45" s="31"/>
      <c r="D45" s="32">
        <f>SUM(D46:D48)</f>
        <v>15219</v>
      </c>
      <c r="E45" s="32">
        <f>SUM(E46:E48)</f>
        <v>226637</v>
      </c>
      <c r="F45" s="32">
        <f>SUM(F46:F48)</f>
        <v>0</v>
      </c>
      <c r="G45" s="32">
        <f>SUM(G46:G48)</f>
        <v>0</v>
      </c>
      <c r="H45" s="32">
        <f>SUM(H46:H48)</f>
        <v>0</v>
      </c>
      <c r="I45" s="32">
        <f>SUM(I46:I48)</f>
        <v>0</v>
      </c>
      <c r="J45" s="32">
        <f>SUM(J46:J48)</f>
        <v>0</v>
      </c>
      <c r="K45" s="32">
        <f>SUM(K46:K48)</f>
        <v>0</v>
      </c>
      <c r="L45" s="32">
        <f>SUM(L46:L48)</f>
        <v>0</v>
      </c>
      <c r="M45" s="32">
        <f>SUM(M46:M48)</f>
        <v>0</v>
      </c>
      <c r="N45" s="32">
        <f>SUM(N46:N48)</f>
        <v>0</v>
      </c>
      <c r="O45" s="32">
        <f>SUM(D45:N45)</f>
        <v>241856</v>
      </c>
      <c r="P45" s="45">
        <f>(O45/P$66)</f>
        <v>23.80472440944882</v>
      </c>
      <c r="Q45" s="10"/>
    </row>
    <row r="46" spans="1:17" ht="15">
      <c r="A46" s="13"/>
      <c r="B46" s="39">
        <v>351.1</v>
      </c>
      <c r="C46" s="21" t="s">
        <v>49</v>
      </c>
      <c r="D46" s="46">
        <v>8783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8783</v>
      </c>
      <c r="P46" s="47">
        <f>(O46/P$66)</f>
        <v>0.8644685039370079</v>
      </c>
      <c r="Q46" s="9"/>
    </row>
    <row r="47" spans="1:17" ht="15">
      <c r="A47" s="13"/>
      <c r="B47" s="39">
        <v>354</v>
      </c>
      <c r="C47" s="21" t="s">
        <v>50</v>
      </c>
      <c r="D47" s="46">
        <v>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30</v>
      </c>
      <c r="P47" s="47">
        <f>(O47/P$66)</f>
        <v>0.002952755905511811</v>
      </c>
      <c r="Q47" s="9"/>
    </row>
    <row r="48" spans="1:17" ht="15">
      <c r="A48" s="13"/>
      <c r="B48" s="39">
        <v>359</v>
      </c>
      <c r="C48" s="21" t="s">
        <v>51</v>
      </c>
      <c r="D48" s="46">
        <v>6406</v>
      </c>
      <c r="E48" s="46">
        <v>226637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233043</v>
      </c>
      <c r="P48" s="47">
        <f>(O48/P$66)</f>
        <v>22.9373031496063</v>
      </c>
      <c r="Q48" s="9"/>
    </row>
    <row r="49" spans="1:17" ht="15.75">
      <c r="A49" s="29" t="s">
        <v>3</v>
      </c>
      <c r="B49" s="30"/>
      <c r="C49" s="31"/>
      <c r="D49" s="32">
        <f>SUM(D50:D59)</f>
        <v>372186</v>
      </c>
      <c r="E49" s="32">
        <f>SUM(E50:E59)</f>
        <v>94</v>
      </c>
      <c r="F49" s="32">
        <f>SUM(F50:F59)</f>
        <v>0</v>
      </c>
      <c r="G49" s="32">
        <f>SUM(G50:G59)</f>
        <v>0</v>
      </c>
      <c r="H49" s="32">
        <f>SUM(H50:H59)</f>
        <v>0</v>
      </c>
      <c r="I49" s="32">
        <f>SUM(I50:I59)</f>
        <v>209795</v>
      </c>
      <c r="J49" s="32">
        <f>SUM(J50:J59)</f>
        <v>0</v>
      </c>
      <c r="K49" s="32">
        <f>SUM(K50:K59)</f>
        <v>7652790</v>
      </c>
      <c r="L49" s="32">
        <f>SUM(L50:L59)</f>
        <v>891571</v>
      </c>
      <c r="M49" s="32">
        <f>SUM(M50:M59)</f>
        <v>0</v>
      </c>
      <c r="N49" s="32">
        <f>SUM(N50:N59)</f>
        <v>0</v>
      </c>
      <c r="O49" s="32">
        <f>SUM(D49:N49)</f>
        <v>9126436</v>
      </c>
      <c r="P49" s="45">
        <f>(O49/P$66)</f>
        <v>898.2712598425197</v>
      </c>
      <c r="Q49" s="10"/>
    </row>
    <row r="50" spans="1:17" ht="15">
      <c r="A50" s="12"/>
      <c r="B50" s="25">
        <v>361.1</v>
      </c>
      <c r="C50" s="20" t="s">
        <v>52</v>
      </c>
      <c r="D50" s="46">
        <v>2576</v>
      </c>
      <c r="E50" s="46">
        <v>0</v>
      </c>
      <c r="F50" s="46">
        <v>0</v>
      </c>
      <c r="G50" s="46">
        <v>0</v>
      </c>
      <c r="H50" s="46">
        <v>0</v>
      </c>
      <c r="I50" s="46">
        <v>2082</v>
      </c>
      <c r="J50" s="46">
        <v>0</v>
      </c>
      <c r="K50" s="46">
        <v>155278</v>
      </c>
      <c r="L50" s="46">
        <v>32774</v>
      </c>
      <c r="M50" s="46">
        <v>0</v>
      </c>
      <c r="N50" s="46">
        <v>0</v>
      </c>
      <c r="O50" s="46">
        <f>SUM(D50:N50)</f>
        <v>192710</v>
      </c>
      <c r="P50" s="47">
        <f>(O50/P$66)</f>
        <v>18.96751968503937</v>
      </c>
      <c r="Q50" s="9"/>
    </row>
    <row r="51" spans="1:17" ht="15">
      <c r="A51" s="12"/>
      <c r="B51" s="25">
        <v>361.2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304411</v>
      </c>
      <c r="L51" s="46">
        <v>34298</v>
      </c>
      <c r="M51" s="46">
        <v>0</v>
      </c>
      <c r="N51" s="46">
        <v>0</v>
      </c>
      <c r="O51" s="46">
        <f aca="true" t="shared" si="3" ref="O51:O59">SUM(D51:N51)</f>
        <v>338709</v>
      </c>
      <c r="P51" s="47">
        <f>(O51/P$66)</f>
        <v>33.3375</v>
      </c>
      <c r="Q51" s="9"/>
    </row>
    <row r="52" spans="1:17" ht="15">
      <c r="A52" s="12"/>
      <c r="B52" s="25">
        <v>361.3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-307947</v>
      </c>
      <c r="L52" s="46">
        <v>520364</v>
      </c>
      <c r="M52" s="46">
        <v>0</v>
      </c>
      <c r="N52" s="46">
        <v>0</v>
      </c>
      <c r="O52" s="46">
        <f t="shared" si="3"/>
        <v>212417</v>
      </c>
      <c r="P52" s="47">
        <f>(O52/P$66)</f>
        <v>20.907185039370077</v>
      </c>
      <c r="Q52" s="9"/>
    </row>
    <row r="53" spans="1:17" ht="15">
      <c r="A53" s="12"/>
      <c r="B53" s="25">
        <v>361.4</v>
      </c>
      <c r="C53" s="20" t="s">
        <v>106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5605583</v>
      </c>
      <c r="L53" s="46">
        <v>196258</v>
      </c>
      <c r="M53" s="46">
        <v>0</v>
      </c>
      <c r="N53" s="46">
        <v>0</v>
      </c>
      <c r="O53" s="46">
        <f t="shared" si="3"/>
        <v>5801841</v>
      </c>
      <c r="P53" s="47">
        <f>(O53/P$66)</f>
        <v>571.047342519685</v>
      </c>
      <c r="Q53" s="9"/>
    </row>
    <row r="54" spans="1:17" ht="15">
      <c r="A54" s="12"/>
      <c r="B54" s="25">
        <v>362</v>
      </c>
      <c r="C54" s="20" t="s">
        <v>55</v>
      </c>
      <c r="D54" s="46">
        <v>166311</v>
      </c>
      <c r="E54" s="46">
        <v>0</v>
      </c>
      <c r="F54" s="46">
        <v>0</v>
      </c>
      <c r="G54" s="46">
        <v>0</v>
      </c>
      <c r="H54" s="46">
        <v>0</v>
      </c>
      <c r="I54" s="46">
        <v>45113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211424</v>
      </c>
      <c r="P54" s="47">
        <f>(O54/P$66)</f>
        <v>20.80944881889764</v>
      </c>
      <c r="Q54" s="9"/>
    </row>
    <row r="55" spans="1:17" ht="15">
      <c r="A55" s="12"/>
      <c r="B55" s="25">
        <v>364</v>
      </c>
      <c r="C55" s="20" t="s">
        <v>107</v>
      </c>
      <c r="D55" s="46">
        <v>6235</v>
      </c>
      <c r="E55" s="46">
        <v>0</v>
      </c>
      <c r="F55" s="46">
        <v>0</v>
      </c>
      <c r="G55" s="46">
        <v>0</v>
      </c>
      <c r="H55" s="46">
        <v>0</v>
      </c>
      <c r="I55" s="46">
        <v>8675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14910</v>
      </c>
      <c r="P55" s="47">
        <f>(O55/P$66)</f>
        <v>1.4675196850393701</v>
      </c>
      <c r="Q55" s="9"/>
    </row>
    <row r="56" spans="1:17" ht="15">
      <c r="A56" s="12"/>
      <c r="B56" s="25">
        <v>365</v>
      </c>
      <c r="C56" s="20" t="s">
        <v>108</v>
      </c>
      <c r="D56" s="46">
        <v>342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342</v>
      </c>
      <c r="P56" s="47">
        <f>(O56/P$66)</f>
        <v>0.03366141732283465</v>
      </c>
      <c r="Q56" s="9"/>
    </row>
    <row r="57" spans="1:17" ht="15">
      <c r="A57" s="12"/>
      <c r="B57" s="25">
        <v>366</v>
      </c>
      <c r="C57" s="20" t="s">
        <v>57</v>
      </c>
      <c r="D57" s="46">
        <v>1000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1000</v>
      </c>
      <c r="P57" s="47">
        <f>(O57/P$66)</f>
        <v>0.0984251968503937</v>
      </c>
      <c r="Q57" s="9"/>
    </row>
    <row r="58" spans="1:17" ht="15">
      <c r="A58" s="12"/>
      <c r="B58" s="25">
        <v>368</v>
      </c>
      <c r="C58" s="20" t="s">
        <v>58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1789458</v>
      </c>
      <c r="L58" s="46">
        <v>107877</v>
      </c>
      <c r="M58" s="46">
        <v>0</v>
      </c>
      <c r="N58" s="46">
        <v>0</v>
      </c>
      <c r="O58" s="46">
        <f t="shared" si="3"/>
        <v>1897335</v>
      </c>
      <c r="P58" s="47">
        <f>(O58/P$66)</f>
        <v>186.74557086614172</v>
      </c>
      <c r="Q58" s="9"/>
    </row>
    <row r="59" spans="1:17" ht="15">
      <c r="A59" s="12"/>
      <c r="B59" s="25">
        <v>369.9</v>
      </c>
      <c r="C59" s="20" t="s">
        <v>60</v>
      </c>
      <c r="D59" s="46">
        <v>195722</v>
      </c>
      <c r="E59" s="46">
        <v>94</v>
      </c>
      <c r="F59" s="46">
        <v>0</v>
      </c>
      <c r="G59" s="46">
        <v>0</v>
      </c>
      <c r="H59" s="46">
        <v>0</v>
      </c>
      <c r="I59" s="46">
        <v>153925</v>
      </c>
      <c r="J59" s="46">
        <v>0</v>
      </c>
      <c r="K59" s="46">
        <v>106007</v>
      </c>
      <c r="L59" s="46">
        <v>0</v>
      </c>
      <c r="M59" s="46">
        <v>0</v>
      </c>
      <c r="N59" s="46">
        <v>0</v>
      </c>
      <c r="O59" s="46">
        <f t="shared" si="3"/>
        <v>455748</v>
      </c>
      <c r="P59" s="47">
        <f>(O59/P$66)</f>
        <v>44.85708661417323</v>
      </c>
      <c r="Q59" s="9"/>
    </row>
    <row r="60" spans="1:17" ht="15.75">
      <c r="A60" s="29" t="s">
        <v>37</v>
      </c>
      <c r="B60" s="30"/>
      <c r="C60" s="31"/>
      <c r="D60" s="32">
        <f>SUM(D61:D63)</f>
        <v>4679597</v>
      </c>
      <c r="E60" s="32">
        <f>SUM(E61:E63)</f>
        <v>0</v>
      </c>
      <c r="F60" s="32">
        <f>SUM(F61:F63)</f>
        <v>0</v>
      </c>
      <c r="G60" s="32">
        <f>SUM(G61:G63)</f>
        <v>85920</v>
      </c>
      <c r="H60" s="32">
        <f>SUM(H61:H63)</f>
        <v>0</v>
      </c>
      <c r="I60" s="32">
        <f>SUM(I61:I63)</f>
        <v>4000</v>
      </c>
      <c r="J60" s="32">
        <f>SUM(J61:J63)</f>
        <v>0</v>
      </c>
      <c r="K60" s="32">
        <f>SUM(K61:K63)</f>
        <v>0</v>
      </c>
      <c r="L60" s="32">
        <f>SUM(L61:L63)</f>
        <v>0</v>
      </c>
      <c r="M60" s="32">
        <f>SUM(M61:M63)</f>
        <v>0</v>
      </c>
      <c r="N60" s="32">
        <f>SUM(N61:N63)</f>
        <v>0</v>
      </c>
      <c r="O60" s="32">
        <f>SUM(D60:N60)</f>
        <v>4769517</v>
      </c>
      <c r="P60" s="45">
        <f>(O60/P$66)</f>
        <v>469.4406496062992</v>
      </c>
      <c r="Q60" s="9"/>
    </row>
    <row r="61" spans="1:17" ht="15">
      <c r="A61" s="12"/>
      <c r="B61" s="25">
        <v>381</v>
      </c>
      <c r="C61" s="20" t="s">
        <v>61</v>
      </c>
      <c r="D61" s="46">
        <v>3303155</v>
      </c>
      <c r="E61" s="46">
        <v>0</v>
      </c>
      <c r="F61" s="46">
        <v>0</v>
      </c>
      <c r="G61" s="46">
        <v>85920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3389075</v>
      </c>
      <c r="P61" s="47">
        <f>(O61/P$66)</f>
        <v>333.57037401574803</v>
      </c>
      <c r="Q61" s="9"/>
    </row>
    <row r="62" spans="1:17" ht="15">
      <c r="A62" s="12"/>
      <c r="B62" s="25">
        <v>382</v>
      </c>
      <c r="C62" s="20" t="s">
        <v>165</v>
      </c>
      <c r="D62" s="46">
        <v>1376442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1376442</v>
      </c>
      <c r="P62" s="47">
        <f>(O62/P$66)</f>
        <v>135.47657480314962</v>
      </c>
      <c r="Q62" s="9"/>
    </row>
    <row r="63" spans="1:17" ht="15.75" thickBot="1">
      <c r="A63" s="12"/>
      <c r="B63" s="25">
        <v>389.8</v>
      </c>
      <c r="C63" s="20" t="s">
        <v>93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4000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4000</v>
      </c>
      <c r="P63" s="47">
        <f>(O63/P$66)</f>
        <v>0.3937007874015748</v>
      </c>
      <c r="Q63" s="9"/>
    </row>
    <row r="64" spans="1:120" ht="16.5" thickBot="1">
      <c r="A64" s="14" t="s">
        <v>47</v>
      </c>
      <c r="B64" s="23"/>
      <c r="C64" s="22"/>
      <c r="D64" s="15">
        <f>SUM(D5,D11,D18,D36,D45,D49,D60)</f>
        <v>10499935</v>
      </c>
      <c r="E64" s="15">
        <f>SUM(E5,E11,E18,E36,E45,E49,E60)</f>
        <v>226731</v>
      </c>
      <c r="F64" s="15">
        <f>SUM(F5,F11,F18,F36,F45,F49,F60)</f>
        <v>0</v>
      </c>
      <c r="G64" s="15">
        <f>SUM(G5,G11,G18,G36,G45,G49,G60)</f>
        <v>1572910</v>
      </c>
      <c r="H64" s="15">
        <f>SUM(H5,H11,H18,H36,H45,H49,H60)</f>
        <v>0</v>
      </c>
      <c r="I64" s="15">
        <f>SUM(I5,I11,I18,I36,I45,I49,I60)</f>
        <v>17273130</v>
      </c>
      <c r="J64" s="15">
        <f>SUM(J5,J11,J18,J36,J45,J49,J60)</f>
        <v>0</v>
      </c>
      <c r="K64" s="15">
        <f>SUM(K5,K11,K18,K36,K45,K49,K60)</f>
        <v>7652790</v>
      </c>
      <c r="L64" s="15">
        <f>SUM(L5,L11,L18,L36,L45,L49,L60)</f>
        <v>891571</v>
      </c>
      <c r="M64" s="15">
        <f>SUM(M5,M11,M18,M36,M45,M49,M60)</f>
        <v>0</v>
      </c>
      <c r="N64" s="15">
        <f>SUM(N5,N11,N18,N36,N45,N49,N60)</f>
        <v>0</v>
      </c>
      <c r="O64" s="15">
        <f>SUM(D64:N64)</f>
        <v>38117067</v>
      </c>
      <c r="P64" s="38">
        <f>(O64/P$66)</f>
        <v>3751.6798228346456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8" t="s">
        <v>166</v>
      </c>
      <c r="N66" s="48"/>
      <c r="O66" s="48"/>
      <c r="P66" s="43">
        <v>10160</v>
      </c>
    </row>
    <row r="67" spans="1:16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sheetProtection/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2439591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2439591</v>
      </c>
      <c r="O5" s="33">
        <f aca="true" t="shared" si="2" ref="O5:O36">(N5/O$57)</f>
        <v>266.94288215340845</v>
      </c>
      <c r="P5" s="6"/>
    </row>
    <row r="6" spans="1:16" ht="15">
      <c r="A6" s="12"/>
      <c r="B6" s="25">
        <v>311</v>
      </c>
      <c r="C6" s="20" t="s">
        <v>2</v>
      </c>
      <c r="D6" s="46">
        <v>935372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935372</v>
      </c>
      <c r="O6" s="47">
        <f t="shared" si="2"/>
        <v>102.34949119159646</v>
      </c>
      <c r="P6" s="9"/>
    </row>
    <row r="7" spans="1:16" ht="15">
      <c r="A7" s="12"/>
      <c r="B7" s="25">
        <v>312.1</v>
      </c>
      <c r="C7" s="20" t="s">
        <v>10</v>
      </c>
      <c r="D7" s="46">
        <v>283291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283291</v>
      </c>
      <c r="O7" s="47">
        <f t="shared" si="2"/>
        <v>30.99803041908305</v>
      </c>
      <c r="P7" s="9"/>
    </row>
    <row r="8" spans="1:16" ht="15">
      <c r="A8" s="12"/>
      <c r="B8" s="25">
        <v>314.1</v>
      </c>
      <c r="C8" s="20" t="s">
        <v>11</v>
      </c>
      <c r="D8" s="46">
        <v>549540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549540</v>
      </c>
      <c r="O8" s="47">
        <f t="shared" si="2"/>
        <v>60.13130539446329</v>
      </c>
      <c r="P8" s="9"/>
    </row>
    <row r="9" spans="1:16" ht="15">
      <c r="A9" s="12"/>
      <c r="B9" s="25">
        <v>315</v>
      </c>
      <c r="C9" s="20" t="s">
        <v>12</v>
      </c>
      <c r="D9" s="46">
        <v>562216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562216</v>
      </c>
      <c r="O9" s="47">
        <f t="shared" si="2"/>
        <v>61.51832804464384</v>
      </c>
      <c r="P9" s="9"/>
    </row>
    <row r="10" spans="1:16" ht="15">
      <c r="A10" s="12"/>
      <c r="B10" s="25">
        <v>316</v>
      </c>
      <c r="C10" s="20" t="s">
        <v>13</v>
      </c>
      <c r="D10" s="46">
        <v>109172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109172</v>
      </c>
      <c r="O10" s="47">
        <f t="shared" si="2"/>
        <v>11.94572710362184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649433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649433</v>
      </c>
      <c r="O11" s="45">
        <f t="shared" si="2"/>
        <v>71.06171353539774</v>
      </c>
      <c r="P11" s="10"/>
    </row>
    <row r="12" spans="1:16" ht="15">
      <c r="A12" s="12"/>
      <c r="B12" s="25">
        <v>323.1</v>
      </c>
      <c r="C12" s="20" t="s">
        <v>15</v>
      </c>
      <c r="D12" s="46">
        <v>608794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608794</v>
      </c>
      <c r="O12" s="47">
        <f t="shared" si="2"/>
        <v>66.61494693073641</v>
      </c>
      <c r="P12" s="9"/>
    </row>
    <row r="13" spans="1:16" ht="15">
      <c r="A13" s="12"/>
      <c r="B13" s="25">
        <v>329</v>
      </c>
      <c r="C13" s="20" t="s">
        <v>17</v>
      </c>
      <c r="D13" s="46">
        <v>40639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40639</v>
      </c>
      <c r="O13" s="47">
        <f t="shared" si="2"/>
        <v>4.446766604661342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SUM(D15:D25)</f>
        <v>847952</v>
      </c>
      <c r="E14" s="32">
        <f t="shared" si="4"/>
        <v>37983</v>
      </c>
      <c r="F14" s="32">
        <f t="shared" si="4"/>
        <v>0</v>
      </c>
      <c r="G14" s="32">
        <f t="shared" si="4"/>
        <v>678001</v>
      </c>
      <c r="H14" s="32">
        <f t="shared" si="4"/>
        <v>0</v>
      </c>
      <c r="I14" s="32">
        <f t="shared" si="4"/>
        <v>37910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1601846</v>
      </c>
      <c r="O14" s="45">
        <f t="shared" si="2"/>
        <v>175.27585074953495</v>
      </c>
      <c r="P14" s="10"/>
    </row>
    <row r="15" spans="1:16" ht="15">
      <c r="A15" s="12"/>
      <c r="B15" s="25">
        <v>331.2</v>
      </c>
      <c r="C15" s="20" t="s">
        <v>19</v>
      </c>
      <c r="D15" s="46">
        <v>6172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6172</v>
      </c>
      <c r="O15" s="47">
        <f t="shared" si="2"/>
        <v>0.6753474121895174</v>
      </c>
      <c r="P15" s="9"/>
    </row>
    <row r="16" spans="1:16" ht="15">
      <c r="A16" s="12"/>
      <c r="B16" s="25">
        <v>334.7</v>
      </c>
      <c r="C16" s="20" t="s">
        <v>85</v>
      </c>
      <c r="D16" s="46">
        <v>6388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2">SUM(D16:M16)</f>
        <v>6388</v>
      </c>
      <c r="O16" s="47">
        <f t="shared" si="2"/>
        <v>0.6989823831929095</v>
      </c>
      <c r="P16" s="9"/>
    </row>
    <row r="17" spans="1:16" ht="15">
      <c r="A17" s="12"/>
      <c r="B17" s="25">
        <v>335.12</v>
      </c>
      <c r="C17" s="20" t="s">
        <v>24</v>
      </c>
      <c r="D17" s="46">
        <v>295146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295146</v>
      </c>
      <c r="O17" s="47">
        <f t="shared" si="2"/>
        <v>32.2952182952183</v>
      </c>
      <c r="P17" s="9"/>
    </row>
    <row r="18" spans="1:16" ht="15">
      <c r="A18" s="12"/>
      <c r="B18" s="25">
        <v>335.14</v>
      </c>
      <c r="C18" s="20" t="s">
        <v>25</v>
      </c>
      <c r="D18" s="46">
        <v>2633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2633</v>
      </c>
      <c r="O18" s="47">
        <f t="shared" si="2"/>
        <v>0.28810591968486704</v>
      </c>
      <c r="P18" s="9"/>
    </row>
    <row r="19" spans="1:16" ht="15">
      <c r="A19" s="12"/>
      <c r="B19" s="25">
        <v>335.15</v>
      </c>
      <c r="C19" s="20" t="s">
        <v>26</v>
      </c>
      <c r="D19" s="46">
        <v>4192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4192</v>
      </c>
      <c r="O19" s="47">
        <f t="shared" si="2"/>
        <v>0.4586935113250903</v>
      </c>
      <c r="P19" s="9"/>
    </row>
    <row r="20" spans="1:16" ht="15">
      <c r="A20" s="12"/>
      <c r="B20" s="25">
        <v>335.18</v>
      </c>
      <c r="C20" s="20" t="s">
        <v>27</v>
      </c>
      <c r="D20" s="46">
        <v>351058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351058</v>
      </c>
      <c r="O20" s="47">
        <f t="shared" si="2"/>
        <v>38.41317430791115</v>
      </c>
      <c r="P20" s="9"/>
    </row>
    <row r="21" spans="1:16" ht="15">
      <c r="A21" s="12"/>
      <c r="B21" s="25">
        <v>335.19</v>
      </c>
      <c r="C21" s="20" t="s">
        <v>38</v>
      </c>
      <c r="D21" s="46">
        <v>171016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171016</v>
      </c>
      <c r="O21" s="47">
        <f t="shared" si="2"/>
        <v>18.712769449611557</v>
      </c>
      <c r="P21" s="9"/>
    </row>
    <row r="22" spans="1:16" ht="15">
      <c r="A22" s="12"/>
      <c r="B22" s="25">
        <v>335.21</v>
      </c>
      <c r="C22" s="20" t="s">
        <v>28</v>
      </c>
      <c r="D22" s="46">
        <v>2892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2892</v>
      </c>
      <c r="O22" s="47">
        <f t="shared" si="2"/>
        <v>0.31644600065652695</v>
      </c>
      <c r="P22" s="9"/>
    </row>
    <row r="23" spans="1:16" ht="15">
      <c r="A23" s="12"/>
      <c r="B23" s="25">
        <v>337.7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37910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37910</v>
      </c>
      <c r="O23" s="47">
        <f t="shared" si="2"/>
        <v>4.148156253419411</v>
      </c>
      <c r="P23" s="9"/>
    </row>
    <row r="24" spans="1:16" ht="15">
      <c r="A24" s="12"/>
      <c r="B24" s="25">
        <v>337.9</v>
      </c>
      <c r="C24" s="20" t="s">
        <v>77</v>
      </c>
      <c r="D24" s="46">
        <v>0</v>
      </c>
      <c r="E24" s="46">
        <v>37983</v>
      </c>
      <c r="F24" s="46">
        <v>0</v>
      </c>
      <c r="G24" s="46">
        <v>678001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715984</v>
      </c>
      <c r="O24" s="47">
        <f t="shared" si="2"/>
        <v>78.34380129116971</v>
      </c>
      <c r="P24" s="9"/>
    </row>
    <row r="25" spans="1:16" ht="15">
      <c r="A25" s="12"/>
      <c r="B25" s="25">
        <v>339</v>
      </c>
      <c r="C25" s="20" t="s">
        <v>30</v>
      </c>
      <c r="D25" s="46">
        <v>8455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8455</v>
      </c>
      <c r="O25" s="47">
        <f t="shared" si="2"/>
        <v>0.9251559251559252</v>
      </c>
      <c r="P25" s="9"/>
    </row>
    <row r="26" spans="1:16" ht="15.75">
      <c r="A26" s="29" t="s">
        <v>35</v>
      </c>
      <c r="B26" s="30"/>
      <c r="C26" s="31"/>
      <c r="D26" s="32">
        <f aca="true" t="shared" si="6" ref="D26:M26">SUM(D27:D35)</f>
        <v>140166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10425555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10565721</v>
      </c>
      <c r="O26" s="45">
        <f t="shared" si="2"/>
        <v>1156.1134697450486</v>
      </c>
      <c r="P26" s="10"/>
    </row>
    <row r="27" spans="1:16" ht="15">
      <c r="A27" s="12"/>
      <c r="B27" s="25">
        <v>342.2</v>
      </c>
      <c r="C27" s="20" t="s">
        <v>39</v>
      </c>
      <c r="D27" s="46">
        <v>1991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5">SUM(D27:M27)</f>
        <v>1991</v>
      </c>
      <c r="O27" s="47">
        <f t="shared" si="2"/>
        <v>0.21785753364700733</v>
      </c>
      <c r="P27" s="9"/>
    </row>
    <row r="28" spans="1:16" ht="15">
      <c r="A28" s="12"/>
      <c r="B28" s="25">
        <v>342.9</v>
      </c>
      <c r="C28" s="20" t="s">
        <v>40</v>
      </c>
      <c r="D28" s="46">
        <v>2954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2954</v>
      </c>
      <c r="O28" s="47">
        <f t="shared" si="2"/>
        <v>0.3232301127037969</v>
      </c>
      <c r="P28" s="9"/>
    </row>
    <row r="29" spans="1:16" ht="15">
      <c r="A29" s="12"/>
      <c r="B29" s="25">
        <v>343.2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3489058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3489058</v>
      </c>
      <c r="O29" s="47">
        <f t="shared" si="2"/>
        <v>381.7767808294124</v>
      </c>
      <c r="P29" s="9"/>
    </row>
    <row r="30" spans="1:16" ht="15">
      <c r="A30" s="12"/>
      <c r="B30" s="25">
        <v>343.3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2659472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2659472</v>
      </c>
      <c r="O30" s="47">
        <f t="shared" si="2"/>
        <v>291.00251668672723</v>
      </c>
      <c r="P30" s="9"/>
    </row>
    <row r="31" spans="1:16" ht="15">
      <c r="A31" s="12"/>
      <c r="B31" s="25">
        <v>343.4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1127250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1127250</v>
      </c>
      <c r="O31" s="47">
        <f t="shared" si="2"/>
        <v>123.34500492395229</v>
      </c>
      <c r="P31" s="9"/>
    </row>
    <row r="32" spans="1:16" ht="15">
      <c r="A32" s="12"/>
      <c r="B32" s="25">
        <v>343.5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2924998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2924998</v>
      </c>
      <c r="O32" s="47">
        <f t="shared" si="2"/>
        <v>320.05668016194335</v>
      </c>
      <c r="P32" s="9"/>
    </row>
    <row r="33" spans="1:16" ht="15">
      <c r="A33" s="12"/>
      <c r="B33" s="25">
        <v>343.7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224777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224777</v>
      </c>
      <c r="O33" s="47">
        <f t="shared" si="2"/>
        <v>24.595360542728965</v>
      </c>
      <c r="P33" s="9"/>
    </row>
    <row r="34" spans="1:16" ht="15">
      <c r="A34" s="12"/>
      <c r="B34" s="25">
        <v>347.2</v>
      </c>
      <c r="C34" s="20" t="s">
        <v>46</v>
      </c>
      <c r="D34" s="46">
        <v>135198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135198</v>
      </c>
      <c r="O34" s="47">
        <f t="shared" si="2"/>
        <v>14.793522267206479</v>
      </c>
      <c r="P34" s="9"/>
    </row>
    <row r="35" spans="1:16" ht="15">
      <c r="A35" s="12"/>
      <c r="B35" s="25">
        <v>349</v>
      </c>
      <c r="C35" s="20" t="s">
        <v>0</v>
      </c>
      <c r="D35" s="46">
        <v>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</v>
      </c>
      <c r="O35" s="47">
        <f t="shared" si="2"/>
        <v>0.002516686727213043</v>
      </c>
      <c r="P35" s="9"/>
    </row>
    <row r="36" spans="1:16" ht="15.75">
      <c r="A36" s="29" t="s">
        <v>36</v>
      </c>
      <c r="B36" s="30"/>
      <c r="C36" s="31"/>
      <c r="D36" s="32">
        <f aca="true" t="shared" si="8" ref="D36:M36">SUM(D37:D39)</f>
        <v>19314</v>
      </c>
      <c r="E36" s="32">
        <f t="shared" si="8"/>
        <v>197241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1">SUM(D36:M36)</f>
        <v>216555</v>
      </c>
      <c r="O36" s="45">
        <f t="shared" si="2"/>
        <v>23.69569974833133</v>
      </c>
      <c r="P36" s="10"/>
    </row>
    <row r="37" spans="1:16" ht="15">
      <c r="A37" s="13"/>
      <c r="B37" s="39">
        <v>351.9</v>
      </c>
      <c r="C37" s="21" t="s">
        <v>87</v>
      </c>
      <c r="D37" s="46">
        <v>17850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17850</v>
      </c>
      <c r="O37" s="47">
        <f aca="true" t="shared" si="10" ref="O37:O55">(N37/O$57)</f>
        <v>1.953167742641427</v>
      </c>
      <c r="P37" s="9"/>
    </row>
    <row r="38" spans="1:16" ht="15">
      <c r="A38" s="13"/>
      <c r="B38" s="39">
        <v>354</v>
      </c>
      <c r="C38" s="21" t="s">
        <v>50</v>
      </c>
      <c r="D38" s="46">
        <v>1464</v>
      </c>
      <c r="E38" s="46">
        <v>250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1714</v>
      </c>
      <c r="O38" s="47">
        <f t="shared" si="10"/>
        <v>0.18754787175839807</v>
      </c>
      <c r="P38" s="9"/>
    </row>
    <row r="39" spans="1:16" ht="15">
      <c r="A39" s="13"/>
      <c r="B39" s="39">
        <v>359</v>
      </c>
      <c r="C39" s="21" t="s">
        <v>51</v>
      </c>
      <c r="D39" s="46">
        <v>0</v>
      </c>
      <c r="E39" s="46">
        <v>196991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196991</v>
      </c>
      <c r="O39" s="47">
        <f t="shared" si="10"/>
        <v>21.5549841339315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SUM(D41:D49)</f>
        <v>251795</v>
      </c>
      <c r="E40" s="32">
        <f t="shared" si="11"/>
        <v>3689</v>
      </c>
      <c r="F40" s="32">
        <f t="shared" si="11"/>
        <v>0</v>
      </c>
      <c r="G40" s="32">
        <f t="shared" si="11"/>
        <v>45497</v>
      </c>
      <c r="H40" s="32">
        <f t="shared" si="11"/>
        <v>0</v>
      </c>
      <c r="I40" s="32">
        <f t="shared" si="11"/>
        <v>198744</v>
      </c>
      <c r="J40" s="32">
        <f t="shared" si="11"/>
        <v>0</v>
      </c>
      <c r="K40" s="32">
        <f t="shared" si="11"/>
        <v>3978952</v>
      </c>
      <c r="L40" s="32">
        <f t="shared" si="11"/>
        <v>292691</v>
      </c>
      <c r="M40" s="32">
        <f t="shared" si="11"/>
        <v>0</v>
      </c>
      <c r="N40" s="32">
        <f t="shared" si="9"/>
        <v>4771368</v>
      </c>
      <c r="O40" s="45">
        <f t="shared" si="10"/>
        <v>522.0886311412627</v>
      </c>
      <c r="P40" s="10"/>
    </row>
    <row r="41" spans="1:16" ht="15">
      <c r="A41" s="12"/>
      <c r="B41" s="25">
        <v>361.1</v>
      </c>
      <c r="C41" s="20" t="s">
        <v>52</v>
      </c>
      <c r="D41" s="46">
        <v>14011</v>
      </c>
      <c r="E41" s="46">
        <v>33</v>
      </c>
      <c r="F41" s="46">
        <v>0</v>
      </c>
      <c r="G41" s="46">
        <v>226</v>
      </c>
      <c r="H41" s="46">
        <v>0</v>
      </c>
      <c r="I41" s="46">
        <v>34043</v>
      </c>
      <c r="J41" s="46">
        <v>0</v>
      </c>
      <c r="K41" s="46">
        <v>137113</v>
      </c>
      <c r="L41" s="46">
        <v>2302</v>
      </c>
      <c r="M41" s="46">
        <v>0</v>
      </c>
      <c r="N41" s="46">
        <f t="shared" si="9"/>
        <v>187728</v>
      </c>
      <c r="O41" s="47">
        <f t="shared" si="10"/>
        <v>20.541415909836964</v>
      </c>
      <c r="P41" s="9"/>
    </row>
    <row r="42" spans="1:16" ht="15">
      <c r="A42" s="12"/>
      <c r="B42" s="25">
        <v>361.2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126</v>
      </c>
      <c r="J42" s="46">
        <v>0</v>
      </c>
      <c r="K42" s="46">
        <v>227982</v>
      </c>
      <c r="L42" s="46">
        <v>19752</v>
      </c>
      <c r="M42" s="46">
        <v>0</v>
      </c>
      <c r="N42" s="46">
        <f aca="true" t="shared" si="12" ref="N42:N49">SUM(D42:M42)</f>
        <v>247860</v>
      </c>
      <c r="O42" s="47">
        <f t="shared" si="10"/>
        <v>27.121129226392384</v>
      </c>
      <c r="P42" s="9"/>
    </row>
    <row r="43" spans="1:16" ht="15">
      <c r="A43" s="12"/>
      <c r="B43" s="25">
        <v>361.3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1808977</v>
      </c>
      <c r="L43" s="46">
        <v>73416</v>
      </c>
      <c r="M43" s="46">
        <v>0</v>
      </c>
      <c r="N43" s="46">
        <f t="shared" si="12"/>
        <v>1882393</v>
      </c>
      <c r="O43" s="47">
        <f t="shared" si="10"/>
        <v>205.97362949994528</v>
      </c>
      <c r="P43" s="9"/>
    </row>
    <row r="44" spans="1:16" ht="15">
      <c r="A44" s="12"/>
      <c r="B44" s="25">
        <v>361.4</v>
      </c>
      <c r="C44" s="20" t="s">
        <v>79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572247</v>
      </c>
      <c r="L44" s="46">
        <v>19985</v>
      </c>
      <c r="M44" s="46">
        <v>0</v>
      </c>
      <c r="N44" s="46">
        <f t="shared" si="12"/>
        <v>592232</v>
      </c>
      <c r="O44" s="47">
        <f t="shared" si="10"/>
        <v>64.80271364481891</v>
      </c>
      <c r="P44" s="9"/>
    </row>
    <row r="45" spans="1:16" ht="15">
      <c r="A45" s="12"/>
      <c r="B45" s="25">
        <v>362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116758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116758</v>
      </c>
      <c r="O45" s="47">
        <f t="shared" si="10"/>
        <v>12.775796038953933</v>
      </c>
      <c r="P45" s="9"/>
    </row>
    <row r="46" spans="1:16" ht="15">
      <c r="A46" s="12"/>
      <c r="B46" s="25">
        <v>365</v>
      </c>
      <c r="C46" s="20" t="s">
        <v>56</v>
      </c>
      <c r="D46" s="46">
        <v>3066</v>
      </c>
      <c r="E46" s="46">
        <v>0</v>
      </c>
      <c r="F46" s="46">
        <v>0</v>
      </c>
      <c r="G46" s="46">
        <v>0</v>
      </c>
      <c r="H46" s="46">
        <v>0</v>
      </c>
      <c r="I46" s="46">
        <v>899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3965</v>
      </c>
      <c r="O46" s="47">
        <f t="shared" si="10"/>
        <v>0.43385490753911804</v>
      </c>
      <c r="P46" s="9"/>
    </row>
    <row r="47" spans="1:16" ht="15">
      <c r="A47" s="12"/>
      <c r="B47" s="25">
        <v>366</v>
      </c>
      <c r="C47" s="20" t="s">
        <v>57</v>
      </c>
      <c r="D47" s="46">
        <v>80744</v>
      </c>
      <c r="E47" s="46">
        <v>3400</v>
      </c>
      <c r="F47" s="46">
        <v>0</v>
      </c>
      <c r="G47" s="46">
        <v>45271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129415</v>
      </c>
      <c r="O47" s="47">
        <f t="shared" si="10"/>
        <v>14.160739687055477</v>
      </c>
      <c r="P47" s="9"/>
    </row>
    <row r="48" spans="1:16" ht="15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1232633</v>
      </c>
      <c r="L48" s="46">
        <v>0</v>
      </c>
      <c r="M48" s="46">
        <v>0</v>
      </c>
      <c r="N48" s="46">
        <f t="shared" si="12"/>
        <v>1232633</v>
      </c>
      <c r="O48" s="47">
        <f t="shared" si="10"/>
        <v>134.8761352445563</v>
      </c>
      <c r="P48" s="9"/>
    </row>
    <row r="49" spans="1:16" ht="15">
      <c r="A49" s="12"/>
      <c r="B49" s="25">
        <v>369.9</v>
      </c>
      <c r="C49" s="20" t="s">
        <v>60</v>
      </c>
      <c r="D49" s="46">
        <v>153974</v>
      </c>
      <c r="E49" s="46">
        <v>256</v>
      </c>
      <c r="F49" s="46">
        <v>0</v>
      </c>
      <c r="G49" s="46">
        <v>0</v>
      </c>
      <c r="H49" s="46">
        <v>0</v>
      </c>
      <c r="I49" s="46">
        <v>46918</v>
      </c>
      <c r="J49" s="46">
        <v>0</v>
      </c>
      <c r="K49" s="46">
        <v>0</v>
      </c>
      <c r="L49" s="46">
        <v>177236</v>
      </c>
      <c r="M49" s="46">
        <v>0</v>
      </c>
      <c r="N49" s="46">
        <f t="shared" si="12"/>
        <v>378384</v>
      </c>
      <c r="O49" s="47">
        <f t="shared" si="10"/>
        <v>41.40321698216435</v>
      </c>
      <c r="P49" s="9"/>
    </row>
    <row r="50" spans="1:16" ht="15.75">
      <c r="A50" s="29" t="s">
        <v>37</v>
      </c>
      <c r="B50" s="30"/>
      <c r="C50" s="31"/>
      <c r="D50" s="32">
        <f aca="true" t="shared" si="13" ref="D50:M50">SUM(D51:D54)</f>
        <v>4394120</v>
      </c>
      <c r="E50" s="32">
        <f t="shared" si="13"/>
        <v>19164</v>
      </c>
      <c r="F50" s="32">
        <f t="shared" si="13"/>
        <v>236620</v>
      </c>
      <c r="G50" s="32">
        <f t="shared" si="13"/>
        <v>464177</v>
      </c>
      <c r="H50" s="32">
        <f t="shared" si="13"/>
        <v>0</v>
      </c>
      <c r="I50" s="32">
        <f t="shared" si="13"/>
        <v>1080322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aca="true" t="shared" si="14" ref="N50:N55">SUM(D50:M50)</f>
        <v>6194403</v>
      </c>
      <c r="O50" s="45">
        <f t="shared" si="10"/>
        <v>677.798774482985</v>
      </c>
      <c r="P50" s="9"/>
    </row>
    <row r="51" spans="1:16" ht="15">
      <c r="A51" s="12"/>
      <c r="B51" s="25">
        <v>381</v>
      </c>
      <c r="C51" s="20" t="s">
        <v>61</v>
      </c>
      <c r="D51" s="46">
        <v>3984872</v>
      </c>
      <c r="E51" s="46">
        <v>19164</v>
      </c>
      <c r="F51" s="46">
        <v>236620</v>
      </c>
      <c r="G51" s="46">
        <v>464177</v>
      </c>
      <c r="H51" s="46">
        <v>0</v>
      </c>
      <c r="I51" s="46">
        <v>22819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4727652</v>
      </c>
      <c r="O51" s="47">
        <f t="shared" si="10"/>
        <v>517.3051756209651</v>
      </c>
      <c r="P51" s="9"/>
    </row>
    <row r="52" spans="1:16" ht="15">
      <c r="A52" s="12"/>
      <c r="B52" s="25">
        <v>383</v>
      </c>
      <c r="C52" s="20" t="s">
        <v>91</v>
      </c>
      <c r="D52" s="46">
        <v>409248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409248</v>
      </c>
      <c r="O52" s="47">
        <f t="shared" si="10"/>
        <v>44.78039172776015</v>
      </c>
      <c r="P52" s="9"/>
    </row>
    <row r="53" spans="1:16" ht="15">
      <c r="A53" s="12"/>
      <c r="B53" s="25">
        <v>389.3</v>
      </c>
      <c r="C53" s="20" t="s">
        <v>92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750000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750000</v>
      </c>
      <c r="O53" s="47">
        <f t="shared" si="10"/>
        <v>82.06587153955574</v>
      </c>
      <c r="P53" s="9"/>
    </row>
    <row r="54" spans="1:16" ht="15.75" thickBot="1">
      <c r="A54" s="12"/>
      <c r="B54" s="25">
        <v>389.8</v>
      </c>
      <c r="C54" s="20" t="s">
        <v>93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307503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307503</v>
      </c>
      <c r="O54" s="47">
        <f t="shared" si="10"/>
        <v>33.64733559470402</v>
      </c>
      <c r="P54" s="9"/>
    </row>
    <row r="55" spans="1:119" ht="16.5" thickBot="1">
      <c r="A55" s="14" t="s">
        <v>47</v>
      </c>
      <c r="B55" s="23"/>
      <c r="C55" s="22"/>
      <c r="D55" s="15">
        <f aca="true" t="shared" si="15" ref="D55:M55">SUM(D5,D11,D14,D26,D36,D40,D50)</f>
        <v>8742371</v>
      </c>
      <c r="E55" s="15">
        <f t="shared" si="15"/>
        <v>258077</v>
      </c>
      <c r="F55" s="15">
        <f t="shared" si="15"/>
        <v>236620</v>
      </c>
      <c r="G55" s="15">
        <f t="shared" si="15"/>
        <v>1187675</v>
      </c>
      <c r="H55" s="15">
        <f t="shared" si="15"/>
        <v>0</v>
      </c>
      <c r="I55" s="15">
        <f t="shared" si="15"/>
        <v>11742531</v>
      </c>
      <c r="J55" s="15">
        <f t="shared" si="15"/>
        <v>0</v>
      </c>
      <c r="K55" s="15">
        <f t="shared" si="15"/>
        <v>3978952</v>
      </c>
      <c r="L55" s="15">
        <f t="shared" si="15"/>
        <v>292691</v>
      </c>
      <c r="M55" s="15">
        <f t="shared" si="15"/>
        <v>0</v>
      </c>
      <c r="N55" s="15">
        <f t="shared" si="14"/>
        <v>26438917</v>
      </c>
      <c r="O55" s="38">
        <f t="shared" si="10"/>
        <v>2892.977021555969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94</v>
      </c>
      <c r="M57" s="48"/>
      <c r="N57" s="48"/>
      <c r="O57" s="43">
        <v>9139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2534126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2534126</v>
      </c>
      <c r="O5" s="33">
        <f aca="true" t="shared" si="2" ref="O5:O52">(N5/O$54)</f>
        <v>278.0171146461876</v>
      </c>
      <c r="P5" s="6"/>
    </row>
    <row r="6" spans="1:16" ht="15">
      <c r="A6" s="12"/>
      <c r="B6" s="25">
        <v>311</v>
      </c>
      <c r="C6" s="20" t="s">
        <v>2</v>
      </c>
      <c r="D6" s="46">
        <v>967369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967369</v>
      </c>
      <c r="O6" s="47">
        <f t="shared" si="2"/>
        <v>106.12934722984092</v>
      </c>
      <c r="P6" s="9"/>
    </row>
    <row r="7" spans="1:16" ht="15">
      <c r="A7" s="12"/>
      <c r="B7" s="25">
        <v>312.1</v>
      </c>
      <c r="C7" s="20" t="s">
        <v>10</v>
      </c>
      <c r="D7" s="46">
        <v>270463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270463</v>
      </c>
      <c r="O7" s="47">
        <f t="shared" si="2"/>
        <v>29.67229840921558</v>
      </c>
      <c r="P7" s="9"/>
    </row>
    <row r="8" spans="1:16" ht="15">
      <c r="A8" s="12"/>
      <c r="B8" s="25">
        <v>314.1</v>
      </c>
      <c r="C8" s="20" t="s">
        <v>11</v>
      </c>
      <c r="D8" s="46">
        <v>585741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585741</v>
      </c>
      <c r="O8" s="47">
        <f t="shared" si="2"/>
        <v>64.26121777290182</v>
      </c>
      <c r="P8" s="9"/>
    </row>
    <row r="9" spans="1:16" ht="15">
      <c r="A9" s="12"/>
      <c r="B9" s="25">
        <v>315</v>
      </c>
      <c r="C9" s="20" t="s">
        <v>12</v>
      </c>
      <c r="D9" s="46">
        <v>600262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600262</v>
      </c>
      <c r="O9" s="47">
        <f t="shared" si="2"/>
        <v>65.8543060888645</v>
      </c>
      <c r="P9" s="9"/>
    </row>
    <row r="10" spans="1:16" ht="15">
      <c r="A10" s="12"/>
      <c r="B10" s="25">
        <v>316</v>
      </c>
      <c r="C10" s="20" t="s">
        <v>13</v>
      </c>
      <c r="D10" s="46">
        <v>110291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110291</v>
      </c>
      <c r="O10" s="47">
        <f t="shared" si="2"/>
        <v>12.099945145364783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721976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721976</v>
      </c>
      <c r="O11" s="45">
        <f t="shared" si="2"/>
        <v>79.20746023038947</v>
      </c>
      <c r="P11" s="10"/>
    </row>
    <row r="12" spans="1:16" ht="15">
      <c r="A12" s="12"/>
      <c r="B12" s="25">
        <v>323.1</v>
      </c>
      <c r="C12" s="20" t="s">
        <v>15</v>
      </c>
      <c r="D12" s="46">
        <v>696880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696880</v>
      </c>
      <c r="O12" s="47">
        <f t="shared" si="2"/>
        <v>76.45419637959408</v>
      </c>
      <c r="P12" s="9"/>
    </row>
    <row r="13" spans="1:16" ht="15">
      <c r="A13" s="12"/>
      <c r="B13" s="25">
        <v>329</v>
      </c>
      <c r="C13" s="20" t="s">
        <v>17</v>
      </c>
      <c r="D13" s="46">
        <v>25096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25096</v>
      </c>
      <c r="O13" s="47">
        <f t="shared" si="2"/>
        <v>2.7532638507953924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SUM(D15:D27)</f>
        <v>890433</v>
      </c>
      <c r="E14" s="32">
        <f t="shared" si="4"/>
        <v>39650</v>
      </c>
      <c r="F14" s="32">
        <f t="shared" si="4"/>
        <v>0</v>
      </c>
      <c r="G14" s="32">
        <f t="shared" si="4"/>
        <v>92342</v>
      </c>
      <c r="H14" s="32">
        <f t="shared" si="4"/>
        <v>0</v>
      </c>
      <c r="I14" s="32">
        <f t="shared" si="4"/>
        <v>905000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1927425</v>
      </c>
      <c r="O14" s="45">
        <f t="shared" si="2"/>
        <v>211.45639056500275</v>
      </c>
      <c r="P14" s="10"/>
    </row>
    <row r="15" spans="1:16" ht="15">
      <c r="A15" s="12"/>
      <c r="B15" s="25">
        <v>331.2</v>
      </c>
      <c r="C15" s="20" t="s">
        <v>19</v>
      </c>
      <c r="D15" s="46">
        <v>3526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3526</v>
      </c>
      <c r="O15" s="47">
        <f t="shared" si="2"/>
        <v>0.38683488754799783</v>
      </c>
      <c r="P15" s="9"/>
    </row>
    <row r="16" spans="1:16" ht="15">
      <c r="A16" s="12"/>
      <c r="B16" s="25">
        <v>334.2</v>
      </c>
      <c r="C16" s="20" t="s">
        <v>84</v>
      </c>
      <c r="D16" s="46">
        <v>2249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2249</v>
      </c>
      <c r="O16" s="47">
        <f t="shared" si="2"/>
        <v>0.2467361492046078</v>
      </c>
      <c r="P16" s="9"/>
    </row>
    <row r="17" spans="1:16" ht="15">
      <c r="A17" s="12"/>
      <c r="B17" s="25">
        <v>334.31</v>
      </c>
      <c r="C17" s="20" t="s">
        <v>22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750000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750000</v>
      </c>
      <c r="O17" s="47">
        <f t="shared" si="2"/>
        <v>82.28195282501372</v>
      </c>
      <c r="P17" s="9"/>
    </row>
    <row r="18" spans="1:16" ht="15">
      <c r="A18" s="12"/>
      <c r="B18" s="25">
        <v>334.7</v>
      </c>
      <c r="C18" s="20" t="s">
        <v>85</v>
      </c>
      <c r="D18" s="46">
        <v>38969</v>
      </c>
      <c r="E18" s="46">
        <v>0</v>
      </c>
      <c r="F18" s="46">
        <v>0</v>
      </c>
      <c r="G18" s="46">
        <v>0</v>
      </c>
      <c r="H18" s="46">
        <v>0</v>
      </c>
      <c r="I18" s="46">
        <v>155000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6">SUM(D18:M18)</f>
        <v>193969</v>
      </c>
      <c r="O18" s="47">
        <f t="shared" si="2"/>
        <v>21.28019747668678</v>
      </c>
      <c r="P18" s="9"/>
    </row>
    <row r="19" spans="1:16" ht="15">
      <c r="A19" s="12"/>
      <c r="B19" s="25">
        <v>334.9</v>
      </c>
      <c r="C19" s="20" t="s">
        <v>76</v>
      </c>
      <c r="D19" s="46">
        <v>10875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10875</v>
      </c>
      <c r="O19" s="47">
        <f t="shared" si="2"/>
        <v>1.1930883159626988</v>
      </c>
      <c r="P19" s="9"/>
    </row>
    <row r="20" spans="1:16" ht="15">
      <c r="A20" s="12"/>
      <c r="B20" s="25">
        <v>335.12</v>
      </c>
      <c r="C20" s="20" t="s">
        <v>24</v>
      </c>
      <c r="D20" s="46">
        <v>293603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293603</v>
      </c>
      <c r="O20" s="47">
        <f t="shared" si="2"/>
        <v>32.210970927043334</v>
      </c>
      <c r="P20" s="9"/>
    </row>
    <row r="21" spans="1:16" ht="15">
      <c r="A21" s="12"/>
      <c r="B21" s="25">
        <v>335.14</v>
      </c>
      <c r="C21" s="20" t="s">
        <v>25</v>
      </c>
      <c r="D21" s="46">
        <v>2588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2588</v>
      </c>
      <c r="O21" s="47">
        <f t="shared" si="2"/>
        <v>0.283927591881514</v>
      </c>
      <c r="P21" s="9"/>
    </row>
    <row r="22" spans="1:16" ht="15">
      <c r="A22" s="12"/>
      <c r="B22" s="25">
        <v>335.15</v>
      </c>
      <c r="C22" s="20" t="s">
        <v>26</v>
      </c>
      <c r="D22" s="46">
        <v>4031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4031</v>
      </c>
      <c r="O22" s="47">
        <f t="shared" si="2"/>
        <v>0.4422380691168404</v>
      </c>
      <c r="P22" s="9"/>
    </row>
    <row r="23" spans="1:16" ht="15">
      <c r="A23" s="12"/>
      <c r="B23" s="25">
        <v>335.18</v>
      </c>
      <c r="C23" s="20" t="s">
        <v>27</v>
      </c>
      <c r="D23" s="46">
        <v>326504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326504</v>
      </c>
      <c r="O23" s="47">
        <f t="shared" si="2"/>
        <v>35.820515633571034</v>
      </c>
      <c r="P23" s="9"/>
    </row>
    <row r="24" spans="1:16" ht="15">
      <c r="A24" s="12"/>
      <c r="B24" s="25">
        <v>335.19</v>
      </c>
      <c r="C24" s="20" t="s">
        <v>38</v>
      </c>
      <c r="D24" s="46">
        <v>125565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125565</v>
      </c>
      <c r="O24" s="47">
        <f t="shared" si="2"/>
        <v>13.775644541963796</v>
      </c>
      <c r="P24" s="9"/>
    </row>
    <row r="25" spans="1:16" ht="15">
      <c r="A25" s="12"/>
      <c r="B25" s="25">
        <v>335.21</v>
      </c>
      <c r="C25" s="20" t="s">
        <v>28</v>
      </c>
      <c r="D25" s="46">
        <v>4320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4320</v>
      </c>
      <c r="O25" s="47">
        <f t="shared" si="2"/>
        <v>0.473944048272079</v>
      </c>
      <c r="P25" s="9"/>
    </row>
    <row r="26" spans="1:16" ht="15">
      <c r="A26" s="12"/>
      <c r="B26" s="25">
        <v>335.7</v>
      </c>
      <c r="C26" s="20" t="s">
        <v>86</v>
      </c>
      <c r="D26" s="46">
        <v>69994</v>
      </c>
      <c r="E26" s="46">
        <v>0</v>
      </c>
      <c r="F26" s="46">
        <v>0</v>
      </c>
      <c r="G26" s="46">
        <v>92342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162336</v>
      </c>
      <c r="O26" s="47">
        <f t="shared" si="2"/>
        <v>17.80976412506857</v>
      </c>
      <c r="P26" s="9"/>
    </row>
    <row r="27" spans="1:16" ht="15">
      <c r="A27" s="12"/>
      <c r="B27" s="25">
        <v>337.9</v>
      </c>
      <c r="C27" s="20" t="s">
        <v>77</v>
      </c>
      <c r="D27" s="46">
        <v>8209</v>
      </c>
      <c r="E27" s="46">
        <v>39650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47859</v>
      </c>
      <c r="O27" s="47">
        <f t="shared" si="2"/>
        <v>5.2505759736697755</v>
      </c>
      <c r="P27" s="9"/>
    </row>
    <row r="28" spans="1:16" ht="15.75">
      <c r="A28" s="29" t="s">
        <v>35</v>
      </c>
      <c r="B28" s="30"/>
      <c r="C28" s="31"/>
      <c r="D28" s="32">
        <f aca="true" t="shared" si="6" ref="D28:M28">SUM(D29:D36)</f>
        <v>157003</v>
      </c>
      <c r="E28" s="32">
        <f t="shared" si="6"/>
        <v>17242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10961474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11135719</v>
      </c>
      <c r="O28" s="45">
        <f t="shared" si="2"/>
        <v>1221.691607240812</v>
      </c>
      <c r="P28" s="10"/>
    </row>
    <row r="29" spans="1:16" ht="15">
      <c r="A29" s="12"/>
      <c r="B29" s="25">
        <v>342.9</v>
      </c>
      <c r="C29" s="20" t="s">
        <v>40</v>
      </c>
      <c r="D29" s="46">
        <v>0</v>
      </c>
      <c r="E29" s="46">
        <v>17242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17242</v>
      </c>
      <c r="O29" s="47">
        <f t="shared" si="2"/>
        <v>1.8916072408118485</v>
      </c>
      <c r="P29" s="9"/>
    </row>
    <row r="30" spans="1:16" ht="15">
      <c r="A30" s="12"/>
      <c r="B30" s="25">
        <v>343.2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4163003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4163003</v>
      </c>
      <c r="O30" s="47">
        <f t="shared" si="2"/>
        <v>456.7200219418541</v>
      </c>
      <c r="P30" s="9"/>
    </row>
    <row r="31" spans="1:16" ht="15">
      <c r="A31" s="12"/>
      <c r="B31" s="25">
        <v>343.3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2612516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2612516</v>
      </c>
      <c r="O31" s="47">
        <f t="shared" si="2"/>
        <v>286.61722435545806</v>
      </c>
      <c r="P31" s="9"/>
    </row>
    <row r="32" spans="1:16" ht="15">
      <c r="A32" s="12"/>
      <c r="B32" s="25">
        <v>343.4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1108903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1108903</v>
      </c>
      <c r="O32" s="47">
        <f t="shared" si="2"/>
        <v>121.65693911135492</v>
      </c>
      <c r="P32" s="9"/>
    </row>
    <row r="33" spans="1:16" ht="15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2855589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2855589</v>
      </c>
      <c r="O33" s="47">
        <f t="shared" si="2"/>
        <v>313.2845858475041</v>
      </c>
      <c r="P33" s="9"/>
    </row>
    <row r="34" spans="1:16" ht="15">
      <c r="A34" s="12"/>
      <c r="B34" s="25">
        <v>343.7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221463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221463</v>
      </c>
      <c r="O34" s="47">
        <f t="shared" si="2"/>
        <v>24.296544157981348</v>
      </c>
      <c r="P34" s="9"/>
    </row>
    <row r="35" spans="1:16" ht="15">
      <c r="A35" s="12"/>
      <c r="B35" s="25">
        <v>347.2</v>
      </c>
      <c r="C35" s="20" t="s">
        <v>46</v>
      </c>
      <c r="D35" s="46">
        <v>156981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156981</v>
      </c>
      <c r="O35" s="47">
        <f t="shared" si="2"/>
        <v>17.22227098189797</v>
      </c>
      <c r="P35" s="9"/>
    </row>
    <row r="36" spans="1:16" ht="15">
      <c r="A36" s="12"/>
      <c r="B36" s="25">
        <v>349</v>
      </c>
      <c r="C36" s="20" t="s">
        <v>0</v>
      </c>
      <c r="D36" s="46">
        <v>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</v>
      </c>
      <c r="O36" s="47">
        <f t="shared" si="2"/>
        <v>0.0024136039495337358</v>
      </c>
      <c r="P36" s="9"/>
    </row>
    <row r="37" spans="1:16" ht="15.75">
      <c r="A37" s="29" t="s">
        <v>36</v>
      </c>
      <c r="B37" s="30"/>
      <c r="C37" s="31"/>
      <c r="D37" s="32">
        <f aca="true" t="shared" si="8" ref="D37:M37">SUM(D38:D40)</f>
        <v>25505</v>
      </c>
      <c r="E37" s="32">
        <f t="shared" si="8"/>
        <v>350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2">SUM(D37:M37)</f>
        <v>25855</v>
      </c>
      <c r="O37" s="45">
        <f t="shared" si="2"/>
        <v>2.836533187054306</v>
      </c>
      <c r="P37" s="10"/>
    </row>
    <row r="38" spans="1:16" ht="15">
      <c r="A38" s="13"/>
      <c r="B38" s="39">
        <v>351.9</v>
      </c>
      <c r="C38" s="21" t="s">
        <v>87</v>
      </c>
      <c r="D38" s="46">
        <v>15290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15290</v>
      </c>
      <c r="O38" s="47">
        <f t="shared" si="2"/>
        <v>1.6774547449259463</v>
      </c>
      <c r="P38" s="9"/>
    </row>
    <row r="39" spans="1:16" ht="15">
      <c r="A39" s="13"/>
      <c r="B39" s="39">
        <v>354</v>
      </c>
      <c r="C39" s="21" t="s">
        <v>50</v>
      </c>
      <c r="D39" s="46">
        <v>694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694</v>
      </c>
      <c r="O39" s="47">
        <f t="shared" si="2"/>
        <v>0.07613823368074603</v>
      </c>
      <c r="P39" s="9"/>
    </row>
    <row r="40" spans="1:16" ht="15">
      <c r="A40" s="13"/>
      <c r="B40" s="39">
        <v>359</v>
      </c>
      <c r="C40" s="21" t="s">
        <v>51</v>
      </c>
      <c r="D40" s="46">
        <v>9521</v>
      </c>
      <c r="E40" s="46">
        <v>350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9871</v>
      </c>
      <c r="O40" s="47">
        <f t="shared" si="2"/>
        <v>1.0829402084476139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SUM(D42:D49)</f>
        <v>100072</v>
      </c>
      <c r="E41" s="32">
        <f t="shared" si="10"/>
        <v>1571</v>
      </c>
      <c r="F41" s="32">
        <f t="shared" si="10"/>
        <v>141</v>
      </c>
      <c r="G41" s="32">
        <f t="shared" si="10"/>
        <v>27</v>
      </c>
      <c r="H41" s="32">
        <f t="shared" si="10"/>
        <v>0</v>
      </c>
      <c r="I41" s="32">
        <f t="shared" si="10"/>
        <v>256686</v>
      </c>
      <c r="J41" s="32">
        <f t="shared" si="10"/>
        <v>0</v>
      </c>
      <c r="K41" s="32">
        <f t="shared" si="10"/>
        <v>1130444</v>
      </c>
      <c r="L41" s="32">
        <f t="shared" si="10"/>
        <v>139858</v>
      </c>
      <c r="M41" s="32">
        <f t="shared" si="10"/>
        <v>0</v>
      </c>
      <c r="N41" s="32">
        <f t="shared" si="9"/>
        <v>1628799</v>
      </c>
      <c r="O41" s="45">
        <f t="shared" si="2"/>
        <v>178.6943499725727</v>
      </c>
      <c r="P41" s="10"/>
    </row>
    <row r="42" spans="1:16" ht="15">
      <c r="A42" s="12"/>
      <c r="B42" s="25">
        <v>361.1</v>
      </c>
      <c r="C42" s="20" t="s">
        <v>52</v>
      </c>
      <c r="D42" s="46">
        <v>12987</v>
      </c>
      <c r="E42" s="46">
        <v>48</v>
      </c>
      <c r="F42" s="46">
        <v>141</v>
      </c>
      <c r="G42" s="46">
        <v>27</v>
      </c>
      <c r="H42" s="46">
        <v>0</v>
      </c>
      <c r="I42" s="46">
        <v>22567</v>
      </c>
      <c r="J42" s="46">
        <v>0</v>
      </c>
      <c r="K42" s="46">
        <v>61356</v>
      </c>
      <c r="L42" s="46">
        <v>-2259</v>
      </c>
      <c r="M42" s="46">
        <v>0</v>
      </c>
      <c r="N42" s="46">
        <f t="shared" si="9"/>
        <v>94867</v>
      </c>
      <c r="O42" s="47">
        <f t="shared" si="2"/>
        <v>10.407789358200768</v>
      </c>
      <c r="P42" s="9"/>
    </row>
    <row r="43" spans="1:16" ht="15">
      <c r="A43" s="12"/>
      <c r="B43" s="25">
        <v>361.2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161</v>
      </c>
      <c r="J43" s="46">
        <v>0</v>
      </c>
      <c r="K43" s="46">
        <v>146986</v>
      </c>
      <c r="L43" s="46">
        <v>4176</v>
      </c>
      <c r="M43" s="46">
        <v>0</v>
      </c>
      <c r="N43" s="46">
        <f aca="true" t="shared" si="11" ref="N43:N49">SUM(D43:M43)</f>
        <v>151323</v>
      </c>
      <c r="O43" s="47">
        <f t="shared" si="2"/>
        <v>16.601535929786067</v>
      </c>
      <c r="P43" s="9"/>
    </row>
    <row r="44" spans="1:16" ht="15">
      <c r="A44" s="12"/>
      <c r="B44" s="25">
        <v>361.3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-2526927</v>
      </c>
      <c r="L44" s="46">
        <v>-28476</v>
      </c>
      <c r="M44" s="46">
        <v>0</v>
      </c>
      <c r="N44" s="46">
        <f t="shared" si="11"/>
        <v>-2555403</v>
      </c>
      <c r="O44" s="47">
        <f t="shared" si="2"/>
        <v>-280.35139879319803</v>
      </c>
      <c r="P44" s="9"/>
    </row>
    <row r="45" spans="1:16" ht="15">
      <c r="A45" s="12"/>
      <c r="B45" s="25">
        <v>361.4</v>
      </c>
      <c r="C45" s="20" t="s">
        <v>79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2403781</v>
      </c>
      <c r="L45" s="46">
        <v>-4103</v>
      </c>
      <c r="M45" s="46">
        <v>0</v>
      </c>
      <c r="N45" s="46">
        <f t="shared" si="11"/>
        <v>2399678</v>
      </c>
      <c r="O45" s="47">
        <f t="shared" si="2"/>
        <v>263.26692265496433</v>
      </c>
      <c r="P45" s="9"/>
    </row>
    <row r="46" spans="1:16" ht="15">
      <c r="A46" s="12"/>
      <c r="B46" s="25">
        <v>365</v>
      </c>
      <c r="C46" s="20" t="s">
        <v>56</v>
      </c>
      <c r="D46" s="46">
        <v>16484</v>
      </c>
      <c r="E46" s="46">
        <v>0</v>
      </c>
      <c r="F46" s="46">
        <v>0</v>
      </c>
      <c r="G46" s="46">
        <v>0</v>
      </c>
      <c r="H46" s="46">
        <v>0</v>
      </c>
      <c r="I46" s="46">
        <v>70452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86936</v>
      </c>
      <c r="O46" s="47">
        <f t="shared" si="2"/>
        <v>9.537685134393856</v>
      </c>
      <c r="P46" s="9"/>
    </row>
    <row r="47" spans="1:16" ht="15">
      <c r="A47" s="12"/>
      <c r="B47" s="25">
        <v>366</v>
      </c>
      <c r="C47" s="20" t="s">
        <v>57</v>
      </c>
      <c r="D47" s="46">
        <v>30705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30705</v>
      </c>
      <c r="O47" s="47">
        <f t="shared" si="2"/>
        <v>3.3686231486560616</v>
      </c>
      <c r="P47" s="9"/>
    </row>
    <row r="48" spans="1:16" ht="15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1020633</v>
      </c>
      <c r="L48" s="46">
        <v>0</v>
      </c>
      <c r="M48" s="46">
        <v>0</v>
      </c>
      <c r="N48" s="46">
        <f t="shared" si="11"/>
        <v>1020633</v>
      </c>
      <c r="O48" s="47">
        <f t="shared" si="2"/>
        <v>111.97290181020296</v>
      </c>
      <c r="P48" s="9"/>
    </row>
    <row r="49" spans="1:16" ht="15">
      <c r="A49" s="12"/>
      <c r="B49" s="25">
        <v>369.9</v>
      </c>
      <c r="C49" s="20" t="s">
        <v>60</v>
      </c>
      <c r="D49" s="46">
        <v>39896</v>
      </c>
      <c r="E49" s="46">
        <v>1523</v>
      </c>
      <c r="F49" s="46">
        <v>0</v>
      </c>
      <c r="G49" s="46">
        <v>0</v>
      </c>
      <c r="H49" s="46">
        <v>0</v>
      </c>
      <c r="I49" s="46">
        <v>163506</v>
      </c>
      <c r="J49" s="46">
        <v>0</v>
      </c>
      <c r="K49" s="46">
        <v>24615</v>
      </c>
      <c r="L49" s="46">
        <v>170520</v>
      </c>
      <c r="M49" s="46">
        <v>0</v>
      </c>
      <c r="N49" s="46">
        <f t="shared" si="11"/>
        <v>400060</v>
      </c>
      <c r="O49" s="47">
        <f t="shared" si="2"/>
        <v>43.89029072956665</v>
      </c>
      <c r="P49" s="9"/>
    </row>
    <row r="50" spans="1:16" ht="15.75">
      <c r="A50" s="29" t="s">
        <v>37</v>
      </c>
      <c r="B50" s="30"/>
      <c r="C50" s="31"/>
      <c r="D50" s="32">
        <f aca="true" t="shared" si="12" ref="D50:M50">SUM(D51:D51)</f>
        <v>3702352</v>
      </c>
      <c r="E50" s="32">
        <f t="shared" si="12"/>
        <v>25422</v>
      </c>
      <c r="F50" s="32">
        <f t="shared" si="12"/>
        <v>230040</v>
      </c>
      <c r="G50" s="32">
        <f t="shared" si="12"/>
        <v>345454</v>
      </c>
      <c r="H50" s="32">
        <f t="shared" si="12"/>
        <v>0</v>
      </c>
      <c r="I50" s="32">
        <f t="shared" si="12"/>
        <v>19445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4322713</v>
      </c>
      <c r="O50" s="45">
        <f t="shared" si="2"/>
        <v>474.24168952276466</v>
      </c>
      <c r="P50" s="9"/>
    </row>
    <row r="51" spans="1:16" ht="15.75" thickBot="1">
      <c r="A51" s="12"/>
      <c r="B51" s="25">
        <v>381</v>
      </c>
      <c r="C51" s="20" t="s">
        <v>61</v>
      </c>
      <c r="D51" s="46">
        <v>3702352</v>
      </c>
      <c r="E51" s="46">
        <v>25422</v>
      </c>
      <c r="F51" s="46">
        <v>230040</v>
      </c>
      <c r="G51" s="46">
        <v>345454</v>
      </c>
      <c r="H51" s="46">
        <v>0</v>
      </c>
      <c r="I51" s="46">
        <v>19445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4322713</v>
      </c>
      <c r="O51" s="47">
        <f t="shared" si="2"/>
        <v>474.24168952276466</v>
      </c>
      <c r="P51" s="9"/>
    </row>
    <row r="52" spans="1:119" ht="16.5" thickBot="1">
      <c r="A52" s="14" t="s">
        <v>47</v>
      </c>
      <c r="B52" s="23"/>
      <c r="C52" s="22"/>
      <c r="D52" s="15">
        <f aca="true" t="shared" si="13" ref="D52:M52">SUM(D5,D11,D14,D28,D37,D41,D50)</f>
        <v>8131467</v>
      </c>
      <c r="E52" s="15">
        <f t="shared" si="13"/>
        <v>84235</v>
      </c>
      <c r="F52" s="15">
        <f t="shared" si="13"/>
        <v>230181</v>
      </c>
      <c r="G52" s="15">
        <f t="shared" si="13"/>
        <v>437823</v>
      </c>
      <c r="H52" s="15">
        <f t="shared" si="13"/>
        <v>0</v>
      </c>
      <c r="I52" s="15">
        <f t="shared" si="13"/>
        <v>12142605</v>
      </c>
      <c r="J52" s="15">
        <f t="shared" si="13"/>
        <v>0</v>
      </c>
      <c r="K52" s="15">
        <f t="shared" si="13"/>
        <v>1130444</v>
      </c>
      <c r="L52" s="15">
        <f t="shared" si="13"/>
        <v>139858</v>
      </c>
      <c r="M52" s="15">
        <f t="shared" si="13"/>
        <v>0</v>
      </c>
      <c r="N52" s="15">
        <f>SUM(D52:M52)</f>
        <v>22296613</v>
      </c>
      <c r="O52" s="38">
        <f t="shared" si="2"/>
        <v>2446.1451453647833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88</v>
      </c>
      <c r="M54" s="48"/>
      <c r="N54" s="48"/>
      <c r="O54" s="43">
        <v>9115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>SUM(D6:D11)</f>
        <v>2452895</v>
      </c>
      <c r="E5" s="27">
        <f aca="true" t="shared" si="0" ref="E5:M5">SUM(E6:E11)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2452895</v>
      </c>
      <c r="O5" s="33">
        <f aca="true" t="shared" si="2" ref="O5:O36">(N5/O$58)</f>
        <v>277.91694992068886</v>
      </c>
      <c r="P5" s="6"/>
    </row>
    <row r="6" spans="1:16" ht="15">
      <c r="A6" s="12"/>
      <c r="B6" s="25">
        <v>311</v>
      </c>
      <c r="C6" s="20" t="s">
        <v>2</v>
      </c>
      <c r="D6" s="46">
        <v>984660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984660</v>
      </c>
      <c r="O6" s="47">
        <f t="shared" si="2"/>
        <v>111.56356220258327</v>
      </c>
      <c r="P6" s="9"/>
    </row>
    <row r="7" spans="1:16" ht="15">
      <c r="A7" s="12"/>
      <c r="B7" s="25">
        <v>312.1</v>
      </c>
      <c r="C7" s="20" t="s">
        <v>10</v>
      </c>
      <c r="D7" s="46">
        <v>285633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285633</v>
      </c>
      <c r="O7" s="47">
        <f t="shared" si="2"/>
        <v>32.36267845003399</v>
      </c>
      <c r="P7" s="9"/>
    </row>
    <row r="8" spans="1:16" ht="15">
      <c r="A8" s="12"/>
      <c r="B8" s="25">
        <v>314.1</v>
      </c>
      <c r="C8" s="20" t="s">
        <v>11</v>
      </c>
      <c r="D8" s="46">
        <v>531778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531778</v>
      </c>
      <c r="O8" s="47">
        <f t="shared" si="2"/>
        <v>60.25130296850215</v>
      </c>
      <c r="P8" s="9"/>
    </row>
    <row r="9" spans="1:16" ht="15">
      <c r="A9" s="12"/>
      <c r="B9" s="25">
        <v>315</v>
      </c>
      <c r="C9" s="20" t="s">
        <v>12</v>
      </c>
      <c r="D9" s="46">
        <v>534024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534024</v>
      </c>
      <c r="O9" s="47">
        <f t="shared" si="2"/>
        <v>60.50577838205302</v>
      </c>
      <c r="P9" s="9"/>
    </row>
    <row r="10" spans="1:16" ht="15">
      <c r="A10" s="12"/>
      <c r="B10" s="25">
        <v>316</v>
      </c>
      <c r="C10" s="20" t="s">
        <v>13</v>
      </c>
      <c r="D10" s="46">
        <v>113919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113919</v>
      </c>
      <c r="O10" s="47">
        <f t="shared" si="2"/>
        <v>12.90720598232495</v>
      </c>
      <c r="P10" s="9"/>
    </row>
    <row r="11" spans="1:16" ht="15">
      <c r="A11" s="12"/>
      <c r="B11" s="25">
        <v>319</v>
      </c>
      <c r="C11" s="20" t="s">
        <v>71</v>
      </c>
      <c r="D11" s="46">
        <v>2881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2881</v>
      </c>
      <c r="O11" s="47">
        <f t="shared" si="2"/>
        <v>0.3264219351914797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SUM(D13:D15)</f>
        <v>687919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255054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942973</v>
      </c>
      <c r="O12" s="45">
        <f t="shared" si="2"/>
        <v>106.84035803308407</v>
      </c>
      <c r="P12" s="10"/>
    </row>
    <row r="13" spans="1:16" ht="15">
      <c r="A13" s="12"/>
      <c r="B13" s="25">
        <v>323.1</v>
      </c>
      <c r="C13" s="20" t="s">
        <v>15</v>
      </c>
      <c r="D13" s="46">
        <v>669429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669429</v>
      </c>
      <c r="O13" s="47">
        <f t="shared" si="2"/>
        <v>75.8473827328348</v>
      </c>
      <c r="P13" s="9"/>
    </row>
    <row r="14" spans="1:16" ht="15">
      <c r="A14" s="12"/>
      <c r="B14" s="25">
        <v>324.71</v>
      </c>
      <c r="C14" s="20" t="s">
        <v>72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255054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255054</v>
      </c>
      <c r="O14" s="47">
        <f t="shared" si="2"/>
        <v>28.89802855200544</v>
      </c>
      <c r="P14" s="9"/>
    </row>
    <row r="15" spans="1:16" ht="15">
      <c r="A15" s="12"/>
      <c r="B15" s="25">
        <v>329</v>
      </c>
      <c r="C15" s="20" t="s">
        <v>17</v>
      </c>
      <c r="D15" s="46">
        <v>18490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18490</v>
      </c>
      <c r="O15" s="47">
        <f t="shared" si="2"/>
        <v>2.094946748243825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SUM(D17:D30)</f>
        <v>913395</v>
      </c>
      <c r="E16" s="32">
        <f t="shared" si="4"/>
        <v>41197</v>
      </c>
      <c r="F16" s="32">
        <f t="shared" si="4"/>
        <v>0</v>
      </c>
      <c r="G16" s="32">
        <f t="shared" si="4"/>
        <v>20000</v>
      </c>
      <c r="H16" s="32">
        <f t="shared" si="4"/>
        <v>0</v>
      </c>
      <c r="I16" s="32">
        <f t="shared" si="4"/>
        <v>1243045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2217637</v>
      </c>
      <c r="O16" s="45">
        <f t="shared" si="2"/>
        <v>251.26184001812825</v>
      </c>
      <c r="P16" s="10"/>
    </row>
    <row r="17" spans="1:16" ht="15">
      <c r="A17" s="12"/>
      <c r="B17" s="25">
        <v>331.2</v>
      </c>
      <c r="C17" s="20" t="s">
        <v>19</v>
      </c>
      <c r="D17" s="46">
        <v>107999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107999</v>
      </c>
      <c r="O17" s="47">
        <f t="shared" si="2"/>
        <v>12.2364604577385</v>
      </c>
      <c r="P17" s="9"/>
    </row>
    <row r="18" spans="1:16" ht="15">
      <c r="A18" s="12"/>
      <c r="B18" s="25">
        <v>331.33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65730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65730</v>
      </c>
      <c r="O18" s="47">
        <f t="shared" si="2"/>
        <v>7.4473147518694764</v>
      </c>
      <c r="P18" s="9"/>
    </row>
    <row r="19" spans="1:16" ht="15">
      <c r="A19" s="12"/>
      <c r="B19" s="25">
        <v>331.35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412059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412059</v>
      </c>
      <c r="O19" s="47">
        <f t="shared" si="2"/>
        <v>46.6869476546567</v>
      </c>
      <c r="P19" s="9"/>
    </row>
    <row r="20" spans="1:16" ht="15">
      <c r="A20" s="12"/>
      <c r="B20" s="25">
        <v>334.31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750000</v>
      </c>
      <c r="O20" s="47">
        <f t="shared" si="2"/>
        <v>84.9762066621346</v>
      </c>
      <c r="P20" s="9"/>
    </row>
    <row r="21" spans="1:16" ht="15">
      <c r="A21" s="12"/>
      <c r="B21" s="25">
        <v>334.61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15256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8">SUM(D21:M21)</f>
        <v>15256</v>
      </c>
      <c r="O21" s="47">
        <f t="shared" si="2"/>
        <v>1.7285293451167008</v>
      </c>
      <c r="P21" s="9"/>
    </row>
    <row r="22" spans="1:16" ht="15">
      <c r="A22" s="12"/>
      <c r="B22" s="25">
        <v>334.9</v>
      </c>
      <c r="C22" s="20" t="s">
        <v>76</v>
      </c>
      <c r="D22" s="46">
        <v>1200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1200</v>
      </c>
      <c r="O22" s="47">
        <f t="shared" si="2"/>
        <v>0.13596193065941536</v>
      </c>
      <c r="P22" s="9"/>
    </row>
    <row r="23" spans="1:16" ht="15">
      <c r="A23" s="12"/>
      <c r="B23" s="25">
        <v>335.12</v>
      </c>
      <c r="C23" s="20" t="s">
        <v>24</v>
      </c>
      <c r="D23" s="46">
        <v>291903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291903</v>
      </c>
      <c r="O23" s="47">
        <f t="shared" si="2"/>
        <v>33.073079537729434</v>
      </c>
      <c r="P23" s="9"/>
    </row>
    <row r="24" spans="1:16" ht="15">
      <c r="A24" s="12"/>
      <c r="B24" s="25">
        <v>335.14</v>
      </c>
      <c r="C24" s="20" t="s">
        <v>25</v>
      </c>
      <c r="D24" s="46">
        <v>2356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2356</v>
      </c>
      <c r="O24" s="47">
        <f t="shared" si="2"/>
        <v>0.2669385905279855</v>
      </c>
      <c r="P24" s="9"/>
    </row>
    <row r="25" spans="1:16" ht="15">
      <c r="A25" s="12"/>
      <c r="B25" s="25">
        <v>335.15</v>
      </c>
      <c r="C25" s="20" t="s">
        <v>26</v>
      </c>
      <c r="D25" s="46">
        <v>3996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3996</v>
      </c>
      <c r="O25" s="47">
        <f t="shared" si="2"/>
        <v>0.45275322909585314</v>
      </c>
      <c r="P25" s="9"/>
    </row>
    <row r="26" spans="1:16" ht="15">
      <c r="A26" s="12"/>
      <c r="B26" s="25">
        <v>335.18</v>
      </c>
      <c r="C26" s="20" t="s">
        <v>27</v>
      </c>
      <c r="D26" s="46">
        <v>309688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309688</v>
      </c>
      <c r="O26" s="47">
        <f t="shared" si="2"/>
        <v>35.08814865171085</v>
      </c>
      <c r="P26" s="9"/>
    </row>
    <row r="27" spans="1:16" ht="15">
      <c r="A27" s="12"/>
      <c r="B27" s="25">
        <v>335.19</v>
      </c>
      <c r="C27" s="20" t="s">
        <v>38</v>
      </c>
      <c r="D27" s="46">
        <v>182470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182470</v>
      </c>
      <c r="O27" s="47">
        <f t="shared" si="2"/>
        <v>20.674144572852935</v>
      </c>
      <c r="P27" s="9"/>
    </row>
    <row r="28" spans="1:16" ht="15">
      <c r="A28" s="12"/>
      <c r="B28" s="25">
        <v>335.21</v>
      </c>
      <c r="C28" s="20" t="s">
        <v>28</v>
      </c>
      <c r="D28" s="46">
        <v>5183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5183</v>
      </c>
      <c r="O28" s="47">
        <f t="shared" si="2"/>
        <v>0.5872422388397915</v>
      </c>
      <c r="P28" s="9"/>
    </row>
    <row r="29" spans="1:16" ht="15">
      <c r="A29" s="12"/>
      <c r="B29" s="25">
        <v>337.9</v>
      </c>
      <c r="C29" s="20" t="s">
        <v>77</v>
      </c>
      <c r="D29" s="46">
        <v>0</v>
      </c>
      <c r="E29" s="46">
        <v>0</v>
      </c>
      <c r="F29" s="46">
        <v>0</v>
      </c>
      <c r="G29" s="46">
        <v>20000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20000</v>
      </c>
      <c r="O29" s="47">
        <f t="shared" si="2"/>
        <v>2.2660321776569226</v>
      </c>
      <c r="P29" s="9"/>
    </row>
    <row r="30" spans="1:16" ht="15">
      <c r="A30" s="12"/>
      <c r="B30" s="25">
        <v>338</v>
      </c>
      <c r="C30" s="20" t="s">
        <v>29</v>
      </c>
      <c r="D30" s="46">
        <v>8600</v>
      </c>
      <c r="E30" s="46">
        <v>41197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49797</v>
      </c>
      <c r="O30" s="47">
        <f t="shared" si="2"/>
        <v>5.642080217539089</v>
      </c>
      <c r="P30" s="9"/>
    </row>
    <row r="31" spans="1:16" ht="15.75">
      <c r="A31" s="29" t="s">
        <v>35</v>
      </c>
      <c r="B31" s="30"/>
      <c r="C31" s="31"/>
      <c r="D31" s="32">
        <f aca="true" t="shared" si="6" ref="D31:M31">SUM(D32:D39)</f>
        <v>146432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10887260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11033692</v>
      </c>
      <c r="O31" s="45">
        <f t="shared" si="2"/>
        <v>1250.1350555177883</v>
      </c>
      <c r="P31" s="10"/>
    </row>
    <row r="32" spans="1:16" ht="15">
      <c r="A32" s="12"/>
      <c r="B32" s="25">
        <v>342.2</v>
      </c>
      <c r="C32" s="20" t="s">
        <v>39</v>
      </c>
      <c r="D32" s="46">
        <v>1184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9">SUM(D32:M32)</f>
        <v>1184</v>
      </c>
      <c r="O32" s="47">
        <f t="shared" si="2"/>
        <v>0.13414910491728982</v>
      </c>
      <c r="P32" s="9"/>
    </row>
    <row r="33" spans="1:16" ht="15">
      <c r="A33" s="12"/>
      <c r="B33" s="25">
        <v>342.9</v>
      </c>
      <c r="C33" s="20" t="s">
        <v>40</v>
      </c>
      <c r="D33" s="46">
        <v>806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806</v>
      </c>
      <c r="O33" s="47">
        <f t="shared" si="2"/>
        <v>0.09132109675957399</v>
      </c>
      <c r="P33" s="9"/>
    </row>
    <row r="34" spans="1:16" ht="15">
      <c r="A34" s="12"/>
      <c r="B34" s="25">
        <v>343.2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4799845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4799845</v>
      </c>
      <c r="O34" s="47">
        <f t="shared" si="2"/>
        <v>543.8301608882846</v>
      </c>
      <c r="P34" s="9"/>
    </row>
    <row r="35" spans="1:16" ht="15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1044398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1044398</v>
      </c>
      <c r="O35" s="47">
        <f t="shared" si="2"/>
        <v>118.33197371402674</v>
      </c>
      <c r="P35" s="9"/>
    </row>
    <row r="36" spans="1:16" ht="15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218633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218633</v>
      </c>
      <c r="O36" s="47">
        <f t="shared" si="2"/>
        <v>24.7714706548833</v>
      </c>
      <c r="P36" s="9"/>
    </row>
    <row r="37" spans="1:16" ht="15">
      <c r="A37" s="12"/>
      <c r="B37" s="25">
        <v>343.6</v>
      </c>
      <c r="C37" s="20" t="s">
        <v>78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4824384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4824384</v>
      </c>
      <c r="O37" s="47">
        <f aca="true" t="shared" si="8" ref="O37:O56">(N37/O$58)</f>
        <v>546.6104690686608</v>
      </c>
      <c r="P37" s="9"/>
    </row>
    <row r="38" spans="1:16" ht="15">
      <c r="A38" s="12"/>
      <c r="B38" s="25">
        <v>347.2</v>
      </c>
      <c r="C38" s="20" t="s">
        <v>46</v>
      </c>
      <c r="D38" s="46">
        <v>144418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144418</v>
      </c>
      <c r="O38" s="47">
        <f t="shared" si="8"/>
        <v>16.362791751642874</v>
      </c>
      <c r="P38" s="9"/>
    </row>
    <row r="39" spans="1:16" ht="15">
      <c r="A39" s="12"/>
      <c r="B39" s="25">
        <v>349</v>
      </c>
      <c r="C39" s="20" t="s">
        <v>0</v>
      </c>
      <c r="D39" s="46">
        <v>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</v>
      </c>
      <c r="O39" s="47">
        <f t="shared" si="8"/>
        <v>0.002719238613188307</v>
      </c>
      <c r="P39" s="9"/>
    </row>
    <row r="40" spans="1:16" ht="15.75">
      <c r="A40" s="29" t="s">
        <v>36</v>
      </c>
      <c r="B40" s="30"/>
      <c r="C40" s="31"/>
      <c r="D40" s="32">
        <f aca="true" t="shared" si="9" ref="D40:M40">SUM(D41:D43)</f>
        <v>25661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45">SUM(D40:M40)</f>
        <v>25661</v>
      </c>
      <c r="O40" s="45">
        <f t="shared" si="8"/>
        <v>2.9074325855427148</v>
      </c>
      <c r="P40" s="10"/>
    </row>
    <row r="41" spans="1:16" ht="15">
      <c r="A41" s="13"/>
      <c r="B41" s="39">
        <v>351.1</v>
      </c>
      <c r="C41" s="21" t="s">
        <v>49</v>
      </c>
      <c r="D41" s="46">
        <v>18134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18134</v>
      </c>
      <c r="O41" s="47">
        <f t="shared" si="8"/>
        <v>2.054611375481532</v>
      </c>
      <c r="P41" s="9"/>
    </row>
    <row r="42" spans="1:16" ht="15">
      <c r="A42" s="13"/>
      <c r="B42" s="39">
        <v>354</v>
      </c>
      <c r="C42" s="21" t="s">
        <v>50</v>
      </c>
      <c r="D42" s="46">
        <v>117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117</v>
      </c>
      <c r="O42" s="47">
        <f t="shared" si="8"/>
        <v>0.013256288239292998</v>
      </c>
      <c r="P42" s="9"/>
    </row>
    <row r="43" spans="1:16" ht="15">
      <c r="A43" s="13"/>
      <c r="B43" s="39">
        <v>359</v>
      </c>
      <c r="C43" s="21" t="s">
        <v>51</v>
      </c>
      <c r="D43" s="46">
        <v>7410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7410</v>
      </c>
      <c r="O43" s="47">
        <f t="shared" si="8"/>
        <v>0.8395649218218899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SUM(D45:D53)</f>
        <v>104609</v>
      </c>
      <c r="E44" s="32">
        <f t="shared" si="11"/>
        <v>6367</v>
      </c>
      <c r="F44" s="32">
        <f t="shared" si="11"/>
        <v>140</v>
      </c>
      <c r="G44" s="32">
        <f t="shared" si="11"/>
        <v>24</v>
      </c>
      <c r="H44" s="32">
        <f t="shared" si="11"/>
        <v>0</v>
      </c>
      <c r="I44" s="32">
        <f t="shared" si="11"/>
        <v>190400</v>
      </c>
      <c r="J44" s="32">
        <f t="shared" si="11"/>
        <v>0</v>
      </c>
      <c r="K44" s="32">
        <f t="shared" si="11"/>
        <v>2488410</v>
      </c>
      <c r="L44" s="32">
        <f t="shared" si="11"/>
        <v>0</v>
      </c>
      <c r="M44" s="32">
        <f t="shared" si="11"/>
        <v>0</v>
      </c>
      <c r="N44" s="32">
        <f t="shared" si="10"/>
        <v>2789950</v>
      </c>
      <c r="O44" s="45">
        <f t="shared" si="8"/>
        <v>316.10582370269657</v>
      </c>
      <c r="P44" s="10"/>
    </row>
    <row r="45" spans="1:16" ht="15">
      <c r="A45" s="12"/>
      <c r="B45" s="25">
        <v>361.1</v>
      </c>
      <c r="C45" s="20" t="s">
        <v>52</v>
      </c>
      <c r="D45" s="46">
        <v>10045</v>
      </c>
      <c r="E45" s="46">
        <v>0</v>
      </c>
      <c r="F45" s="46">
        <v>140</v>
      </c>
      <c r="G45" s="46">
        <v>24</v>
      </c>
      <c r="H45" s="46">
        <v>0</v>
      </c>
      <c r="I45" s="46">
        <v>20522</v>
      </c>
      <c r="J45" s="46">
        <v>0</v>
      </c>
      <c r="K45" s="46">
        <v>68109</v>
      </c>
      <c r="L45" s="46">
        <v>0</v>
      </c>
      <c r="M45" s="46">
        <v>0</v>
      </c>
      <c r="N45" s="46">
        <f t="shared" si="10"/>
        <v>98840</v>
      </c>
      <c r="O45" s="47">
        <f t="shared" si="8"/>
        <v>11.198731021980512</v>
      </c>
      <c r="P45" s="9"/>
    </row>
    <row r="46" spans="1:16" ht="15">
      <c r="A46" s="12"/>
      <c r="B46" s="25">
        <v>361.2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310</v>
      </c>
      <c r="J46" s="46">
        <v>0</v>
      </c>
      <c r="K46" s="46">
        <v>116992</v>
      </c>
      <c r="L46" s="46">
        <v>0</v>
      </c>
      <c r="M46" s="46">
        <v>0</v>
      </c>
      <c r="N46" s="46">
        <f aca="true" t="shared" si="12" ref="N46:N53">SUM(D46:M46)</f>
        <v>117302</v>
      </c>
      <c r="O46" s="47">
        <f t="shared" si="8"/>
        <v>13.290505325175618</v>
      </c>
      <c r="P46" s="9"/>
    </row>
    <row r="47" spans="1:16" ht="15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689916</v>
      </c>
      <c r="L47" s="46">
        <v>0</v>
      </c>
      <c r="M47" s="46">
        <v>0</v>
      </c>
      <c r="N47" s="46">
        <f t="shared" si="12"/>
        <v>689916</v>
      </c>
      <c r="O47" s="47">
        <f t="shared" si="8"/>
        <v>78.16859279401767</v>
      </c>
      <c r="P47" s="9"/>
    </row>
    <row r="48" spans="1:16" ht="15">
      <c r="A48" s="12"/>
      <c r="B48" s="25">
        <v>361.4</v>
      </c>
      <c r="C48" s="20" t="s">
        <v>79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677053</v>
      </c>
      <c r="L48" s="46">
        <v>0</v>
      </c>
      <c r="M48" s="46">
        <v>0</v>
      </c>
      <c r="N48" s="46">
        <f t="shared" si="12"/>
        <v>677053</v>
      </c>
      <c r="O48" s="47">
        <f t="shared" si="8"/>
        <v>76.71119419895763</v>
      </c>
      <c r="P48" s="9"/>
    </row>
    <row r="49" spans="1:16" ht="15">
      <c r="A49" s="12"/>
      <c r="B49" s="25">
        <v>364</v>
      </c>
      <c r="C49" s="20" t="s">
        <v>80</v>
      </c>
      <c r="D49" s="46">
        <v>2514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2514</v>
      </c>
      <c r="O49" s="47">
        <f t="shared" si="8"/>
        <v>0.2848402447314752</v>
      </c>
      <c r="P49" s="9"/>
    </row>
    <row r="50" spans="1:16" ht="15">
      <c r="A50" s="12"/>
      <c r="B50" s="25">
        <v>365</v>
      </c>
      <c r="C50" s="20" t="s">
        <v>56</v>
      </c>
      <c r="D50" s="46">
        <v>3365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3365</v>
      </c>
      <c r="O50" s="47">
        <f t="shared" si="8"/>
        <v>0.38125991389077724</v>
      </c>
      <c r="P50" s="9"/>
    </row>
    <row r="51" spans="1:16" ht="15">
      <c r="A51" s="12"/>
      <c r="B51" s="25">
        <v>366</v>
      </c>
      <c r="C51" s="20" t="s">
        <v>57</v>
      </c>
      <c r="D51" s="46">
        <v>0</v>
      </c>
      <c r="E51" s="46">
        <v>6367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6367</v>
      </c>
      <c r="O51" s="47">
        <f t="shared" si="8"/>
        <v>0.7213913437570814</v>
      </c>
      <c r="P51" s="9"/>
    </row>
    <row r="52" spans="1:16" ht="15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936340</v>
      </c>
      <c r="L52" s="46">
        <v>0</v>
      </c>
      <c r="M52" s="46">
        <v>0</v>
      </c>
      <c r="N52" s="46">
        <f t="shared" si="12"/>
        <v>936340</v>
      </c>
      <c r="O52" s="47">
        <f t="shared" si="8"/>
        <v>106.08882846136414</v>
      </c>
      <c r="P52" s="9"/>
    </row>
    <row r="53" spans="1:16" ht="15">
      <c r="A53" s="12"/>
      <c r="B53" s="25">
        <v>369.9</v>
      </c>
      <c r="C53" s="20" t="s">
        <v>60</v>
      </c>
      <c r="D53" s="46">
        <v>88685</v>
      </c>
      <c r="E53" s="46">
        <v>0</v>
      </c>
      <c r="F53" s="46">
        <v>0</v>
      </c>
      <c r="G53" s="46">
        <v>0</v>
      </c>
      <c r="H53" s="46">
        <v>0</v>
      </c>
      <c r="I53" s="46">
        <v>169568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258253</v>
      </c>
      <c r="O53" s="47">
        <f t="shared" si="8"/>
        <v>29.260480398821663</v>
      </c>
      <c r="P53" s="9"/>
    </row>
    <row r="54" spans="1:16" ht="15.75">
      <c r="A54" s="29" t="s">
        <v>37</v>
      </c>
      <c r="B54" s="30"/>
      <c r="C54" s="31"/>
      <c r="D54" s="32">
        <f aca="true" t="shared" si="13" ref="D54:M54">SUM(D55:D55)</f>
        <v>3563841</v>
      </c>
      <c r="E54" s="32">
        <f t="shared" si="13"/>
        <v>33095</v>
      </c>
      <c r="F54" s="32">
        <f t="shared" si="13"/>
        <v>229646</v>
      </c>
      <c r="G54" s="32">
        <f t="shared" si="13"/>
        <v>50400</v>
      </c>
      <c r="H54" s="32">
        <f t="shared" si="13"/>
        <v>0</v>
      </c>
      <c r="I54" s="32">
        <f t="shared" si="13"/>
        <v>2465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3879447</v>
      </c>
      <c r="O54" s="45">
        <f t="shared" si="8"/>
        <v>439.54758667573077</v>
      </c>
      <c r="P54" s="9"/>
    </row>
    <row r="55" spans="1:16" ht="15.75" thickBot="1">
      <c r="A55" s="12"/>
      <c r="B55" s="25">
        <v>381</v>
      </c>
      <c r="C55" s="20" t="s">
        <v>61</v>
      </c>
      <c r="D55" s="46">
        <v>3563841</v>
      </c>
      <c r="E55" s="46">
        <v>33095</v>
      </c>
      <c r="F55" s="46">
        <v>229646</v>
      </c>
      <c r="G55" s="46">
        <v>50400</v>
      </c>
      <c r="H55" s="46">
        <v>0</v>
      </c>
      <c r="I55" s="46">
        <v>2465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3879447</v>
      </c>
      <c r="O55" s="47">
        <f t="shared" si="8"/>
        <v>439.54758667573077</v>
      </c>
      <c r="P55" s="9"/>
    </row>
    <row r="56" spans="1:119" ht="16.5" thickBot="1">
      <c r="A56" s="14" t="s">
        <v>47</v>
      </c>
      <c r="B56" s="23"/>
      <c r="C56" s="22"/>
      <c r="D56" s="15">
        <f aca="true" t="shared" si="14" ref="D56:M56">SUM(D5,D12,D16,D31,D40,D44,D54)</f>
        <v>7894752</v>
      </c>
      <c r="E56" s="15">
        <f t="shared" si="14"/>
        <v>80659</v>
      </c>
      <c r="F56" s="15">
        <f t="shared" si="14"/>
        <v>229786</v>
      </c>
      <c r="G56" s="15">
        <f t="shared" si="14"/>
        <v>70424</v>
      </c>
      <c r="H56" s="15">
        <f t="shared" si="14"/>
        <v>0</v>
      </c>
      <c r="I56" s="15">
        <f t="shared" si="14"/>
        <v>12578224</v>
      </c>
      <c r="J56" s="15">
        <f t="shared" si="14"/>
        <v>0</v>
      </c>
      <c r="K56" s="15">
        <f t="shared" si="14"/>
        <v>2488410</v>
      </c>
      <c r="L56" s="15">
        <f t="shared" si="14"/>
        <v>0</v>
      </c>
      <c r="M56" s="15">
        <f t="shared" si="14"/>
        <v>0</v>
      </c>
      <c r="N56" s="15">
        <f>SUM(D56:M56)</f>
        <v>23342255</v>
      </c>
      <c r="O56" s="38">
        <f t="shared" si="8"/>
        <v>2644.71504645366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81</v>
      </c>
      <c r="M58" s="48"/>
      <c r="N58" s="48"/>
      <c r="O58" s="43">
        <v>8826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thickBot="1">
      <c r="A60" s="52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2440378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2440378</v>
      </c>
      <c r="O5" s="33">
        <f aca="true" t="shared" si="2" ref="O5:O36">(N5/O$57)</f>
        <v>305.8501065296403</v>
      </c>
      <c r="P5" s="6"/>
    </row>
    <row r="6" spans="1:16" ht="15">
      <c r="A6" s="12"/>
      <c r="B6" s="25">
        <v>311</v>
      </c>
      <c r="C6" s="20" t="s">
        <v>2</v>
      </c>
      <c r="D6" s="46">
        <v>1022291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1022291</v>
      </c>
      <c r="O6" s="47">
        <f t="shared" si="2"/>
        <v>128.12269707983455</v>
      </c>
      <c r="P6" s="9"/>
    </row>
    <row r="7" spans="1:16" ht="15">
      <c r="A7" s="12"/>
      <c r="B7" s="25">
        <v>312.1</v>
      </c>
      <c r="C7" s="20" t="s">
        <v>10</v>
      </c>
      <c r="D7" s="46">
        <v>264428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264428</v>
      </c>
      <c r="O7" s="47">
        <f t="shared" si="2"/>
        <v>33.14049379621506</v>
      </c>
      <c r="P7" s="9"/>
    </row>
    <row r="8" spans="1:16" ht="15">
      <c r="A8" s="12"/>
      <c r="B8" s="25">
        <v>314.1</v>
      </c>
      <c r="C8" s="20" t="s">
        <v>11</v>
      </c>
      <c r="D8" s="46">
        <v>486737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486737</v>
      </c>
      <c r="O8" s="47">
        <f t="shared" si="2"/>
        <v>61.00225592179471</v>
      </c>
      <c r="P8" s="9"/>
    </row>
    <row r="9" spans="1:16" ht="15">
      <c r="A9" s="12"/>
      <c r="B9" s="25">
        <v>315</v>
      </c>
      <c r="C9" s="20" t="s">
        <v>12</v>
      </c>
      <c r="D9" s="46">
        <v>541763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541763</v>
      </c>
      <c r="O9" s="47">
        <f t="shared" si="2"/>
        <v>67.8986088482266</v>
      </c>
      <c r="P9" s="9"/>
    </row>
    <row r="10" spans="1:16" ht="15">
      <c r="A10" s="12"/>
      <c r="B10" s="25">
        <v>316</v>
      </c>
      <c r="C10" s="20" t="s">
        <v>13</v>
      </c>
      <c r="D10" s="46">
        <v>125159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125159</v>
      </c>
      <c r="O10" s="47">
        <f t="shared" si="2"/>
        <v>15.68605088356937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SUM(D12:D14)</f>
        <v>651131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411312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1062443</v>
      </c>
      <c r="O11" s="45">
        <f t="shared" si="2"/>
        <v>133.1549066299035</v>
      </c>
      <c r="P11" s="10"/>
    </row>
    <row r="12" spans="1:16" ht="15">
      <c r="A12" s="12"/>
      <c r="B12" s="25">
        <v>323.1</v>
      </c>
      <c r="C12" s="20" t="s">
        <v>15</v>
      </c>
      <c r="D12" s="46">
        <v>627889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627889</v>
      </c>
      <c r="O12" s="47">
        <f t="shared" si="2"/>
        <v>78.6926933199649</v>
      </c>
      <c r="P12" s="9"/>
    </row>
    <row r="13" spans="1:16" ht="15">
      <c r="A13" s="12"/>
      <c r="B13" s="25">
        <v>324.72</v>
      </c>
      <c r="C13" s="20" t="s">
        <v>16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409754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409754</v>
      </c>
      <c r="O13" s="47">
        <f t="shared" si="2"/>
        <v>51.35405439278105</v>
      </c>
      <c r="P13" s="9"/>
    </row>
    <row r="14" spans="1:16" ht="15">
      <c r="A14" s="12"/>
      <c r="B14" s="25">
        <v>329</v>
      </c>
      <c r="C14" s="20" t="s">
        <v>17</v>
      </c>
      <c r="D14" s="46">
        <v>23242</v>
      </c>
      <c r="E14" s="46">
        <v>0</v>
      </c>
      <c r="F14" s="46">
        <v>0</v>
      </c>
      <c r="G14" s="46">
        <v>0</v>
      </c>
      <c r="H14" s="46">
        <v>0</v>
      </c>
      <c r="I14" s="46">
        <v>1558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24800</v>
      </c>
      <c r="O14" s="47">
        <f t="shared" si="2"/>
        <v>3.1081589171575383</v>
      </c>
      <c r="P14" s="9"/>
    </row>
    <row r="15" spans="1:16" ht="15.75">
      <c r="A15" s="29" t="s">
        <v>20</v>
      </c>
      <c r="B15" s="30"/>
      <c r="C15" s="31"/>
      <c r="D15" s="32">
        <f>SUM(D16:D28)</f>
        <v>804795</v>
      </c>
      <c r="E15" s="32">
        <f aca="true" t="shared" si="4" ref="E15:M15">SUM(E16:E28)</f>
        <v>44874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1062171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1911840</v>
      </c>
      <c r="O15" s="45">
        <f t="shared" si="2"/>
        <v>239.60897355558342</v>
      </c>
      <c r="P15" s="10"/>
    </row>
    <row r="16" spans="1:16" ht="15">
      <c r="A16" s="12"/>
      <c r="B16" s="25">
        <v>331.1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207211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207211</v>
      </c>
      <c r="O16" s="47">
        <f t="shared" si="2"/>
        <v>25.9695450557714</v>
      </c>
      <c r="P16" s="9"/>
    </row>
    <row r="17" spans="1:16" ht="15">
      <c r="A17" s="12"/>
      <c r="B17" s="25">
        <v>331.2</v>
      </c>
      <c r="C17" s="20" t="s">
        <v>19</v>
      </c>
      <c r="D17" s="46">
        <v>2468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6">SUM(D17:M17)</f>
        <v>2468</v>
      </c>
      <c r="O17" s="47">
        <f t="shared" si="2"/>
        <v>0.3093119438526131</v>
      </c>
      <c r="P17" s="9"/>
    </row>
    <row r="18" spans="1:16" ht="15">
      <c r="A18" s="12"/>
      <c r="B18" s="25">
        <v>331.5</v>
      </c>
      <c r="C18" s="20" t="s">
        <v>21</v>
      </c>
      <c r="D18" s="46">
        <v>72051</v>
      </c>
      <c r="E18" s="46">
        <v>0</v>
      </c>
      <c r="F18" s="46">
        <v>0</v>
      </c>
      <c r="G18" s="46">
        <v>0</v>
      </c>
      <c r="H18" s="46">
        <v>0</v>
      </c>
      <c r="I18" s="46">
        <v>104039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176090</v>
      </c>
      <c r="O18" s="47">
        <f t="shared" si="2"/>
        <v>22.069181601704475</v>
      </c>
      <c r="P18" s="9"/>
    </row>
    <row r="19" spans="1:16" ht="15">
      <c r="A19" s="12"/>
      <c r="B19" s="25">
        <v>334.31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750000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750000</v>
      </c>
      <c r="O19" s="47">
        <f t="shared" si="2"/>
        <v>93.99674144629653</v>
      </c>
      <c r="P19" s="9"/>
    </row>
    <row r="20" spans="1:16" ht="15">
      <c r="A20" s="12"/>
      <c r="B20" s="25">
        <v>334.5</v>
      </c>
      <c r="C20" s="20" t="s">
        <v>23</v>
      </c>
      <c r="D20" s="46">
        <v>4557</v>
      </c>
      <c r="E20" s="46">
        <v>0</v>
      </c>
      <c r="F20" s="46">
        <v>0</v>
      </c>
      <c r="G20" s="46">
        <v>0</v>
      </c>
      <c r="H20" s="46">
        <v>0</v>
      </c>
      <c r="I20" s="46">
        <v>921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5478</v>
      </c>
      <c r="O20" s="47">
        <f t="shared" si="2"/>
        <v>0.6865521995237498</v>
      </c>
      <c r="P20" s="9"/>
    </row>
    <row r="21" spans="1:16" ht="15">
      <c r="A21" s="12"/>
      <c r="B21" s="25">
        <v>335.12</v>
      </c>
      <c r="C21" s="20" t="s">
        <v>24</v>
      </c>
      <c r="D21" s="46">
        <v>289850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289850</v>
      </c>
      <c r="O21" s="47">
        <f t="shared" si="2"/>
        <v>36.326607344278735</v>
      </c>
      <c r="P21" s="9"/>
    </row>
    <row r="22" spans="1:16" ht="15">
      <c r="A22" s="12"/>
      <c r="B22" s="25">
        <v>335.14</v>
      </c>
      <c r="C22" s="20" t="s">
        <v>25</v>
      </c>
      <c r="D22" s="46">
        <v>4536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4536</v>
      </c>
      <c r="O22" s="47">
        <f t="shared" si="2"/>
        <v>0.5684922922672014</v>
      </c>
      <c r="P22" s="9"/>
    </row>
    <row r="23" spans="1:16" ht="15">
      <c r="A23" s="12"/>
      <c r="B23" s="25">
        <v>335.15</v>
      </c>
      <c r="C23" s="20" t="s">
        <v>26</v>
      </c>
      <c r="D23" s="46">
        <v>5812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5812</v>
      </c>
      <c r="O23" s="47">
        <f t="shared" si="2"/>
        <v>0.7284120817145006</v>
      </c>
      <c r="P23" s="9"/>
    </row>
    <row r="24" spans="1:16" ht="15">
      <c r="A24" s="12"/>
      <c r="B24" s="25">
        <v>335.18</v>
      </c>
      <c r="C24" s="20" t="s">
        <v>27</v>
      </c>
      <c r="D24" s="46">
        <v>300437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300437</v>
      </c>
      <c r="O24" s="47">
        <f t="shared" si="2"/>
        <v>37.65346534653465</v>
      </c>
      <c r="P24" s="9"/>
    </row>
    <row r="25" spans="1:16" ht="15">
      <c r="A25" s="12"/>
      <c r="B25" s="25">
        <v>335.19</v>
      </c>
      <c r="C25" s="20" t="s">
        <v>38</v>
      </c>
      <c r="D25" s="46">
        <v>120168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120168</v>
      </c>
      <c r="O25" s="47">
        <f t="shared" si="2"/>
        <v>15.060533901491414</v>
      </c>
      <c r="P25" s="9"/>
    </row>
    <row r="26" spans="1:16" ht="15">
      <c r="A26" s="12"/>
      <c r="B26" s="25">
        <v>335.21</v>
      </c>
      <c r="C26" s="20" t="s">
        <v>28</v>
      </c>
      <c r="D26" s="46">
        <v>2218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2218</v>
      </c>
      <c r="O26" s="47">
        <f t="shared" si="2"/>
        <v>0.2779796967038476</v>
      </c>
      <c r="P26" s="9"/>
    </row>
    <row r="27" spans="1:16" ht="15">
      <c r="A27" s="12"/>
      <c r="B27" s="25">
        <v>338</v>
      </c>
      <c r="C27" s="20" t="s">
        <v>29</v>
      </c>
      <c r="D27" s="46">
        <v>0</v>
      </c>
      <c r="E27" s="46">
        <v>44874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44874</v>
      </c>
      <c r="O27" s="47">
        <f t="shared" si="2"/>
        <v>5.624013034214814</v>
      </c>
      <c r="P27" s="9"/>
    </row>
    <row r="28" spans="1:16" ht="15">
      <c r="A28" s="12"/>
      <c r="B28" s="25">
        <v>339</v>
      </c>
      <c r="C28" s="20" t="s">
        <v>30</v>
      </c>
      <c r="D28" s="46">
        <v>2698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2698</v>
      </c>
      <c r="O28" s="47">
        <f t="shared" si="2"/>
        <v>0.3381376112294774</v>
      </c>
      <c r="P28" s="9"/>
    </row>
    <row r="29" spans="1:16" ht="15.75">
      <c r="A29" s="29" t="s">
        <v>35</v>
      </c>
      <c r="B29" s="30"/>
      <c r="C29" s="31"/>
      <c r="D29" s="32">
        <f aca="true" t="shared" si="6" ref="D29:M29">SUM(D30:D38)</f>
        <v>148780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10085327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10234107</v>
      </c>
      <c r="O29" s="45">
        <f t="shared" si="2"/>
        <v>1282.6302794836445</v>
      </c>
      <c r="P29" s="10"/>
    </row>
    <row r="30" spans="1:16" ht="15">
      <c r="A30" s="12"/>
      <c r="B30" s="25">
        <v>342.2</v>
      </c>
      <c r="C30" s="20" t="s">
        <v>39</v>
      </c>
      <c r="D30" s="46">
        <v>1067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7">SUM(D30:M30)</f>
        <v>1067</v>
      </c>
      <c r="O30" s="47">
        <f t="shared" si="2"/>
        <v>0.13372603083093118</v>
      </c>
      <c r="P30" s="9"/>
    </row>
    <row r="31" spans="1:16" ht="15">
      <c r="A31" s="12"/>
      <c r="B31" s="25">
        <v>342.9</v>
      </c>
      <c r="C31" s="20" t="s">
        <v>40</v>
      </c>
      <c r="D31" s="46">
        <v>23530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23530</v>
      </c>
      <c r="O31" s="47">
        <f t="shared" si="2"/>
        <v>2.9489911016418096</v>
      </c>
      <c r="P31" s="9"/>
    </row>
    <row r="32" spans="1:16" ht="15">
      <c r="A32" s="12"/>
      <c r="B32" s="25">
        <v>343.2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4288040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4288040</v>
      </c>
      <c r="O32" s="47">
        <f t="shared" si="2"/>
        <v>537.4157162551699</v>
      </c>
      <c r="P32" s="9"/>
    </row>
    <row r="33" spans="1:16" ht="15">
      <c r="A33" s="12"/>
      <c r="B33" s="25">
        <v>343.3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2231601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2231601</v>
      </c>
      <c r="O33" s="47">
        <f t="shared" si="2"/>
        <v>279.68429627772906</v>
      </c>
      <c r="P33" s="9"/>
    </row>
    <row r="34" spans="1:16" ht="15">
      <c r="A34" s="12"/>
      <c r="B34" s="25">
        <v>343.4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1033318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1033318</v>
      </c>
      <c r="O34" s="47">
        <f t="shared" si="2"/>
        <v>129.5046998370723</v>
      </c>
      <c r="P34" s="9"/>
    </row>
    <row r="35" spans="1:16" ht="15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2313536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2313536</v>
      </c>
      <c r="O35" s="47">
        <f t="shared" si="2"/>
        <v>289.95312695826544</v>
      </c>
      <c r="P35" s="9"/>
    </row>
    <row r="36" spans="1:16" ht="15">
      <c r="A36" s="12"/>
      <c r="B36" s="25">
        <v>343.7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218832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218832</v>
      </c>
      <c r="O36" s="47">
        <f t="shared" si="2"/>
        <v>27.425993232234617</v>
      </c>
      <c r="P36" s="9"/>
    </row>
    <row r="37" spans="1:16" ht="15">
      <c r="A37" s="12"/>
      <c r="B37" s="25">
        <v>347.2</v>
      </c>
      <c r="C37" s="20" t="s">
        <v>46</v>
      </c>
      <c r="D37" s="46">
        <v>124159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124159</v>
      </c>
      <c r="O37" s="47">
        <f aca="true" t="shared" si="8" ref="O37:O55">(N37/O$57)</f>
        <v>15.560721894974307</v>
      </c>
      <c r="P37" s="9"/>
    </row>
    <row r="38" spans="1:16" ht="15">
      <c r="A38" s="12"/>
      <c r="B38" s="25">
        <v>349</v>
      </c>
      <c r="C38" s="20" t="s">
        <v>0</v>
      </c>
      <c r="D38" s="46">
        <v>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4">SUM(D38:M38)</f>
        <v>24</v>
      </c>
      <c r="O38" s="47">
        <f t="shared" si="8"/>
        <v>0.003007895726281489</v>
      </c>
      <c r="P38" s="9"/>
    </row>
    <row r="39" spans="1:16" ht="15.75">
      <c r="A39" s="29" t="s">
        <v>36</v>
      </c>
      <c r="B39" s="30"/>
      <c r="C39" s="31"/>
      <c r="D39" s="32">
        <f aca="true" t="shared" si="10" ref="D39:M39">SUM(D40:D42)</f>
        <v>47504</v>
      </c>
      <c r="E39" s="32">
        <f t="shared" si="10"/>
        <v>100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47604</v>
      </c>
      <c r="O39" s="45">
        <f t="shared" si="8"/>
        <v>5.966161173079334</v>
      </c>
      <c r="P39" s="10"/>
    </row>
    <row r="40" spans="1:16" ht="15">
      <c r="A40" s="13"/>
      <c r="B40" s="39">
        <v>351.1</v>
      </c>
      <c r="C40" s="21" t="s">
        <v>49</v>
      </c>
      <c r="D40" s="46">
        <v>38452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38452</v>
      </c>
      <c r="O40" s="47">
        <f t="shared" si="8"/>
        <v>4.819150269457325</v>
      </c>
      <c r="P40" s="9"/>
    </row>
    <row r="41" spans="1:16" ht="15">
      <c r="A41" s="13"/>
      <c r="B41" s="39">
        <v>354</v>
      </c>
      <c r="C41" s="21" t="s">
        <v>50</v>
      </c>
      <c r="D41" s="46">
        <v>110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110</v>
      </c>
      <c r="O41" s="47">
        <f t="shared" si="8"/>
        <v>0.013786188745456824</v>
      </c>
      <c r="P41" s="9"/>
    </row>
    <row r="42" spans="1:16" ht="15">
      <c r="A42" s="13"/>
      <c r="B42" s="39">
        <v>359</v>
      </c>
      <c r="C42" s="21" t="s">
        <v>51</v>
      </c>
      <c r="D42" s="46">
        <v>8942</v>
      </c>
      <c r="E42" s="46">
        <v>100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9042</v>
      </c>
      <c r="O42" s="47">
        <f t="shared" si="8"/>
        <v>1.1332247148765509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SUM(D44:D52)</f>
        <v>265451</v>
      </c>
      <c r="E43" s="32">
        <f t="shared" si="11"/>
        <v>266</v>
      </c>
      <c r="F43" s="32">
        <f t="shared" si="11"/>
        <v>145</v>
      </c>
      <c r="G43" s="32">
        <f t="shared" si="11"/>
        <v>3571</v>
      </c>
      <c r="H43" s="32">
        <f t="shared" si="11"/>
        <v>0</v>
      </c>
      <c r="I43" s="32">
        <f t="shared" si="11"/>
        <v>230184</v>
      </c>
      <c r="J43" s="32">
        <f t="shared" si="11"/>
        <v>0</v>
      </c>
      <c r="K43" s="32">
        <f t="shared" si="11"/>
        <v>1429835</v>
      </c>
      <c r="L43" s="32">
        <f t="shared" si="11"/>
        <v>0</v>
      </c>
      <c r="M43" s="32">
        <f t="shared" si="11"/>
        <v>0</v>
      </c>
      <c r="N43" s="32">
        <f t="shared" si="9"/>
        <v>1929452</v>
      </c>
      <c r="O43" s="45">
        <f t="shared" si="8"/>
        <v>241.81626770271964</v>
      </c>
      <c r="P43" s="10"/>
    </row>
    <row r="44" spans="1:16" ht="15">
      <c r="A44" s="12"/>
      <c r="B44" s="25">
        <v>361.1</v>
      </c>
      <c r="C44" s="20" t="s">
        <v>52</v>
      </c>
      <c r="D44" s="46">
        <v>21331</v>
      </c>
      <c r="E44" s="46">
        <v>266</v>
      </c>
      <c r="F44" s="46">
        <v>145</v>
      </c>
      <c r="G44" s="46">
        <v>3571</v>
      </c>
      <c r="H44" s="46">
        <v>0</v>
      </c>
      <c r="I44" s="46">
        <v>38190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63503</v>
      </c>
      <c r="O44" s="47">
        <f t="shared" si="8"/>
        <v>7.958766762752225</v>
      </c>
      <c r="P44" s="9"/>
    </row>
    <row r="45" spans="1:16" ht="15">
      <c r="A45" s="12"/>
      <c r="B45" s="25">
        <v>361.2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306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2" ref="N45:N52">SUM(D45:M45)</f>
        <v>306</v>
      </c>
      <c r="O45" s="47">
        <f t="shared" si="8"/>
        <v>0.03835067051008898</v>
      </c>
      <c r="P45" s="9"/>
    </row>
    <row r="46" spans="1:16" ht="15">
      <c r="A46" s="12"/>
      <c r="B46" s="25">
        <v>361.3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595200</v>
      </c>
      <c r="L46" s="46">
        <v>0</v>
      </c>
      <c r="M46" s="46">
        <v>0</v>
      </c>
      <c r="N46" s="46">
        <f t="shared" si="12"/>
        <v>595200</v>
      </c>
      <c r="O46" s="47">
        <f t="shared" si="8"/>
        <v>74.59581401178093</v>
      </c>
      <c r="P46" s="9"/>
    </row>
    <row r="47" spans="1:16" ht="15">
      <c r="A47" s="12"/>
      <c r="B47" s="25">
        <v>362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134306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134306</v>
      </c>
      <c r="O47" s="47">
        <f t="shared" si="8"/>
        <v>16.832435142248404</v>
      </c>
      <c r="P47" s="9"/>
    </row>
    <row r="48" spans="1:16" ht="15">
      <c r="A48" s="12"/>
      <c r="B48" s="25">
        <v>365</v>
      </c>
      <c r="C48" s="20" t="s">
        <v>56</v>
      </c>
      <c r="D48" s="46">
        <v>1167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1167</v>
      </c>
      <c r="O48" s="47">
        <f t="shared" si="8"/>
        <v>0.1462589296904374</v>
      </c>
      <c r="P48" s="9"/>
    </row>
    <row r="49" spans="1:16" ht="15">
      <c r="A49" s="12"/>
      <c r="B49" s="25">
        <v>366</v>
      </c>
      <c r="C49" s="20" t="s">
        <v>57</v>
      </c>
      <c r="D49" s="46">
        <v>96702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96702</v>
      </c>
      <c r="O49" s="47">
        <f t="shared" si="8"/>
        <v>12.11956385511969</v>
      </c>
      <c r="P49" s="9"/>
    </row>
    <row r="50" spans="1:16" ht="15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834635</v>
      </c>
      <c r="L50" s="46">
        <v>0</v>
      </c>
      <c r="M50" s="46">
        <v>0</v>
      </c>
      <c r="N50" s="46">
        <f t="shared" si="12"/>
        <v>834635</v>
      </c>
      <c r="O50" s="47">
        <f t="shared" si="8"/>
        <v>104.60396039603961</v>
      </c>
      <c r="P50" s="9"/>
    </row>
    <row r="51" spans="1:16" ht="15">
      <c r="A51" s="12"/>
      <c r="B51" s="25">
        <v>369.3</v>
      </c>
      <c r="C51" s="20" t="s">
        <v>59</v>
      </c>
      <c r="D51" s="46">
        <v>8734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8734</v>
      </c>
      <c r="O51" s="47">
        <f t="shared" si="8"/>
        <v>1.0946233863892718</v>
      </c>
      <c r="P51" s="9"/>
    </row>
    <row r="52" spans="1:16" ht="15">
      <c r="A52" s="12"/>
      <c r="B52" s="25">
        <v>369.9</v>
      </c>
      <c r="C52" s="20" t="s">
        <v>60</v>
      </c>
      <c r="D52" s="46">
        <v>137517</v>
      </c>
      <c r="E52" s="46">
        <v>0</v>
      </c>
      <c r="F52" s="46">
        <v>0</v>
      </c>
      <c r="G52" s="46">
        <v>0</v>
      </c>
      <c r="H52" s="46">
        <v>0</v>
      </c>
      <c r="I52" s="46">
        <v>57382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194899</v>
      </c>
      <c r="O52" s="47">
        <f t="shared" si="8"/>
        <v>24.426494548188995</v>
      </c>
      <c r="P52" s="9"/>
    </row>
    <row r="53" spans="1:16" ht="15.75">
      <c r="A53" s="29" t="s">
        <v>37</v>
      </c>
      <c r="B53" s="30"/>
      <c r="C53" s="31"/>
      <c r="D53" s="32">
        <f aca="true" t="shared" si="13" ref="D53:M53">SUM(D54:D54)</f>
        <v>3437037</v>
      </c>
      <c r="E53" s="32">
        <f t="shared" si="13"/>
        <v>44748</v>
      </c>
      <c r="F53" s="32">
        <f t="shared" si="13"/>
        <v>229779</v>
      </c>
      <c r="G53" s="32">
        <f t="shared" si="13"/>
        <v>677355</v>
      </c>
      <c r="H53" s="32">
        <f t="shared" si="13"/>
        <v>0</v>
      </c>
      <c r="I53" s="32">
        <f t="shared" si="13"/>
        <v>384536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4773455</v>
      </c>
      <c r="O53" s="45">
        <f t="shared" si="8"/>
        <v>598.2522872540419</v>
      </c>
      <c r="P53" s="9"/>
    </row>
    <row r="54" spans="1:16" ht="15.75" thickBot="1">
      <c r="A54" s="12"/>
      <c r="B54" s="25">
        <v>381</v>
      </c>
      <c r="C54" s="20" t="s">
        <v>61</v>
      </c>
      <c r="D54" s="46">
        <v>3437037</v>
      </c>
      <c r="E54" s="46">
        <v>44748</v>
      </c>
      <c r="F54" s="46">
        <v>229779</v>
      </c>
      <c r="G54" s="46">
        <v>677355</v>
      </c>
      <c r="H54" s="46">
        <v>0</v>
      </c>
      <c r="I54" s="46">
        <v>384536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4773455</v>
      </c>
      <c r="O54" s="47">
        <f t="shared" si="8"/>
        <v>598.2522872540419</v>
      </c>
      <c r="P54" s="9"/>
    </row>
    <row r="55" spans="1:119" ht="16.5" thickBot="1">
      <c r="A55" s="14" t="s">
        <v>47</v>
      </c>
      <c r="B55" s="23"/>
      <c r="C55" s="22"/>
      <c r="D55" s="15">
        <f aca="true" t="shared" si="14" ref="D55:M55">SUM(D5,D11,D15,D29,D39,D43,D53)</f>
        <v>7795076</v>
      </c>
      <c r="E55" s="15">
        <f t="shared" si="14"/>
        <v>89988</v>
      </c>
      <c r="F55" s="15">
        <f t="shared" si="14"/>
        <v>229924</v>
      </c>
      <c r="G55" s="15">
        <f t="shared" si="14"/>
        <v>680926</v>
      </c>
      <c r="H55" s="15">
        <f t="shared" si="14"/>
        <v>0</v>
      </c>
      <c r="I55" s="15">
        <f t="shared" si="14"/>
        <v>12173530</v>
      </c>
      <c r="J55" s="15">
        <f t="shared" si="14"/>
        <v>0</v>
      </c>
      <c r="K55" s="15">
        <f t="shared" si="14"/>
        <v>1429835</v>
      </c>
      <c r="L55" s="15">
        <f t="shared" si="14"/>
        <v>0</v>
      </c>
      <c r="M55" s="15">
        <f t="shared" si="14"/>
        <v>0</v>
      </c>
      <c r="N55" s="15">
        <f>SUM(D55:M55)</f>
        <v>22399279</v>
      </c>
      <c r="O55" s="38">
        <f t="shared" si="8"/>
        <v>2807.2789823286125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68</v>
      </c>
      <c r="M57" s="48"/>
      <c r="N57" s="48"/>
      <c r="O57" s="43">
        <v>7979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A59:O59"/>
    <mergeCell ref="A58:O58"/>
    <mergeCell ref="L57:N5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2278105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2278105</v>
      </c>
      <c r="O5" s="33">
        <f aca="true" t="shared" si="2" ref="O5:O36">(N5/O$57)</f>
        <v>285.7991469075398</v>
      </c>
      <c r="P5" s="6"/>
    </row>
    <row r="6" spans="1:16" ht="15">
      <c r="A6" s="12"/>
      <c r="B6" s="25">
        <v>311</v>
      </c>
      <c r="C6" s="20" t="s">
        <v>2</v>
      </c>
      <c r="D6" s="46">
        <v>925841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925841</v>
      </c>
      <c r="O6" s="47">
        <f t="shared" si="2"/>
        <v>116.15117300213274</v>
      </c>
      <c r="P6" s="9"/>
    </row>
    <row r="7" spans="1:16" ht="15">
      <c r="A7" s="12"/>
      <c r="B7" s="25">
        <v>312.1</v>
      </c>
      <c r="C7" s="20" t="s">
        <v>10</v>
      </c>
      <c r="D7" s="46">
        <v>230990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230990</v>
      </c>
      <c r="O7" s="47">
        <f t="shared" si="2"/>
        <v>28.97879814326935</v>
      </c>
      <c r="P7" s="9"/>
    </row>
    <row r="8" spans="1:16" ht="15">
      <c r="A8" s="12"/>
      <c r="B8" s="25">
        <v>314.1</v>
      </c>
      <c r="C8" s="20" t="s">
        <v>11</v>
      </c>
      <c r="D8" s="46">
        <v>479821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479821</v>
      </c>
      <c r="O8" s="47">
        <f t="shared" si="2"/>
        <v>60.195834901518005</v>
      </c>
      <c r="P8" s="9"/>
    </row>
    <row r="9" spans="1:16" ht="15">
      <c r="A9" s="12"/>
      <c r="B9" s="25">
        <v>315</v>
      </c>
      <c r="C9" s="20" t="s">
        <v>12</v>
      </c>
      <c r="D9" s="46">
        <v>539966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539966</v>
      </c>
      <c r="O9" s="47">
        <f t="shared" si="2"/>
        <v>67.74131225693138</v>
      </c>
      <c r="P9" s="9"/>
    </row>
    <row r="10" spans="1:16" ht="15">
      <c r="A10" s="12"/>
      <c r="B10" s="25">
        <v>316</v>
      </c>
      <c r="C10" s="20" t="s">
        <v>13</v>
      </c>
      <c r="D10" s="46">
        <v>101487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101487</v>
      </c>
      <c r="O10" s="47">
        <f t="shared" si="2"/>
        <v>12.73202860368837</v>
      </c>
      <c r="P10" s="9"/>
    </row>
    <row r="11" spans="1:16" ht="15.75">
      <c r="A11" s="29" t="s">
        <v>113</v>
      </c>
      <c r="B11" s="30"/>
      <c r="C11" s="31"/>
      <c r="D11" s="32">
        <f aca="true" t="shared" si="3" ref="D11:M11">SUM(D12:D14)</f>
        <v>597491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597491</v>
      </c>
      <c r="O11" s="45">
        <f t="shared" si="2"/>
        <v>74.95809810563291</v>
      </c>
      <c r="P11" s="10"/>
    </row>
    <row r="12" spans="1:16" ht="15">
      <c r="A12" s="12"/>
      <c r="B12" s="25">
        <v>323.1</v>
      </c>
      <c r="C12" s="20" t="s">
        <v>15</v>
      </c>
      <c r="D12" s="46">
        <v>549504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549504</v>
      </c>
      <c r="O12" s="47">
        <f t="shared" si="2"/>
        <v>68.93789988709071</v>
      </c>
      <c r="P12" s="9"/>
    </row>
    <row r="13" spans="1:16" ht="15">
      <c r="A13" s="12"/>
      <c r="B13" s="25">
        <v>323.9</v>
      </c>
      <c r="C13" s="20" t="s">
        <v>114</v>
      </c>
      <c r="D13" s="46">
        <v>38705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38705</v>
      </c>
      <c r="O13" s="47">
        <f t="shared" si="2"/>
        <v>4.855727010412746</v>
      </c>
      <c r="P13" s="9"/>
    </row>
    <row r="14" spans="1:16" ht="15">
      <c r="A14" s="12"/>
      <c r="B14" s="25">
        <v>329</v>
      </c>
      <c r="C14" s="20" t="s">
        <v>115</v>
      </c>
      <c r="D14" s="46">
        <v>9282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9282</v>
      </c>
      <c r="O14" s="47">
        <f t="shared" si="2"/>
        <v>1.1644712081294692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SUM(D16:D29)</f>
        <v>813181</v>
      </c>
      <c r="E15" s="32">
        <f t="shared" si="4"/>
        <v>65002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1403915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2282098</v>
      </c>
      <c r="O15" s="45">
        <f t="shared" si="2"/>
        <v>286.30008781834147</v>
      </c>
      <c r="P15" s="10"/>
    </row>
    <row r="16" spans="1:16" ht="15">
      <c r="A16" s="12"/>
      <c r="B16" s="25">
        <v>331.2</v>
      </c>
      <c r="C16" s="20" t="s">
        <v>19</v>
      </c>
      <c r="D16" s="46">
        <v>5818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6">SUM(D16:M16)</f>
        <v>5818</v>
      </c>
      <c r="O16" s="47">
        <f t="shared" si="2"/>
        <v>0.7298958725379501</v>
      </c>
      <c r="P16" s="9"/>
    </row>
    <row r="17" spans="1:16" ht="15">
      <c r="A17" s="12"/>
      <c r="B17" s="25">
        <v>331.5</v>
      </c>
      <c r="C17" s="20" t="s">
        <v>21</v>
      </c>
      <c r="D17" s="46">
        <v>15139</v>
      </c>
      <c r="E17" s="46">
        <v>0</v>
      </c>
      <c r="F17" s="46">
        <v>0</v>
      </c>
      <c r="G17" s="46">
        <v>0</v>
      </c>
      <c r="H17" s="46">
        <v>0</v>
      </c>
      <c r="I17" s="46">
        <v>422107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437246</v>
      </c>
      <c r="O17" s="47">
        <f t="shared" si="2"/>
        <v>54.85459791745076</v>
      </c>
      <c r="P17" s="9"/>
    </row>
    <row r="18" spans="1:16" ht="15">
      <c r="A18" s="12"/>
      <c r="B18" s="25">
        <v>334.2</v>
      </c>
      <c r="C18" s="20" t="s">
        <v>84</v>
      </c>
      <c r="D18" s="46">
        <v>2772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2772</v>
      </c>
      <c r="O18" s="47">
        <f t="shared" si="2"/>
        <v>0.3477606322920587</v>
      </c>
      <c r="P18" s="9"/>
    </row>
    <row r="19" spans="1:16" ht="15">
      <c r="A19" s="12"/>
      <c r="B19" s="25">
        <v>334.31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981808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981808</v>
      </c>
      <c r="O19" s="47">
        <f t="shared" si="2"/>
        <v>123.17250031363693</v>
      </c>
      <c r="P19" s="9"/>
    </row>
    <row r="20" spans="1:16" ht="15">
      <c r="A20" s="12"/>
      <c r="B20" s="25">
        <v>334.7</v>
      </c>
      <c r="C20" s="20" t="s">
        <v>85</v>
      </c>
      <c r="D20" s="46">
        <v>38886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38886</v>
      </c>
      <c r="O20" s="47">
        <f t="shared" si="2"/>
        <v>4.878434324426045</v>
      </c>
      <c r="P20" s="9"/>
    </row>
    <row r="21" spans="1:16" ht="15">
      <c r="A21" s="12"/>
      <c r="B21" s="25">
        <v>335.12</v>
      </c>
      <c r="C21" s="20" t="s">
        <v>24</v>
      </c>
      <c r="D21" s="46">
        <v>291465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291465</v>
      </c>
      <c r="O21" s="47">
        <f t="shared" si="2"/>
        <v>36.56567557395559</v>
      </c>
      <c r="P21" s="9"/>
    </row>
    <row r="22" spans="1:16" ht="15">
      <c r="A22" s="12"/>
      <c r="B22" s="25">
        <v>335.14</v>
      </c>
      <c r="C22" s="20" t="s">
        <v>25</v>
      </c>
      <c r="D22" s="46">
        <v>2953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2953</v>
      </c>
      <c r="O22" s="47">
        <f t="shared" si="2"/>
        <v>0.3704679463053569</v>
      </c>
      <c r="P22" s="9"/>
    </row>
    <row r="23" spans="1:16" ht="15">
      <c r="A23" s="12"/>
      <c r="B23" s="25">
        <v>335.15</v>
      </c>
      <c r="C23" s="20" t="s">
        <v>26</v>
      </c>
      <c r="D23" s="46">
        <v>2786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2786</v>
      </c>
      <c r="O23" s="47">
        <f t="shared" si="2"/>
        <v>0.3495169991218166</v>
      </c>
      <c r="P23" s="9"/>
    </row>
    <row r="24" spans="1:16" ht="15">
      <c r="A24" s="12"/>
      <c r="B24" s="25">
        <v>335.18</v>
      </c>
      <c r="C24" s="20" t="s">
        <v>27</v>
      </c>
      <c r="D24" s="46">
        <v>314470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314470</v>
      </c>
      <c r="O24" s="47">
        <f t="shared" si="2"/>
        <v>39.451762639568436</v>
      </c>
      <c r="P24" s="9"/>
    </row>
    <row r="25" spans="1:16" ht="15">
      <c r="A25" s="12"/>
      <c r="B25" s="25">
        <v>335.19</v>
      </c>
      <c r="C25" s="20" t="s">
        <v>38</v>
      </c>
      <c r="D25" s="46">
        <v>136457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136457</v>
      </c>
      <c r="O25" s="47">
        <f t="shared" si="2"/>
        <v>17.119182034876427</v>
      </c>
      <c r="P25" s="9"/>
    </row>
    <row r="26" spans="1:16" ht="15">
      <c r="A26" s="12"/>
      <c r="B26" s="25">
        <v>335.21</v>
      </c>
      <c r="C26" s="20" t="s">
        <v>28</v>
      </c>
      <c r="D26" s="46">
        <v>2400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2400</v>
      </c>
      <c r="O26" s="47">
        <f t="shared" si="2"/>
        <v>0.301091456529921</v>
      </c>
      <c r="P26" s="9"/>
    </row>
    <row r="27" spans="1:16" ht="15">
      <c r="A27" s="12"/>
      <c r="B27" s="25">
        <v>337.1</v>
      </c>
      <c r="C27" s="20" t="s">
        <v>116</v>
      </c>
      <c r="D27" s="46">
        <v>0</v>
      </c>
      <c r="E27" s="46">
        <v>18495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18495</v>
      </c>
      <c r="O27" s="47">
        <f t="shared" si="2"/>
        <v>2.3202860368837035</v>
      </c>
      <c r="P27" s="9"/>
    </row>
    <row r="28" spans="1:16" ht="15">
      <c r="A28" s="12"/>
      <c r="B28" s="25">
        <v>337.9</v>
      </c>
      <c r="C28" s="20" t="s">
        <v>77</v>
      </c>
      <c r="D28" s="46">
        <v>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35</v>
      </c>
      <c r="O28" s="47">
        <f t="shared" si="2"/>
        <v>0.004390917074394681</v>
      </c>
      <c r="P28" s="9"/>
    </row>
    <row r="29" spans="1:16" ht="15">
      <c r="A29" s="12"/>
      <c r="B29" s="25">
        <v>338</v>
      </c>
      <c r="C29" s="20" t="s">
        <v>29</v>
      </c>
      <c r="D29" s="46">
        <v>0</v>
      </c>
      <c r="E29" s="46">
        <v>46507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46507</v>
      </c>
      <c r="O29" s="47">
        <f t="shared" si="2"/>
        <v>5.8345251536820975</v>
      </c>
      <c r="P29" s="9"/>
    </row>
    <row r="30" spans="1:16" ht="15.75">
      <c r="A30" s="29" t="s">
        <v>35</v>
      </c>
      <c r="B30" s="30"/>
      <c r="C30" s="31"/>
      <c r="D30" s="32">
        <f aca="true" t="shared" si="6" ref="D30:M30">SUM(D31:D39)</f>
        <v>156630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10952460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11109090</v>
      </c>
      <c r="O30" s="45">
        <f t="shared" si="2"/>
        <v>1393.6883703424915</v>
      </c>
      <c r="P30" s="10"/>
    </row>
    <row r="31" spans="1:16" ht="15">
      <c r="A31" s="12"/>
      <c r="B31" s="25">
        <v>342.2</v>
      </c>
      <c r="C31" s="20" t="s">
        <v>39</v>
      </c>
      <c r="D31" s="46">
        <v>2634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1">SUM(D31:M31)</f>
        <v>2634</v>
      </c>
      <c r="O31" s="47">
        <f t="shared" si="2"/>
        <v>0.3304478735415883</v>
      </c>
      <c r="P31" s="9"/>
    </row>
    <row r="32" spans="1:16" ht="15">
      <c r="A32" s="12"/>
      <c r="B32" s="25">
        <v>342.9</v>
      </c>
      <c r="C32" s="20" t="s">
        <v>40</v>
      </c>
      <c r="D32" s="46">
        <v>2349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2349</v>
      </c>
      <c r="O32" s="47">
        <f t="shared" si="2"/>
        <v>0.2946932630786601</v>
      </c>
      <c r="P32" s="9"/>
    </row>
    <row r="33" spans="1:16" ht="15">
      <c r="A33" s="12"/>
      <c r="B33" s="25">
        <v>343.2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4970166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4970166</v>
      </c>
      <c r="O33" s="47">
        <f t="shared" si="2"/>
        <v>623.5310500564547</v>
      </c>
      <c r="P33" s="9"/>
    </row>
    <row r="34" spans="1:16" ht="15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2222468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2222468</v>
      </c>
      <c r="O34" s="47">
        <f t="shared" si="2"/>
        <v>278.8192196713085</v>
      </c>
      <c r="P34" s="9"/>
    </row>
    <row r="35" spans="1:16" ht="15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1038980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1038980</v>
      </c>
      <c r="O35" s="47">
        <f t="shared" si="2"/>
        <v>130.34500062727386</v>
      </c>
      <c r="P35" s="9"/>
    </row>
    <row r="36" spans="1:16" ht="15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2575893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2575893</v>
      </c>
      <c r="O36" s="47">
        <f t="shared" si="2"/>
        <v>323.1580730146782</v>
      </c>
      <c r="P36" s="9"/>
    </row>
    <row r="37" spans="1:16" ht="15">
      <c r="A37" s="12"/>
      <c r="B37" s="25">
        <v>343.7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144953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144953</v>
      </c>
      <c r="O37" s="47">
        <f aca="true" t="shared" si="8" ref="O37:O55">(N37/O$57)</f>
        <v>18.185045790992348</v>
      </c>
      <c r="P37" s="9"/>
    </row>
    <row r="38" spans="1:16" ht="15">
      <c r="A38" s="12"/>
      <c r="B38" s="25">
        <v>347.2</v>
      </c>
      <c r="C38" s="20" t="s">
        <v>46</v>
      </c>
      <c r="D38" s="46">
        <v>151623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151623</v>
      </c>
      <c r="O38" s="47">
        <f t="shared" si="8"/>
        <v>19.02182913059842</v>
      </c>
      <c r="P38" s="9"/>
    </row>
    <row r="39" spans="1:16" ht="15">
      <c r="A39" s="12"/>
      <c r="B39" s="25">
        <v>349</v>
      </c>
      <c r="C39" s="20" t="s">
        <v>0</v>
      </c>
      <c r="D39" s="46">
        <v>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</v>
      </c>
      <c r="O39" s="47">
        <f t="shared" si="8"/>
        <v>0.0030109145652992097</v>
      </c>
      <c r="P39" s="9"/>
    </row>
    <row r="40" spans="1:16" ht="15.75">
      <c r="A40" s="29" t="s">
        <v>36</v>
      </c>
      <c r="B40" s="30"/>
      <c r="C40" s="31"/>
      <c r="D40" s="32">
        <f aca="true" t="shared" si="9" ref="D40:M40">SUM(D41:D43)</f>
        <v>85021</v>
      </c>
      <c r="E40" s="32">
        <f t="shared" si="9"/>
        <v>9084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94105</v>
      </c>
      <c r="O40" s="45">
        <f t="shared" si="8"/>
        <v>11.805921465311755</v>
      </c>
      <c r="P40" s="10"/>
    </row>
    <row r="41" spans="1:16" ht="15">
      <c r="A41" s="13"/>
      <c r="B41" s="39">
        <v>351.1</v>
      </c>
      <c r="C41" s="21" t="s">
        <v>49</v>
      </c>
      <c r="D41" s="46">
        <v>615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615</v>
      </c>
      <c r="O41" s="47">
        <f t="shared" si="8"/>
        <v>0.07715468573579225</v>
      </c>
      <c r="P41" s="9"/>
    </row>
    <row r="42" spans="1:16" ht="15">
      <c r="A42" s="13"/>
      <c r="B42" s="39">
        <v>354</v>
      </c>
      <c r="C42" s="21" t="s">
        <v>50</v>
      </c>
      <c r="D42" s="46">
        <v>1543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1543</v>
      </c>
      <c r="O42" s="47">
        <f t="shared" si="8"/>
        <v>0.19357671559402836</v>
      </c>
      <c r="P42" s="9"/>
    </row>
    <row r="43" spans="1:16" ht="15">
      <c r="A43" s="13"/>
      <c r="B43" s="39">
        <v>359</v>
      </c>
      <c r="C43" s="21" t="s">
        <v>51</v>
      </c>
      <c r="D43" s="46">
        <v>82863</v>
      </c>
      <c r="E43" s="46">
        <v>9084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91947</v>
      </c>
      <c r="O43" s="47">
        <f t="shared" si="8"/>
        <v>11.535190063981934</v>
      </c>
      <c r="P43" s="9"/>
    </row>
    <row r="44" spans="1:16" ht="15.75">
      <c r="A44" s="29" t="s">
        <v>3</v>
      </c>
      <c r="B44" s="30"/>
      <c r="C44" s="31"/>
      <c r="D44" s="32">
        <f aca="true" t="shared" si="10" ref="D44:M44">SUM(D45:D51)</f>
        <v>208327</v>
      </c>
      <c r="E44" s="32">
        <f t="shared" si="10"/>
        <v>506</v>
      </c>
      <c r="F44" s="32">
        <f t="shared" si="10"/>
        <v>186</v>
      </c>
      <c r="G44" s="32">
        <f t="shared" si="10"/>
        <v>16239</v>
      </c>
      <c r="H44" s="32">
        <f t="shared" si="10"/>
        <v>0</v>
      </c>
      <c r="I44" s="32">
        <f t="shared" si="10"/>
        <v>331507</v>
      </c>
      <c r="J44" s="32">
        <f t="shared" si="10"/>
        <v>0</v>
      </c>
      <c r="K44" s="32">
        <f t="shared" si="10"/>
        <v>-1048847</v>
      </c>
      <c r="L44" s="32">
        <f t="shared" si="10"/>
        <v>0</v>
      </c>
      <c r="M44" s="32">
        <f t="shared" si="10"/>
        <v>0</v>
      </c>
      <c r="N44" s="32">
        <f>SUM(D44:M44)</f>
        <v>-492082</v>
      </c>
      <c r="O44" s="45">
        <f t="shared" si="8"/>
        <v>-61.734035880065235</v>
      </c>
      <c r="P44" s="10"/>
    </row>
    <row r="45" spans="1:16" ht="15">
      <c r="A45" s="12"/>
      <c r="B45" s="25">
        <v>361.1</v>
      </c>
      <c r="C45" s="20" t="s">
        <v>52</v>
      </c>
      <c r="D45" s="46">
        <v>21947</v>
      </c>
      <c r="E45" s="46">
        <v>506</v>
      </c>
      <c r="F45" s="46">
        <v>186</v>
      </c>
      <c r="G45" s="46">
        <v>16239</v>
      </c>
      <c r="H45" s="46">
        <v>0</v>
      </c>
      <c r="I45" s="46">
        <v>161604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200482</v>
      </c>
      <c r="O45" s="47">
        <f t="shared" si="8"/>
        <v>25.15142391167984</v>
      </c>
      <c r="P45" s="9"/>
    </row>
    <row r="46" spans="1:16" ht="15">
      <c r="A46" s="12"/>
      <c r="B46" s="25">
        <v>361.2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39858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1" ref="N46:N51">SUM(D46:M46)</f>
        <v>39858</v>
      </c>
      <c r="O46" s="47">
        <f t="shared" si="8"/>
        <v>5.000376364320663</v>
      </c>
      <c r="P46" s="9"/>
    </row>
    <row r="47" spans="1:16" ht="15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-1935378</v>
      </c>
      <c r="L47" s="46">
        <v>0</v>
      </c>
      <c r="M47" s="46">
        <v>0</v>
      </c>
      <c r="N47" s="46">
        <f t="shared" si="11"/>
        <v>-1935378</v>
      </c>
      <c r="O47" s="47">
        <f t="shared" si="8"/>
        <v>-242.80240873165224</v>
      </c>
      <c r="P47" s="9"/>
    </row>
    <row r="48" spans="1:16" ht="15">
      <c r="A48" s="12"/>
      <c r="B48" s="25">
        <v>365</v>
      </c>
      <c r="C48" s="20" t="s">
        <v>56</v>
      </c>
      <c r="D48" s="46">
        <v>1615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1615</v>
      </c>
      <c r="O48" s="47">
        <f t="shared" si="8"/>
        <v>0.202609459289926</v>
      </c>
      <c r="P48" s="9"/>
    </row>
    <row r="49" spans="1:16" ht="15">
      <c r="A49" s="12"/>
      <c r="B49" s="25">
        <v>366</v>
      </c>
      <c r="C49" s="20" t="s">
        <v>57</v>
      </c>
      <c r="D49" s="46">
        <v>127085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127085</v>
      </c>
      <c r="O49" s="47">
        <f t="shared" si="8"/>
        <v>15.943419897127086</v>
      </c>
      <c r="P49" s="9"/>
    </row>
    <row r="50" spans="1:16" ht="15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886531</v>
      </c>
      <c r="L50" s="46">
        <v>0</v>
      </c>
      <c r="M50" s="46">
        <v>0</v>
      </c>
      <c r="N50" s="46">
        <f t="shared" si="11"/>
        <v>886531</v>
      </c>
      <c r="O50" s="47">
        <f t="shared" si="8"/>
        <v>111.21954585371974</v>
      </c>
      <c r="P50" s="9"/>
    </row>
    <row r="51" spans="1:16" ht="15">
      <c r="A51" s="12"/>
      <c r="B51" s="25">
        <v>369.9</v>
      </c>
      <c r="C51" s="20" t="s">
        <v>60</v>
      </c>
      <c r="D51" s="46">
        <v>57680</v>
      </c>
      <c r="E51" s="46">
        <v>0</v>
      </c>
      <c r="F51" s="46">
        <v>0</v>
      </c>
      <c r="G51" s="46">
        <v>0</v>
      </c>
      <c r="H51" s="46">
        <v>0</v>
      </c>
      <c r="I51" s="46">
        <v>130045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187725</v>
      </c>
      <c r="O51" s="47">
        <f t="shared" si="8"/>
        <v>23.550997365449756</v>
      </c>
      <c r="P51" s="9"/>
    </row>
    <row r="52" spans="1:16" ht="15.75">
      <c r="A52" s="29" t="s">
        <v>37</v>
      </c>
      <c r="B52" s="30"/>
      <c r="C52" s="31"/>
      <c r="D52" s="32">
        <f aca="true" t="shared" si="12" ref="D52:M52">SUM(D53:D54)</f>
        <v>4709747</v>
      </c>
      <c r="E52" s="32">
        <f t="shared" si="12"/>
        <v>2078</v>
      </c>
      <c r="F52" s="32">
        <f t="shared" si="12"/>
        <v>583229</v>
      </c>
      <c r="G52" s="32">
        <f t="shared" si="12"/>
        <v>0</v>
      </c>
      <c r="H52" s="32">
        <f t="shared" si="12"/>
        <v>0</v>
      </c>
      <c r="I52" s="32">
        <f t="shared" si="12"/>
        <v>823080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>SUM(D52:M52)</f>
        <v>6118134</v>
      </c>
      <c r="O52" s="45">
        <f t="shared" si="8"/>
        <v>767.5491155438465</v>
      </c>
      <c r="P52" s="9"/>
    </row>
    <row r="53" spans="1:16" ht="15">
      <c r="A53" s="12"/>
      <c r="B53" s="25">
        <v>381</v>
      </c>
      <c r="C53" s="20" t="s">
        <v>61</v>
      </c>
      <c r="D53" s="46">
        <v>4709747</v>
      </c>
      <c r="E53" s="46">
        <v>2078</v>
      </c>
      <c r="F53" s="46">
        <v>583229</v>
      </c>
      <c r="G53" s="46">
        <v>0</v>
      </c>
      <c r="H53" s="46">
        <v>0</v>
      </c>
      <c r="I53" s="46">
        <v>802800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6097854</v>
      </c>
      <c r="O53" s="47">
        <f t="shared" si="8"/>
        <v>765.0048927361686</v>
      </c>
      <c r="P53" s="9"/>
    </row>
    <row r="54" spans="1:16" ht="15.75" thickBot="1">
      <c r="A54" s="12"/>
      <c r="B54" s="25">
        <v>389.8</v>
      </c>
      <c r="C54" s="20" t="s">
        <v>93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20280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20280</v>
      </c>
      <c r="O54" s="47">
        <f t="shared" si="8"/>
        <v>2.544222807677832</v>
      </c>
      <c r="P54" s="9"/>
    </row>
    <row r="55" spans="1:119" ht="16.5" thickBot="1">
      <c r="A55" s="14" t="s">
        <v>47</v>
      </c>
      <c r="B55" s="23"/>
      <c r="C55" s="22"/>
      <c r="D55" s="15">
        <f aca="true" t="shared" si="13" ref="D55:M55">SUM(D5,D11,D15,D30,D40,D44,D52)</f>
        <v>8848502</v>
      </c>
      <c r="E55" s="15">
        <f t="shared" si="13"/>
        <v>76670</v>
      </c>
      <c r="F55" s="15">
        <f t="shared" si="13"/>
        <v>583415</v>
      </c>
      <c r="G55" s="15">
        <f t="shared" si="13"/>
        <v>16239</v>
      </c>
      <c r="H55" s="15">
        <f t="shared" si="13"/>
        <v>0</v>
      </c>
      <c r="I55" s="15">
        <f t="shared" si="13"/>
        <v>13510962</v>
      </c>
      <c r="J55" s="15">
        <f t="shared" si="13"/>
        <v>0</v>
      </c>
      <c r="K55" s="15">
        <f t="shared" si="13"/>
        <v>-1048847</v>
      </c>
      <c r="L55" s="15">
        <f t="shared" si="13"/>
        <v>0</v>
      </c>
      <c r="M55" s="15">
        <f t="shared" si="13"/>
        <v>0</v>
      </c>
      <c r="N55" s="15">
        <f>SUM(D55:M55)</f>
        <v>21986941</v>
      </c>
      <c r="O55" s="38">
        <f t="shared" si="8"/>
        <v>2758.3667043030987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117</v>
      </c>
      <c r="M57" s="48"/>
      <c r="N57" s="48"/>
      <c r="O57" s="43">
        <v>7971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2782617</v>
      </c>
      <c r="E5" s="27">
        <f t="shared" si="0"/>
        <v>0</v>
      </c>
      <c r="F5" s="27">
        <f t="shared" si="0"/>
        <v>0</v>
      </c>
      <c r="G5" s="27">
        <f t="shared" si="0"/>
        <v>193604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2976221</v>
      </c>
      <c r="O5" s="33">
        <f aca="true" t="shared" si="2" ref="O5:O36">(N5/O$64)</f>
        <v>276.42063713197734</v>
      </c>
      <c r="P5" s="6"/>
    </row>
    <row r="6" spans="1:16" ht="15">
      <c r="A6" s="12"/>
      <c r="B6" s="25">
        <v>311</v>
      </c>
      <c r="C6" s="20" t="s">
        <v>2</v>
      </c>
      <c r="D6" s="46">
        <v>1139387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1139387</v>
      </c>
      <c r="O6" s="47">
        <f t="shared" si="2"/>
        <v>105.82214172935822</v>
      </c>
      <c r="P6" s="9"/>
    </row>
    <row r="7" spans="1:16" ht="15">
      <c r="A7" s="12"/>
      <c r="B7" s="25">
        <v>312.41</v>
      </c>
      <c r="C7" s="20" t="s">
        <v>136</v>
      </c>
      <c r="D7" s="46">
        <v>276876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276876</v>
      </c>
      <c r="O7" s="47">
        <f t="shared" si="2"/>
        <v>25.715241014210086</v>
      </c>
      <c r="P7" s="9"/>
    </row>
    <row r="8" spans="1:16" ht="15">
      <c r="A8" s="12"/>
      <c r="B8" s="25">
        <v>312.42</v>
      </c>
      <c r="C8" s="20" t="s">
        <v>127</v>
      </c>
      <c r="D8" s="46">
        <v>0</v>
      </c>
      <c r="E8" s="46">
        <v>0</v>
      </c>
      <c r="F8" s="46">
        <v>0</v>
      </c>
      <c r="G8" s="46">
        <v>193604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193604</v>
      </c>
      <c r="O8" s="47">
        <f t="shared" si="2"/>
        <v>17.98123897092969</v>
      </c>
      <c r="P8" s="9"/>
    </row>
    <row r="9" spans="1:16" ht="15">
      <c r="A9" s="12"/>
      <c r="B9" s="25">
        <v>314.1</v>
      </c>
      <c r="C9" s="20" t="s">
        <v>11</v>
      </c>
      <c r="D9" s="46">
        <v>791674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791674</v>
      </c>
      <c r="O9" s="47">
        <f t="shared" si="2"/>
        <v>73.52781647627009</v>
      </c>
      <c r="P9" s="9"/>
    </row>
    <row r="10" spans="1:16" ht="15">
      <c r="A10" s="12"/>
      <c r="B10" s="25">
        <v>315</v>
      </c>
      <c r="C10" s="20" t="s">
        <v>96</v>
      </c>
      <c r="D10" s="46">
        <v>455123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455123</v>
      </c>
      <c r="O10" s="47">
        <f t="shared" si="2"/>
        <v>42.27017739388874</v>
      </c>
      <c r="P10" s="9"/>
    </row>
    <row r="11" spans="1:16" ht="15">
      <c r="A11" s="12"/>
      <c r="B11" s="25">
        <v>316</v>
      </c>
      <c r="C11" s="20" t="s">
        <v>97</v>
      </c>
      <c r="D11" s="46">
        <v>119557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119557</v>
      </c>
      <c r="O11" s="47">
        <f t="shared" si="2"/>
        <v>11.104021547320517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SUM(D13:D16)</f>
        <v>896036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1157652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2053688</v>
      </c>
      <c r="O12" s="45">
        <f t="shared" si="2"/>
        <v>190.73911024426488</v>
      </c>
      <c r="P12" s="10"/>
    </row>
    <row r="13" spans="1:16" ht="15">
      <c r="A13" s="12"/>
      <c r="B13" s="25">
        <v>323.1</v>
      </c>
      <c r="C13" s="20" t="s">
        <v>15</v>
      </c>
      <c r="D13" s="46">
        <v>702805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702805</v>
      </c>
      <c r="O13" s="47">
        <f t="shared" si="2"/>
        <v>65.27398532553171</v>
      </c>
      <c r="P13" s="9"/>
    </row>
    <row r="14" spans="1:16" ht="15">
      <c r="A14" s="12"/>
      <c r="B14" s="25">
        <v>324.21</v>
      </c>
      <c r="C14" s="20" t="s">
        <v>137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1157652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1157652</v>
      </c>
      <c r="O14" s="47">
        <f t="shared" si="2"/>
        <v>107.51852883811647</v>
      </c>
      <c r="P14" s="9"/>
    </row>
    <row r="15" spans="1:16" ht="15">
      <c r="A15" s="12"/>
      <c r="B15" s="25">
        <v>324.61</v>
      </c>
      <c r="C15" s="20" t="s">
        <v>123</v>
      </c>
      <c r="D15" s="46">
        <v>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500</v>
      </c>
      <c r="O15" s="47">
        <f t="shared" si="2"/>
        <v>0.046438190768087674</v>
      </c>
      <c r="P15" s="9"/>
    </row>
    <row r="16" spans="1:16" ht="15">
      <c r="A16" s="12"/>
      <c r="B16" s="25">
        <v>329</v>
      </c>
      <c r="C16" s="20" t="s">
        <v>17</v>
      </c>
      <c r="D16" s="46">
        <v>192731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192731</v>
      </c>
      <c r="O16" s="47">
        <f t="shared" si="2"/>
        <v>17.90015788984861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SUM(D18:D29)</f>
        <v>1448208</v>
      </c>
      <c r="E17" s="32">
        <f t="shared" si="4"/>
        <v>74975</v>
      </c>
      <c r="F17" s="32">
        <f t="shared" si="4"/>
        <v>0</v>
      </c>
      <c r="G17" s="32">
        <f t="shared" si="4"/>
        <v>966757</v>
      </c>
      <c r="H17" s="32">
        <f t="shared" si="4"/>
        <v>0</v>
      </c>
      <c r="I17" s="32">
        <f t="shared" si="4"/>
        <v>4862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2494802</v>
      </c>
      <c r="O17" s="45">
        <f t="shared" si="2"/>
        <v>231.70818240921335</v>
      </c>
      <c r="P17" s="10"/>
    </row>
    <row r="18" spans="1:16" ht="15">
      <c r="A18" s="12"/>
      <c r="B18" s="25">
        <v>331.5</v>
      </c>
      <c r="C18" s="20" t="s">
        <v>21</v>
      </c>
      <c r="D18" s="46">
        <v>286492</v>
      </c>
      <c r="E18" s="46">
        <v>0</v>
      </c>
      <c r="F18" s="46">
        <v>0</v>
      </c>
      <c r="G18" s="46">
        <v>0</v>
      </c>
      <c r="H18" s="46">
        <v>0</v>
      </c>
      <c r="I18" s="46">
        <v>4862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291354</v>
      </c>
      <c r="O18" s="47">
        <f t="shared" si="2"/>
        <v>27.059905266090833</v>
      </c>
      <c r="P18" s="9"/>
    </row>
    <row r="19" spans="1:16" ht="15">
      <c r="A19" s="12"/>
      <c r="B19" s="25">
        <v>334.2</v>
      </c>
      <c r="C19" s="20" t="s">
        <v>84</v>
      </c>
      <c r="D19" s="46">
        <v>52650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52650</v>
      </c>
      <c r="O19" s="47">
        <f t="shared" si="2"/>
        <v>4.889941487879632</v>
      </c>
      <c r="P19" s="9"/>
    </row>
    <row r="20" spans="1:16" ht="15">
      <c r="A20" s="12"/>
      <c r="B20" s="25">
        <v>334.7</v>
      </c>
      <c r="C20" s="20" t="s">
        <v>85</v>
      </c>
      <c r="D20" s="46">
        <v>0</v>
      </c>
      <c r="E20" s="46">
        <v>0</v>
      </c>
      <c r="F20" s="46">
        <v>0</v>
      </c>
      <c r="G20" s="46">
        <v>400000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7">SUM(D20:M20)</f>
        <v>400000</v>
      </c>
      <c r="O20" s="47">
        <f t="shared" si="2"/>
        <v>37.15055261447014</v>
      </c>
      <c r="P20" s="9"/>
    </row>
    <row r="21" spans="1:16" ht="15">
      <c r="A21" s="12"/>
      <c r="B21" s="25">
        <v>335.12</v>
      </c>
      <c r="C21" s="20" t="s">
        <v>99</v>
      </c>
      <c r="D21" s="46">
        <v>381405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381405</v>
      </c>
      <c r="O21" s="47">
        <f t="shared" si="2"/>
        <v>35.42351629980496</v>
      </c>
      <c r="P21" s="9"/>
    </row>
    <row r="22" spans="1:16" ht="15">
      <c r="A22" s="12"/>
      <c r="B22" s="25">
        <v>335.14</v>
      </c>
      <c r="C22" s="20" t="s">
        <v>100</v>
      </c>
      <c r="D22" s="46">
        <v>3026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3026</v>
      </c>
      <c r="O22" s="47">
        <f t="shared" si="2"/>
        <v>0.2810439305284666</v>
      </c>
      <c r="P22" s="9"/>
    </row>
    <row r="23" spans="1:16" ht="15">
      <c r="A23" s="12"/>
      <c r="B23" s="25">
        <v>335.15</v>
      </c>
      <c r="C23" s="20" t="s">
        <v>101</v>
      </c>
      <c r="D23" s="46">
        <v>1867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1867</v>
      </c>
      <c r="O23" s="47">
        <f t="shared" si="2"/>
        <v>0.17340020432803938</v>
      </c>
      <c r="P23" s="9"/>
    </row>
    <row r="24" spans="1:16" ht="15">
      <c r="A24" s="12"/>
      <c r="B24" s="25">
        <v>335.18</v>
      </c>
      <c r="C24" s="20" t="s">
        <v>102</v>
      </c>
      <c r="D24" s="46">
        <v>564157</v>
      </c>
      <c r="E24" s="46">
        <v>0</v>
      </c>
      <c r="F24" s="46">
        <v>0</v>
      </c>
      <c r="G24" s="46">
        <v>566757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1130914</v>
      </c>
      <c r="O24" s="47">
        <f t="shared" si="2"/>
        <v>105.03520014860221</v>
      </c>
      <c r="P24" s="9"/>
    </row>
    <row r="25" spans="1:16" ht="15">
      <c r="A25" s="12"/>
      <c r="B25" s="25">
        <v>335.19</v>
      </c>
      <c r="C25" s="20" t="s">
        <v>103</v>
      </c>
      <c r="D25" s="46">
        <v>104503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104503</v>
      </c>
      <c r="O25" s="47">
        <f t="shared" si="2"/>
        <v>9.705860499674932</v>
      </c>
      <c r="P25" s="9"/>
    </row>
    <row r="26" spans="1:16" ht="15">
      <c r="A26" s="12"/>
      <c r="B26" s="25">
        <v>335.21</v>
      </c>
      <c r="C26" s="20" t="s">
        <v>28</v>
      </c>
      <c r="D26" s="46">
        <v>2880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2880</v>
      </c>
      <c r="O26" s="47">
        <f t="shared" si="2"/>
        <v>0.267483978824185</v>
      </c>
      <c r="P26" s="9"/>
    </row>
    <row r="27" spans="1:16" ht="15">
      <c r="A27" s="12"/>
      <c r="B27" s="25">
        <v>336</v>
      </c>
      <c r="C27" s="20" t="s">
        <v>140</v>
      </c>
      <c r="D27" s="46">
        <v>9537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9537</v>
      </c>
      <c r="O27" s="47">
        <f t="shared" si="2"/>
        <v>0.8857620507105043</v>
      </c>
      <c r="P27" s="9"/>
    </row>
    <row r="28" spans="1:16" ht="15">
      <c r="A28" s="12"/>
      <c r="B28" s="25">
        <v>338</v>
      </c>
      <c r="C28" s="20" t="s">
        <v>29</v>
      </c>
      <c r="D28" s="46">
        <v>37904</v>
      </c>
      <c r="E28" s="46">
        <v>1681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39585</v>
      </c>
      <c r="O28" s="47">
        <f t="shared" si="2"/>
        <v>3.6765115631095013</v>
      </c>
      <c r="P28" s="9"/>
    </row>
    <row r="29" spans="1:16" ht="15">
      <c r="A29" s="12"/>
      <c r="B29" s="25">
        <v>339</v>
      </c>
      <c r="C29" s="20" t="s">
        <v>30</v>
      </c>
      <c r="D29" s="46">
        <v>3787</v>
      </c>
      <c r="E29" s="46">
        <v>73294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77081</v>
      </c>
      <c r="O29" s="47">
        <f t="shared" si="2"/>
        <v>7.159004365189932</v>
      </c>
      <c r="P29" s="9"/>
    </row>
    <row r="30" spans="1:16" ht="15.75">
      <c r="A30" s="29" t="s">
        <v>35</v>
      </c>
      <c r="B30" s="30"/>
      <c r="C30" s="31"/>
      <c r="D30" s="32">
        <f aca="true" t="shared" si="6" ref="D30:M30">SUM(D31:D43)</f>
        <v>1478242</v>
      </c>
      <c r="E30" s="32">
        <f t="shared" si="6"/>
        <v>14250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13788923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15281415</v>
      </c>
      <c r="O30" s="45">
        <f t="shared" si="2"/>
        <v>1419.282529952633</v>
      </c>
      <c r="P30" s="10"/>
    </row>
    <row r="31" spans="1:16" ht="15">
      <c r="A31" s="12"/>
      <c r="B31" s="25">
        <v>341.3</v>
      </c>
      <c r="C31" s="20" t="s">
        <v>141</v>
      </c>
      <c r="D31" s="46">
        <v>1381545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3">SUM(D31:M31)</f>
        <v>1381545</v>
      </c>
      <c r="O31" s="47">
        <f t="shared" si="2"/>
        <v>128.31290052939536</v>
      </c>
      <c r="P31" s="9"/>
    </row>
    <row r="32" spans="1:16" ht="15">
      <c r="A32" s="12"/>
      <c r="B32" s="25">
        <v>342.1</v>
      </c>
      <c r="C32" s="20" t="s">
        <v>104</v>
      </c>
      <c r="D32" s="46">
        <v>4343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4343</v>
      </c>
      <c r="O32" s="47">
        <f t="shared" si="2"/>
        <v>0.40336212501160956</v>
      </c>
      <c r="P32" s="9"/>
    </row>
    <row r="33" spans="1:16" ht="15">
      <c r="A33" s="12"/>
      <c r="B33" s="25">
        <v>342.2</v>
      </c>
      <c r="C33" s="20" t="s">
        <v>39</v>
      </c>
      <c r="D33" s="46">
        <v>1916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1916</v>
      </c>
      <c r="O33" s="47">
        <f t="shared" si="2"/>
        <v>0.17795114702331197</v>
      </c>
      <c r="P33" s="9"/>
    </row>
    <row r="34" spans="1:16" ht="15">
      <c r="A34" s="12"/>
      <c r="B34" s="25">
        <v>342.4</v>
      </c>
      <c r="C34" s="20" t="s">
        <v>142</v>
      </c>
      <c r="D34" s="46">
        <v>420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420</v>
      </c>
      <c r="O34" s="47">
        <f t="shared" si="2"/>
        <v>0.03900808024519365</v>
      </c>
      <c r="P34" s="9"/>
    </row>
    <row r="35" spans="1:16" ht="15">
      <c r="A35" s="12"/>
      <c r="B35" s="25">
        <v>342.5</v>
      </c>
      <c r="C35" s="20" t="s">
        <v>143</v>
      </c>
      <c r="D35" s="46">
        <v>36004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36004</v>
      </c>
      <c r="O35" s="47">
        <f t="shared" si="2"/>
        <v>3.3439212408284575</v>
      </c>
      <c r="P35" s="9"/>
    </row>
    <row r="36" spans="1:16" ht="15">
      <c r="A36" s="12"/>
      <c r="B36" s="25">
        <v>342.9</v>
      </c>
      <c r="C36" s="20" t="s">
        <v>40</v>
      </c>
      <c r="D36" s="46">
        <v>1217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1217</v>
      </c>
      <c r="O36" s="47">
        <f t="shared" si="2"/>
        <v>0.1130305563295254</v>
      </c>
      <c r="P36" s="9"/>
    </row>
    <row r="37" spans="1:16" ht="15">
      <c r="A37" s="12"/>
      <c r="B37" s="25">
        <v>343.2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3823633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3823633</v>
      </c>
      <c r="O37" s="47">
        <f aca="true" t="shared" si="8" ref="O37:O62">(N37/O$64)</f>
        <v>355.12519736231076</v>
      </c>
      <c r="P37" s="9"/>
    </row>
    <row r="38" spans="1:16" ht="15">
      <c r="A38" s="12"/>
      <c r="B38" s="25">
        <v>343.3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3738225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3738225</v>
      </c>
      <c r="O38" s="47">
        <f t="shared" si="8"/>
        <v>347.1928113680691</v>
      </c>
      <c r="P38" s="9"/>
    </row>
    <row r="39" spans="1:16" ht="15">
      <c r="A39" s="12"/>
      <c r="B39" s="25">
        <v>343.4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1301815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1301815</v>
      </c>
      <c r="O39" s="47">
        <f t="shared" si="8"/>
        <v>120.9078666295161</v>
      </c>
      <c r="P39" s="9"/>
    </row>
    <row r="40" spans="1:16" ht="15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4678630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4678630</v>
      </c>
      <c r="O40" s="47">
        <f t="shared" si="8"/>
        <v>434.53422494659605</v>
      </c>
      <c r="P40" s="9"/>
    </row>
    <row r="41" spans="1:16" ht="15">
      <c r="A41" s="12"/>
      <c r="B41" s="25">
        <v>343.7</v>
      </c>
      <c r="C41" s="20" t="s">
        <v>45</v>
      </c>
      <c r="D41" s="46">
        <v>360</v>
      </c>
      <c r="E41" s="46">
        <v>0</v>
      </c>
      <c r="F41" s="46">
        <v>0</v>
      </c>
      <c r="G41" s="46">
        <v>0</v>
      </c>
      <c r="H41" s="46">
        <v>0</v>
      </c>
      <c r="I41" s="46">
        <v>226620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226980</v>
      </c>
      <c r="O41" s="47">
        <f t="shared" si="8"/>
        <v>21.08108108108108</v>
      </c>
      <c r="P41" s="9"/>
    </row>
    <row r="42" spans="1:16" ht="15">
      <c r="A42" s="12"/>
      <c r="B42" s="25">
        <v>347.2</v>
      </c>
      <c r="C42" s="20" t="s">
        <v>46</v>
      </c>
      <c r="D42" s="46">
        <v>52437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52437</v>
      </c>
      <c r="O42" s="47">
        <f t="shared" si="8"/>
        <v>4.870158818612427</v>
      </c>
      <c r="P42" s="9"/>
    </row>
    <row r="43" spans="1:16" ht="15">
      <c r="A43" s="12"/>
      <c r="B43" s="25">
        <v>349</v>
      </c>
      <c r="C43" s="20" t="s">
        <v>0</v>
      </c>
      <c r="D43" s="46">
        <v>0</v>
      </c>
      <c r="E43" s="46">
        <v>14250</v>
      </c>
      <c r="F43" s="46">
        <v>0</v>
      </c>
      <c r="G43" s="46">
        <v>0</v>
      </c>
      <c r="H43" s="46">
        <v>0</v>
      </c>
      <c r="I43" s="46">
        <v>20000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34250</v>
      </c>
      <c r="O43" s="47">
        <f t="shared" si="8"/>
        <v>3.1810160676140056</v>
      </c>
      <c r="P43" s="9"/>
    </row>
    <row r="44" spans="1:16" ht="15.75">
      <c r="A44" s="29" t="s">
        <v>36</v>
      </c>
      <c r="B44" s="30"/>
      <c r="C44" s="31"/>
      <c r="D44" s="32">
        <f aca="true" t="shared" si="9" ref="D44:M44">SUM(D45:D47)</f>
        <v>23331</v>
      </c>
      <c r="E44" s="32">
        <f t="shared" si="9"/>
        <v>366480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aca="true" t="shared" si="10" ref="N44:N49">SUM(D44:M44)</f>
        <v>389811</v>
      </c>
      <c r="O44" s="45">
        <f t="shared" si="8"/>
        <v>36.20423516299805</v>
      </c>
      <c r="P44" s="10"/>
    </row>
    <row r="45" spans="1:16" ht="15">
      <c r="A45" s="13"/>
      <c r="B45" s="39">
        <v>351.1</v>
      </c>
      <c r="C45" s="21" t="s">
        <v>49</v>
      </c>
      <c r="D45" s="46">
        <v>22190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22190</v>
      </c>
      <c r="O45" s="47">
        <f t="shared" si="8"/>
        <v>2.060926906287731</v>
      </c>
      <c r="P45" s="9"/>
    </row>
    <row r="46" spans="1:16" ht="15">
      <c r="A46" s="13"/>
      <c r="B46" s="39">
        <v>354</v>
      </c>
      <c r="C46" s="21" t="s">
        <v>50</v>
      </c>
      <c r="D46" s="46">
        <v>1141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1141</v>
      </c>
      <c r="O46" s="47">
        <f t="shared" si="8"/>
        <v>0.10597195133277608</v>
      </c>
      <c r="P46" s="9"/>
    </row>
    <row r="47" spans="1:16" ht="15">
      <c r="A47" s="13"/>
      <c r="B47" s="39">
        <v>359</v>
      </c>
      <c r="C47" s="21" t="s">
        <v>51</v>
      </c>
      <c r="D47" s="46">
        <v>0</v>
      </c>
      <c r="E47" s="46">
        <v>366480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366480</v>
      </c>
      <c r="O47" s="47">
        <f t="shared" si="8"/>
        <v>34.03733630537754</v>
      </c>
      <c r="P47" s="9"/>
    </row>
    <row r="48" spans="1:16" ht="15.75">
      <c r="A48" s="29" t="s">
        <v>3</v>
      </c>
      <c r="B48" s="30"/>
      <c r="C48" s="31"/>
      <c r="D48" s="32">
        <f aca="true" t="shared" si="11" ref="D48:M48">SUM(D49:D58)</f>
        <v>426295</v>
      </c>
      <c r="E48" s="32">
        <f t="shared" si="11"/>
        <v>487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114658</v>
      </c>
      <c r="J48" s="32">
        <f t="shared" si="11"/>
        <v>0</v>
      </c>
      <c r="K48" s="32">
        <f t="shared" si="11"/>
        <v>4250898</v>
      </c>
      <c r="L48" s="32">
        <f t="shared" si="11"/>
        <v>261693</v>
      </c>
      <c r="M48" s="32">
        <f t="shared" si="11"/>
        <v>0</v>
      </c>
      <c r="N48" s="32">
        <f t="shared" si="10"/>
        <v>5054031</v>
      </c>
      <c r="O48" s="45">
        <f t="shared" si="8"/>
        <v>469.40011145165784</v>
      </c>
      <c r="P48" s="10"/>
    </row>
    <row r="49" spans="1:16" ht="15">
      <c r="A49" s="12"/>
      <c r="B49" s="25">
        <v>361.1</v>
      </c>
      <c r="C49" s="20" t="s">
        <v>52</v>
      </c>
      <c r="D49" s="46">
        <v>116301</v>
      </c>
      <c r="E49" s="46">
        <v>404</v>
      </c>
      <c r="F49" s="46">
        <v>0</v>
      </c>
      <c r="G49" s="46">
        <v>0</v>
      </c>
      <c r="H49" s="46">
        <v>0</v>
      </c>
      <c r="I49" s="46">
        <v>45183</v>
      </c>
      <c r="J49" s="46">
        <v>0</v>
      </c>
      <c r="K49" s="46">
        <v>228160</v>
      </c>
      <c r="L49" s="46">
        <v>37873</v>
      </c>
      <c r="M49" s="46">
        <v>0</v>
      </c>
      <c r="N49" s="46">
        <f t="shared" si="10"/>
        <v>427921</v>
      </c>
      <c r="O49" s="47">
        <f t="shared" si="8"/>
        <v>39.74375406334169</v>
      </c>
      <c r="P49" s="9"/>
    </row>
    <row r="50" spans="1:16" ht="15">
      <c r="A50" s="12"/>
      <c r="B50" s="25">
        <v>361.2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315995</v>
      </c>
      <c r="L50" s="46">
        <v>30874</v>
      </c>
      <c r="M50" s="46">
        <v>0</v>
      </c>
      <c r="N50" s="46">
        <f aca="true" t="shared" si="12" ref="N50:N58">SUM(D50:M50)</f>
        <v>346869</v>
      </c>
      <c r="O50" s="47">
        <f t="shared" si="8"/>
        <v>32.21593758707161</v>
      </c>
      <c r="P50" s="9"/>
    </row>
    <row r="51" spans="1:16" ht="15">
      <c r="A51" s="12"/>
      <c r="B51" s="25">
        <v>361.3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1765040</v>
      </c>
      <c r="L51" s="46">
        <v>-66141</v>
      </c>
      <c r="M51" s="46">
        <v>0</v>
      </c>
      <c r="N51" s="46">
        <f t="shared" si="12"/>
        <v>1698899</v>
      </c>
      <c r="O51" s="47">
        <f t="shared" si="8"/>
        <v>157.78759171542677</v>
      </c>
      <c r="P51" s="9"/>
    </row>
    <row r="52" spans="1:16" ht="15">
      <c r="A52" s="12"/>
      <c r="B52" s="25">
        <v>361.4</v>
      </c>
      <c r="C52" s="20" t="s">
        <v>106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401129</v>
      </c>
      <c r="L52" s="46">
        <v>47671</v>
      </c>
      <c r="M52" s="46">
        <v>0</v>
      </c>
      <c r="N52" s="46">
        <f t="shared" si="12"/>
        <v>448800</v>
      </c>
      <c r="O52" s="47">
        <f t="shared" si="8"/>
        <v>41.6829200334355</v>
      </c>
      <c r="P52" s="9"/>
    </row>
    <row r="53" spans="1:16" ht="15">
      <c r="A53" s="12"/>
      <c r="B53" s="25">
        <v>362</v>
      </c>
      <c r="C53" s="20" t="s">
        <v>55</v>
      </c>
      <c r="D53" s="46">
        <v>159602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159602</v>
      </c>
      <c r="O53" s="47">
        <f t="shared" si="8"/>
        <v>14.823256245936658</v>
      </c>
      <c r="P53" s="9"/>
    </row>
    <row r="54" spans="1:16" ht="15">
      <c r="A54" s="12"/>
      <c r="B54" s="25">
        <v>364</v>
      </c>
      <c r="C54" s="20" t="s">
        <v>107</v>
      </c>
      <c r="D54" s="46">
        <v>185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185</v>
      </c>
      <c r="O54" s="47">
        <f t="shared" si="8"/>
        <v>0.01718213058419244</v>
      </c>
      <c r="P54" s="9"/>
    </row>
    <row r="55" spans="1:16" ht="15">
      <c r="A55" s="12"/>
      <c r="B55" s="25">
        <v>365</v>
      </c>
      <c r="C55" s="20" t="s">
        <v>108</v>
      </c>
      <c r="D55" s="46">
        <v>140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140</v>
      </c>
      <c r="O55" s="47">
        <f t="shared" si="8"/>
        <v>0.01300269341506455</v>
      </c>
      <c r="P55" s="9"/>
    </row>
    <row r="56" spans="1:16" ht="15">
      <c r="A56" s="12"/>
      <c r="B56" s="25">
        <v>366</v>
      </c>
      <c r="C56" s="20" t="s">
        <v>57</v>
      </c>
      <c r="D56" s="46">
        <v>1000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1000</v>
      </c>
      <c r="O56" s="47">
        <f t="shared" si="8"/>
        <v>0.09287638153617535</v>
      </c>
      <c r="P56" s="9"/>
    </row>
    <row r="57" spans="1:16" ht="15">
      <c r="A57" s="12"/>
      <c r="B57" s="25">
        <v>368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1467362</v>
      </c>
      <c r="L57" s="46">
        <v>211416</v>
      </c>
      <c r="M57" s="46">
        <v>0</v>
      </c>
      <c r="N57" s="46">
        <f t="shared" si="12"/>
        <v>1678778</v>
      </c>
      <c r="O57" s="47">
        <f t="shared" si="8"/>
        <v>155.91882604253738</v>
      </c>
      <c r="P57" s="9"/>
    </row>
    <row r="58" spans="1:16" ht="15">
      <c r="A58" s="12"/>
      <c r="B58" s="25">
        <v>369.9</v>
      </c>
      <c r="C58" s="20" t="s">
        <v>60</v>
      </c>
      <c r="D58" s="46">
        <v>149067</v>
      </c>
      <c r="E58" s="46">
        <v>83</v>
      </c>
      <c r="F58" s="46">
        <v>0</v>
      </c>
      <c r="G58" s="46">
        <v>0</v>
      </c>
      <c r="H58" s="46">
        <v>0</v>
      </c>
      <c r="I58" s="46">
        <v>69475</v>
      </c>
      <c r="J58" s="46">
        <v>0</v>
      </c>
      <c r="K58" s="46">
        <v>73212</v>
      </c>
      <c r="L58" s="46">
        <v>0</v>
      </c>
      <c r="M58" s="46">
        <v>0</v>
      </c>
      <c r="N58" s="46">
        <f t="shared" si="12"/>
        <v>291837</v>
      </c>
      <c r="O58" s="47">
        <f t="shared" si="8"/>
        <v>27.104764558372807</v>
      </c>
      <c r="P58" s="9"/>
    </row>
    <row r="59" spans="1:16" ht="15.75">
      <c r="A59" s="29" t="s">
        <v>37</v>
      </c>
      <c r="B59" s="30"/>
      <c r="C59" s="31"/>
      <c r="D59" s="32">
        <f aca="true" t="shared" si="13" ref="D59:M59">SUM(D60:D61)</f>
        <v>3317122</v>
      </c>
      <c r="E59" s="32">
        <f t="shared" si="13"/>
        <v>0</v>
      </c>
      <c r="F59" s="32">
        <f t="shared" si="13"/>
        <v>51272</v>
      </c>
      <c r="G59" s="32">
        <f t="shared" si="13"/>
        <v>156600</v>
      </c>
      <c r="H59" s="32">
        <f t="shared" si="13"/>
        <v>0</v>
      </c>
      <c r="I59" s="32">
        <f t="shared" si="13"/>
        <v>8820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3533814</v>
      </c>
      <c r="O59" s="45">
        <f t="shared" si="8"/>
        <v>328.20785734187797</v>
      </c>
      <c r="P59" s="9"/>
    </row>
    <row r="60" spans="1:16" ht="15">
      <c r="A60" s="12"/>
      <c r="B60" s="25">
        <v>381</v>
      </c>
      <c r="C60" s="20" t="s">
        <v>61</v>
      </c>
      <c r="D60" s="46">
        <v>3317122</v>
      </c>
      <c r="E60" s="46">
        <v>0</v>
      </c>
      <c r="F60" s="46">
        <v>51272</v>
      </c>
      <c r="G60" s="46">
        <v>156600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3524994</v>
      </c>
      <c r="O60" s="47">
        <f t="shared" si="8"/>
        <v>327.3886876567289</v>
      </c>
      <c r="P60" s="9"/>
    </row>
    <row r="61" spans="1:16" ht="15.75" thickBot="1">
      <c r="A61" s="12"/>
      <c r="B61" s="25">
        <v>389.8</v>
      </c>
      <c r="C61" s="20" t="s">
        <v>110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8820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8820</v>
      </c>
      <c r="O61" s="47">
        <f t="shared" si="8"/>
        <v>0.8191696851490666</v>
      </c>
      <c r="P61" s="9"/>
    </row>
    <row r="62" spans="1:119" ht="16.5" thickBot="1">
      <c r="A62" s="14" t="s">
        <v>47</v>
      </c>
      <c r="B62" s="23"/>
      <c r="C62" s="22"/>
      <c r="D62" s="15">
        <f aca="true" t="shared" si="14" ref="D62:M62">SUM(D5,D12,D17,D30,D44,D48,D59)</f>
        <v>10371851</v>
      </c>
      <c r="E62" s="15">
        <f t="shared" si="14"/>
        <v>456192</v>
      </c>
      <c r="F62" s="15">
        <f t="shared" si="14"/>
        <v>51272</v>
      </c>
      <c r="G62" s="15">
        <f t="shared" si="14"/>
        <v>1316961</v>
      </c>
      <c r="H62" s="15">
        <f t="shared" si="14"/>
        <v>0</v>
      </c>
      <c r="I62" s="15">
        <f t="shared" si="14"/>
        <v>15074915</v>
      </c>
      <c r="J62" s="15">
        <f t="shared" si="14"/>
        <v>0</v>
      </c>
      <c r="K62" s="15">
        <f t="shared" si="14"/>
        <v>4250898</v>
      </c>
      <c r="L62" s="15">
        <f t="shared" si="14"/>
        <v>261693</v>
      </c>
      <c r="M62" s="15">
        <f t="shared" si="14"/>
        <v>0</v>
      </c>
      <c r="N62" s="15">
        <f>SUM(D62:M62)</f>
        <v>31783782</v>
      </c>
      <c r="O62" s="38">
        <f t="shared" si="8"/>
        <v>2951.9626636946223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148</v>
      </c>
      <c r="M64" s="48"/>
      <c r="N64" s="48"/>
      <c r="O64" s="43">
        <v>10767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2625126</v>
      </c>
      <c r="E5" s="27">
        <f t="shared" si="0"/>
        <v>0</v>
      </c>
      <c r="F5" s="27">
        <f t="shared" si="0"/>
        <v>0</v>
      </c>
      <c r="G5" s="27">
        <f t="shared" si="0"/>
        <v>205167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2830293</v>
      </c>
      <c r="O5" s="33">
        <f aca="true" t="shared" si="2" ref="O5:O36">(N5/O$61)</f>
        <v>268.24879158373614</v>
      </c>
      <c r="P5" s="6"/>
    </row>
    <row r="6" spans="1:16" ht="15">
      <c r="A6" s="12"/>
      <c r="B6" s="25">
        <v>311</v>
      </c>
      <c r="C6" s="20" t="s">
        <v>2</v>
      </c>
      <c r="D6" s="46">
        <v>1057118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1057118</v>
      </c>
      <c r="O6" s="47">
        <f t="shared" si="2"/>
        <v>100.19126149180173</v>
      </c>
      <c r="P6" s="9"/>
    </row>
    <row r="7" spans="1:16" ht="15">
      <c r="A7" s="12"/>
      <c r="B7" s="25">
        <v>312.41</v>
      </c>
      <c r="C7" s="20" t="s">
        <v>136</v>
      </c>
      <c r="D7" s="46">
        <v>300955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300955</v>
      </c>
      <c r="O7" s="47">
        <f t="shared" si="2"/>
        <v>28.523836603165577</v>
      </c>
      <c r="P7" s="9"/>
    </row>
    <row r="8" spans="1:16" ht="15">
      <c r="A8" s="12"/>
      <c r="B8" s="25">
        <v>312.42</v>
      </c>
      <c r="C8" s="20" t="s">
        <v>127</v>
      </c>
      <c r="D8" s="46">
        <v>0</v>
      </c>
      <c r="E8" s="46">
        <v>0</v>
      </c>
      <c r="F8" s="46">
        <v>0</v>
      </c>
      <c r="G8" s="46">
        <v>205167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205167</v>
      </c>
      <c r="O8" s="47">
        <f t="shared" si="2"/>
        <v>19.44526585157805</v>
      </c>
      <c r="P8" s="9"/>
    </row>
    <row r="9" spans="1:16" ht="15">
      <c r="A9" s="12"/>
      <c r="B9" s="25">
        <v>314.1</v>
      </c>
      <c r="C9" s="20" t="s">
        <v>11</v>
      </c>
      <c r="D9" s="46">
        <v>771490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771490</v>
      </c>
      <c r="O9" s="47">
        <f t="shared" si="2"/>
        <v>73.12008340441665</v>
      </c>
      <c r="P9" s="9"/>
    </row>
    <row r="10" spans="1:16" ht="15">
      <c r="A10" s="12"/>
      <c r="B10" s="25">
        <v>315</v>
      </c>
      <c r="C10" s="20" t="s">
        <v>96</v>
      </c>
      <c r="D10" s="46">
        <v>382898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382898</v>
      </c>
      <c r="O10" s="47">
        <f t="shared" si="2"/>
        <v>36.29020945881907</v>
      </c>
      <c r="P10" s="9"/>
    </row>
    <row r="11" spans="1:16" ht="15">
      <c r="A11" s="12"/>
      <c r="B11" s="25">
        <v>316</v>
      </c>
      <c r="C11" s="20" t="s">
        <v>97</v>
      </c>
      <c r="D11" s="46">
        <v>112665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112665</v>
      </c>
      <c r="O11" s="47">
        <f t="shared" si="2"/>
        <v>10.678134773955076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SUM(D13:D16)</f>
        <v>931241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802511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1733752</v>
      </c>
      <c r="O12" s="45">
        <f t="shared" si="2"/>
        <v>164.32110700407543</v>
      </c>
      <c r="P12" s="10"/>
    </row>
    <row r="13" spans="1:16" ht="15">
      <c r="A13" s="12"/>
      <c r="B13" s="25">
        <v>323.1</v>
      </c>
      <c r="C13" s="20" t="s">
        <v>15</v>
      </c>
      <c r="D13" s="46">
        <v>675325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675325</v>
      </c>
      <c r="O13" s="47">
        <f t="shared" si="2"/>
        <v>64.0057814425173</v>
      </c>
      <c r="P13" s="9"/>
    </row>
    <row r="14" spans="1:16" ht="15">
      <c r="A14" s="12"/>
      <c r="B14" s="25">
        <v>324.21</v>
      </c>
      <c r="C14" s="20" t="s">
        <v>137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802511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802511</v>
      </c>
      <c r="O14" s="47">
        <f t="shared" si="2"/>
        <v>76.0601838688276</v>
      </c>
      <c r="P14" s="9"/>
    </row>
    <row r="15" spans="1:16" ht="15">
      <c r="A15" s="12"/>
      <c r="B15" s="25">
        <v>324.61</v>
      </c>
      <c r="C15" s="20" t="s">
        <v>123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0.09477774618519572</v>
      </c>
      <c r="P15" s="9"/>
    </row>
    <row r="16" spans="1:16" ht="15">
      <c r="A16" s="12"/>
      <c r="B16" s="25">
        <v>329</v>
      </c>
      <c r="C16" s="20" t="s">
        <v>17</v>
      </c>
      <c r="D16" s="46">
        <v>254916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254916</v>
      </c>
      <c r="O16" s="47">
        <f t="shared" si="2"/>
        <v>24.160363946545353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SUM(D18:D29)</f>
        <v>1109369</v>
      </c>
      <c r="E17" s="32">
        <f t="shared" si="4"/>
        <v>66564</v>
      </c>
      <c r="F17" s="32">
        <f t="shared" si="4"/>
        <v>0</v>
      </c>
      <c r="G17" s="32">
        <f t="shared" si="4"/>
        <v>823270</v>
      </c>
      <c r="H17" s="32">
        <f t="shared" si="4"/>
        <v>0</v>
      </c>
      <c r="I17" s="32">
        <f t="shared" si="4"/>
        <v>120000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2119203</v>
      </c>
      <c r="O17" s="45">
        <f t="shared" si="2"/>
        <v>200.85328404890532</v>
      </c>
      <c r="P17" s="10"/>
    </row>
    <row r="18" spans="1:16" ht="15">
      <c r="A18" s="12"/>
      <c r="B18" s="25">
        <v>334.39</v>
      </c>
      <c r="C18" s="20" t="s">
        <v>138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120000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7">SUM(D18:M18)</f>
        <v>120000</v>
      </c>
      <c r="O18" s="47">
        <f t="shared" si="2"/>
        <v>11.373329542223486</v>
      </c>
      <c r="P18" s="9"/>
    </row>
    <row r="19" spans="1:16" ht="15">
      <c r="A19" s="12"/>
      <c r="B19" s="25">
        <v>334.49</v>
      </c>
      <c r="C19" s="20" t="s">
        <v>119</v>
      </c>
      <c r="D19" s="46">
        <v>0</v>
      </c>
      <c r="E19" s="46">
        <v>0</v>
      </c>
      <c r="F19" s="46">
        <v>0</v>
      </c>
      <c r="G19" s="46">
        <v>228390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228390</v>
      </c>
      <c r="O19" s="47">
        <f t="shared" si="2"/>
        <v>21.64628945123685</v>
      </c>
      <c r="P19" s="9"/>
    </row>
    <row r="20" spans="1:16" ht="15">
      <c r="A20" s="12"/>
      <c r="B20" s="25">
        <v>334.7</v>
      </c>
      <c r="C20" s="20" t="s">
        <v>85</v>
      </c>
      <c r="D20" s="46">
        <v>0</v>
      </c>
      <c r="E20" s="46">
        <v>0</v>
      </c>
      <c r="F20" s="46">
        <v>0</v>
      </c>
      <c r="G20" s="46">
        <v>39821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39821</v>
      </c>
      <c r="O20" s="47">
        <f t="shared" si="2"/>
        <v>3.7741446308406785</v>
      </c>
      <c r="P20" s="9"/>
    </row>
    <row r="21" spans="1:16" ht="15">
      <c r="A21" s="12"/>
      <c r="B21" s="25">
        <v>335.12</v>
      </c>
      <c r="C21" s="20" t="s">
        <v>99</v>
      </c>
      <c r="D21" s="46">
        <v>408146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408146</v>
      </c>
      <c r="O21" s="47">
        <f t="shared" si="2"/>
        <v>38.68315799450289</v>
      </c>
      <c r="P21" s="9"/>
    </row>
    <row r="22" spans="1:16" ht="15">
      <c r="A22" s="12"/>
      <c r="B22" s="25">
        <v>335.14</v>
      </c>
      <c r="C22" s="20" t="s">
        <v>100</v>
      </c>
      <c r="D22" s="46">
        <v>2223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2223</v>
      </c>
      <c r="O22" s="47">
        <f t="shared" si="2"/>
        <v>0.2106909297696901</v>
      </c>
      <c r="P22" s="9"/>
    </row>
    <row r="23" spans="1:16" ht="15">
      <c r="A23" s="12"/>
      <c r="B23" s="25">
        <v>335.15</v>
      </c>
      <c r="C23" s="20" t="s">
        <v>101</v>
      </c>
      <c r="D23" s="46">
        <v>10030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10030</v>
      </c>
      <c r="O23" s="47">
        <f t="shared" si="2"/>
        <v>0.950620794237513</v>
      </c>
      <c r="P23" s="9"/>
    </row>
    <row r="24" spans="1:16" ht="15">
      <c r="A24" s="12"/>
      <c r="B24" s="25">
        <v>335.18</v>
      </c>
      <c r="C24" s="20" t="s">
        <v>102</v>
      </c>
      <c r="D24" s="46">
        <v>540376</v>
      </c>
      <c r="E24" s="46">
        <v>0</v>
      </c>
      <c r="F24" s="46">
        <v>0</v>
      </c>
      <c r="G24" s="46">
        <v>555059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1095435</v>
      </c>
      <c r="O24" s="47">
        <f t="shared" si="2"/>
        <v>103.82286039237987</v>
      </c>
      <c r="P24" s="9"/>
    </row>
    <row r="25" spans="1:16" ht="15">
      <c r="A25" s="12"/>
      <c r="B25" s="25">
        <v>335.21</v>
      </c>
      <c r="C25" s="20" t="s">
        <v>28</v>
      </c>
      <c r="D25" s="46">
        <v>3840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3840</v>
      </c>
      <c r="O25" s="47">
        <f t="shared" si="2"/>
        <v>0.36394654535115156</v>
      </c>
      <c r="P25" s="9"/>
    </row>
    <row r="26" spans="1:16" ht="15">
      <c r="A26" s="12"/>
      <c r="B26" s="25">
        <v>335.49</v>
      </c>
      <c r="C26" s="20" t="s">
        <v>139</v>
      </c>
      <c r="D26" s="46">
        <v>121420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121420</v>
      </c>
      <c r="O26" s="47">
        <f t="shared" si="2"/>
        <v>11.507913941806464</v>
      </c>
      <c r="P26" s="9"/>
    </row>
    <row r="27" spans="1:16" ht="15">
      <c r="A27" s="12"/>
      <c r="B27" s="25">
        <v>336</v>
      </c>
      <c r="C27" s="20" t="s">
        <v>140</v>
      </c>
      <c r="D27" s="46">
        <v>10280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10280</v>
      </c>
      <c r="O27" s="47">
        <f t="shared" si="2"/>
        <v>0.974315230783812</v>
      </c>
      <c r="P27" s="9"/>
    </row>
    <row r="28" spans="1:16" ht="15">
      <c r="A28" s="12"/>
      <c r="B28" s="25">
        <v>338</v>
      </c>
      <c r="C28" s="20" t="s">
        <v>29</v>
      </c>
      <c r="D28" s="46">
        <v>9548</v>
      </c>
      <c r="E28" s="46">
        <v>331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9879</v>
      </c>
      <c r="O28" s="47">
        <f t="shared" si="2"/>
        <v>0.9363093545635485</v>
      </c>
      <c r="P28" s="9"/>
    </row>
    <row r="29" spans="1:16" ht="15">
      <c r="A29" s="12"/>
      <c r="B29" s="25">
        <v>339</v>
      </c>
      <c r="C29" s="20" t="s">
        <v>30</v>
      </c>
      <c r="D29" s="46">
        <v>3506</v>
      </c>
      <c r="E29" s="46">
        <v>66233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69739</v>
      </c>
      <c r="O29" s="47">
        <f t="shared" si="2"/>
        <v>6.609705241209364</v>
      </c>
      <c r="P29" s="9"/>
    </row>
    <row r="30" spans="1:16" ht="15.75">
      <c r="A30" s="29" t="s">
        <v>35</v>
      </c>
      <c r="B30" s="30"/>
      <c r="C30" s="31"/>
      <c r="D30" s="32">
        <f aca="true" t="shared" si="6" ref="D30:M30">SUM(D31:D43)</f>
        <v>1425797</v>
      </c>
      <c r="E30" s="32">
        <f t="shared" si="6"/>
        <v>8587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13652364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15086748</v>
      </c>
      <c r="O30" s="45">
        <f t="shared" si="2"/>
        <v>1429.8879727040091</v>
      </c>
      <c r="P30" s="10"/>
    </row>
    <row r="31" spans="1:16" ht="15">
      <c r="A31" s="12"/>
      <c r="B31" s="25">
        <v>341.3</v>
      </c>
      <c r="C31" s="20" t="s">
        <v>141</v>
      </c>
      <c r="D31" s="46">
        <v>1287433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3">SUM(D31:M31)</f>
        <v>1287433</v>
      </c>
      <c r="O31" s="47">
        <f t="shared" si="2"/>
        <v>122.01999810444508</v>
      </c>
      <c r="P31" s="9"/>
    </row>
    <row r="32" spans="1:16" ht="15">
      <c r="A32" s="12"/>
      <c r="B32" s="25">
        <v>342.1</v>
      </c>
      <c r="C32" s="20" t="s">
        <v>104</v>
      </c>
      <c r="D32" s="46">
        <v>3955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3955</v>
      </c>
      <c r="O32" s="47">
        <f t="shared" si="2"/>
        <v>0.3748459861624491</v>
      </c>
      <c r="P32" s="9"/>
    </row>
    <row r="33" spans="1:16" ht="15">
      <c r="A33" s="12"/>
      <c r="B33" s="25">
        <v>342.2</v>
      </c>
      <c r="C33" s="20" t="s">
        <v>39</v>
      </c>
      <c r="D33" s="46">
        <v>1385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1385</v>
      </c>
      <c r="O33" s="47">
        <f t="shared" si="2"/>
        <v>0.13126717846649608</v>
      </c>
      <c r="P33" s="9"/>
    </row>
    <row r="34" spans="1:16" ht="15">
      <c r="A34" s="12"/>
      <c r="B34" s="25">
        <v>342.4</v>
      </c>
      <c r="C34" s="20" t="s">
        <v>142</v>
      </c>
      <c r="D34" s="46">
        <v>840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840</v>
      </c>
      <c r="O34" s="47">
        <f t="shared" si="2"/>
        <v>0.0796133067955644</v>
      </c>
      <c r="P34" s="9"/>
    </row>
    <row r="35" spans="1:16" ht="15">
      <c r="A35" s="12"/>
      <c r="B35" s="25">
        <v>342.5</v>
      </c>
      <c r="C35" s="20" t="s">
        <v>143</v>
      </c>
      <c r="D35" s="46">
        <v>31304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31304</v>
      </c>
      <c r="O35" s="47">
        <f t="shared" si="2"/>
        <v>2.9669225665813665</v>
      </c>
      <c r="P35" s="9"/>
    </row>
    <row r="36" spans="1:16" ht="15">
      <c r="A36" s="12"/>
      <c r="B36" s="25">
        <v>342.9</v>
      </c>
      <c r="C36" s="20" t="s">
        <v>40</v>
      </c>
      <c r="D36" s="46">
        <v>2314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2314</v>
      </c>
      <c r="O36" s="47">
        <f t="shared" si="2"/>
        <v>0.21931570467254288</v>
      </c>
      <c r="P36" s="9"/>
    </row>
    <row r="37" spans="1:16" ht="15">
      <c r="A37" s="12"/>
      <c r="B37" s="25">
        <v>343.2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3926160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3926160</v>
      </c>
      <c r="O37" s="47">
        <f aca="true" t="shared" si="8" ref="O37:O59">(N37/O$61)</f>
        <v>372.112595962468</v>
      </c>
      <c r="P37" s="9"/>
    </row>
    <row r="38" spans="1:16" ht="15">
      <c r="A38" s="12"/>
      <c r="B38" s="25">
        <v>343.3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3582498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3582498</v>
      </c>
      <c r="O38" s="47">
        <f t="shared" si="8"/>
        <v>339.5410861529713</v>
      </c>
      <c r="P38" s="9"/>
    </row>
    <row r="39" spans="1:16" ht="15">
      <c r="A39" s="12"/>
      <c r="B39" s="25">
        <v>343.4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1313169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1313169</v>
      </c>
      <c r="O39" s="47">
        <f t="shared" si="8"/>
        <v>124.45919818026728</v>
      </c>
      <c r="P39" s="9"/>
    </row>
    <row r="40" spans="1:16" ht="15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4587145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4587145</v>
      </c>
      <c r="O40" s="47">
        <f t="shared" si="8"/>
        <v>434.7592645246896</v>
      </c>
      <c r="P40" s="9"/>
    </row>
    <row r="41" spans="1:16" ht="15">
      <c r="A41" s="12"/>
      <c r="B41" s="25">
        <v>343.7</v>
      </c>
      <c r="C41" s="20" t="s">
        <v>45</v>
      </c>
      <c r="D41" s="46">
        <v>1039</v>
      </c>
      <c r="E41" s="46">
        <v>0</v>
      </c>
      <c r="F41" s="46">
        <v>0</v>
      </c>
      <c r="G41" s="46">
        <v>0</v>
      </c>
      <c r="H41" s="46">
        <v>0</v>
      </c>
      <c r="I41" s="46">
        <v>223392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224431</v>
      </c>
      <c r="O41" s="47">
        <f t="shared" si="8"/>
        <v>21.27106435408966</v>
      </c>
      <c r="P41" s="9"/>
    </row>
    <row r="42" spans="1:16" ht="15">
      <c r="A42" s="12"/>
      <c r="B42" s="25">
        <v>347.2</v>
      </c>
      <c r="C42" s="20" t="s">
        <v>46</v>
      </c>
      <c r="D42" s="46">
        <v>97527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97527</v>
      </c>
      <c r="O42" s="47">
        <f t="shared" si="8"/>
        <v>9.243389252203583</v>
      </c>
      <c r="P42" s="9"/>
    </row>
    <row r="43" spans="1:16" ht="15">
      <c r="A43" s="12"/>
      <c r="B43" s="25">
        <v>349</v>
      </c>
      <c r="C43" s="20" t="s">
        <v>0</v>
      </c>
      <c r="D43" s="46">
        <v>0</v>
      </c>
      <c r="E43" s="46">
        <v>8587</v>
      </c>
      <c r="F43" s="46">
        <v>0</v>
      </c>
      <c r="G43" s="46">
        <v>0</v>
      </c>
      <c r="H43" s="46">
        <v>0</v>
      </c>
      <c r="I43" s="46">
        <v>20000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28587</v>
      </c>
      <c r="O43" s="47">
        <f t="shared" si="8"/>
        <v>2.70941143019619</v>
      </c>
      <c r="P43" s="9"/>
    </row>
    <row r="44" spans="1:16" ht="15.75">
      <c r="A44" s="29" t="s">
        <v>36</v>
      </c>
      <c r="B44" s="30"/>
      <c r="C44" s="31"/>
      <c r="D44" s="32">
        <f aca="true" t="shared" si="9" ref="D44:M44">SUM(D45:D46)</f>
        <v>7120</v>
      </c>
      <c r="E44" s="32">
        <f t="shared" si="9"/>
        <v>329721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336841</v>
      </c>
      <c r="O44" s="45">
        <f t="shared" si="8"/>
        <v>31.92503080276751</v>
      </c>
      <c r="P44" s="10"/>
    </row>
    <row r="45" spans="1:16" ht="15">
      <c r="A45" s="13"/>
      <c r="B45" s="39">
        <v>351.1</v>
      </c>
      <c r="C45" s="21" t="s">
        <v>49</v>
      </c>
      <c r="D45" s="46">
        <v>7120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7120</v>
      </c>
      <c r="O45" s="47">
        <f t="shared" si="8"/>
        <v>0.6748175528385935</v>
      </c>
      <c r="P45" s="9"/>
    </row>
    <row r="46" spans="1:16" ht="15">
      <c r="A46" s="13"/>
      <c r="B46" s="39">
        <v>359</v>
      </c>
      <c r="C46" s="21" t="s">
        <v>51</v>
      </c>
      <c r="D46" s="46">
        <v>0</v>
      </c>
      <c r="E46" s="46">
        <v>329721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329721</v>
      </c>
      <c r="O46" s="47">
        <f t="shared" si="8"/>
        <v>31.250213249928915</v>
      </c>
      <c r="P46" s="9"/>
    </row>
    <row r="47" spans="1:16" ht="15.75">
      <c r="A47" s="29" t="s">
        <v>3</v>
      </c>
      <c r="B47" s="30"/>
      <c r="C47" s="31"/>
      <c r="D47" s="32">
        <f aca="true" t="shared" si="10" ref="D47:M47">SUM(D48:D55)</f>
        <v>460649</v>
      </c>
      <c r="E47" s="32">
        <f t="shared" si="10"/>
        <v>26109</v>
      </c>
      <c r="F47" s="32">
        <f t="shared" si="10"/>
        <v>40</v>
      </c>
      <c r="G47" s="32">
        <f t="shared" si="10"/>
        <v>4368</v>
      </c>
      <c r="H47" s="32">
        <f t="shared" si="10"/>
        <v>0</v>
      </c>
      <c r="I47" s="32">
        <f t="shared" si="10"/>
        <v>76606</v>
      </c>
      <c r="J47" s="32">
        <f t="shared" si="10"/>
        <v>0</v>
      </c>
      <c r="K47" s="32">
        <f t="shared" si="10"/>
        <v>2950017</v>
      </c>
      <c r="L47" s="32">
        <f t="shared" si="10"/>
        <v>179298</v>
      </c>
      <c r="M47" s="32">
        <f t="shared" si="10"/>
        <v>0</v>
      </c>
      <c r="N47" s="32">
        <f>SUM(D47:M47)</f>
        <v>3697087</v>
      </c>
      <c r="O47" s="45">
        <f t="shared" si="8"/>
        <v>350.4015733105867</v>
      </c>
      <c r="P47" s="10"/>
    </row>
    <row r="48" spans="1:16" ht="15">
      <c r="A48" s="12"/>
      <c r="B48" s="25">
        <v>361.1</v>
      </c>
      <c r="C48" s="20" t="s">
        <v>52</v>
      </c>
      <c r="D48" s="46">
        <v>119461</v>
      </c>
      <c r="E48" s="46">
        <v>686</v>
      </c>
      <c r="F48" s="46">
        <v>40</v>
      </c>
      <c r="G48" s="46">
        <v>4368</v>
      </c>
      <c r="H48" s="46">
        <v>0</v>
      </c>
      <c r="I48" s="46">
        <v>45167</v>
      </c>
      <c r="J48" s="46">
        <v>0</v>
      </c>
      <c r="K48" s="46">
        <v>235820</v>
      </c>
      <c r="L48" s="46">
        <v>40295</v>
      </c>
      <c r="M48" s="46">
        <v>0</v>
      </c>
      <c r="N48" s="46">
        <f>SUM(D48:M48)</f>
        <v>445837</v>
      </c>
      <c r="O48" s="47">
        <f t="shared" si="8"/>
        <v>42.2554260259691</v>
      </c>
      <c r="P48" s="9"/>
    </row>
    <row r="49" spans="1:16" ht="15">
      <c r="A49" s="12"/>
      <c r="B49" s="25">
        <v>361.2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348492</v>
      </c>
      <c r="L49" s="46">
        <v>31044</v>
      </c>
      <c r="M49" s="46">
        <v>0</v>
      </c>
      <c r="N49" s="46">
        <f aca="true" t="shared" si="11" ref="N49:N55">SUM(D49:M49)</f>
        <v>379536</v>
      </c>
      <c r="O49" s="47">
        <f t="shared" si="8"/>
        <v>35.97156667614444</v>
      </c>
      <c r="P49" s="9"/>
    </row>
    <row r="50" spans="1:16" ht="15">
      <c r="A50" s="12"/>
      <c r="B50" s="25">
        <v>361.3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-352080</v>
      </c>
      <c r="L50" s="46">
        <v>-29727</v>
      </c>
      <c r="M50" s="46">
        <v>0</v>
      </c>
      <c r="N50" s="46">
        <f t="shared" si="11"/>
        <v>-381807</v>
      </c>
      <c r="O50" s="47">
        <f t="shared" si="8"/>
        <v>-36.18680693773102</v>
      </c>
      <c r="P50" s="9"/>
    </row>
    <row r="51" spans="1:16" ht="15">
      <c r="A51" s="12"/>
      <c r="B51" s="25">
        <v>361.4</v>
      </c>
      <c r="C51" s="20" t="s">
        <v>106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1101140</v>
      </c>
      <c r="L51" s="46">
        <v>42116</v>
      </c>
      <c r="M51" s="46">
        <v>0</v>
      </c>
      <c r="N51" s="46">
        <f t="shared" si="11"/>
        <v>1143256</v>
      </c>
      <c r="O51" s="47">
        <f t="shared" si="8"/>
        <v>108.35522699270211</v>
      </c>
      <c r="P51" s="9"/>
    </row>
    <row r="52" spans="1:16" ht="15">
      <c r="A52" s="12"/>
      <c r="B52" s="25">
        <v>362</v>
      </c>
      <c r="C52" s="20" t="s">
        <v>55</v>
      </c>
      <c r="D52" s="46">
        <v>158312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158312</v>
      </c>
      <c r="O52" s="47">
        <f t="shared" si="8"/>
        <v>15.004454554070705</v>
      </c>
      <c r="P52" s="9"/>
    </row>
    <row r="53" spans="1:16" ht="15">
      <c r="A53" s="12"/>
      <c r="B53" s="25">
        <v>365</v>
      </c>
      <c r="C53" s="20" t="s">
        <v>108</v>
      </c>
      <c r="D53" s="46">
        <v>1332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1332</v>
      </c>
      <c r="O53" s="47">
        <f t="shared" si="8"/>
        <v>0.1262439579186807</v>
      </c>
      <c r="P53" s="9"/>
    </row>
    <row r="54" spans="1:16" ht="15">
      <c r="A54" s="12"/>
      <c r="B54" s="25">
        <v>368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1516385</v>
      </c>
      <c r="L54" s="46">
        <v>95570</v>
      </c>
      <c r="M54" s="46">
        <v>0</v>
      </c>
      <c r="N54" s="46">
        <f t="shared" si="11"/>
        <v>1611955</v>
      </c>
      <c r="O54" s="47">
        <f t="shared" si="8"/>
        <v>152.77746185195716</v>
      </c>
      <c r="P54" s="9"/>
    </row>
    <row r="55" spans="1:16" ht="15">
      <c r="A55" s="12"/>
      <c r="B55" s="25">
        <v>369.9</v>
      </c>
      <c r="C55" s="20" t="s">
        <v>60</v>
      </c>
      <c r="D55" s="46">
        <v>181544</v>
      </c>
      <c r="E55" s="46">
        <v>25423</v>
      </c>
      <c r="F55" s="46">
        <v>0</v>
      </c>
      <c r="G55" s="46">
        <v>0</v>
      </c>
      <c r="H55" s="46">
        <v>0</v>
      </c>
      <c r="I55" s="46">
        <v>31439</v>
      </c>
      <c r="J55" s="46">
        <v>0</v>
      </c>
      <c r="K55" s="46">
        <v>100260</v>
      </c>
      <c r="L55" s="46">
        <v>0</v>
      </c>
      <c r="M55" s="46">
        <v>0</v>
      </c>
      <c r="N55" s="46">
        <f t="shared" si="11"/>
        <v>338666</v>
      </c>
      <c r="O55" s="47">
        <f t="shared" si="8"/>
        <v>32.09800018955549</v>
      </c>
      <c r="P55" s="9"/>
    </row>
    <row r="56" spans="1:16" ht="15.75">
      <c r="A56" s="29" t="s">
        <v>37</v>
      </c>
      <c r="B56" s="30"/>
      <c r="C56" s="31"/>
      <c r="D56" s="32">
        <f aca="true" t="shared" si="12" ref="D56:M56">SUM(D57:D58)</f>
        <v>3269283</v>
      </c>
      <c r="E56" s="32">
        <f t="shared" si="12"/>
        <v>0</v>
      </c>
      <c r="F56" s="32">
        <f t="shared" si="12"/>
        <v>51272</v>
      </c>
      <c r="G56" s="32">
        <f t="shared" si="12"/>
        <v>155680</v>
      </c>
      <c r="H56" s="32">
        <f t="shared" si="12"/>
        <v>0</v>
      </c>
      <c r="I56" s="32">
        <f t="shared" si="12"/>
        <v>132443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>SUM(D56:M56)</f>
        <v>3608678</v>
      </c>
      <c r="O56" s="45">
        <f t="shared" si="8"/>
        <v>342.0223675480997</v>
      </c>
      <c r="P56" s="9"/>
    </row>
    <row r="57" spans="1:16" ht="15">
      <c r="A57" s="12"/>
      <c r="B57" s="25">
        <v>381</v>
      </c>
      <c r="C57" s="20" t="s">
        <v>61</v>
      </c>
      <c r="D57" s="46">
        <v>3269283</v>
      </c>
      <c r="E57" s="46">
        <v>0</v>
      </c>
      <c r="F57" s="46">
        <v>51272</v>
      </c>
      <c r="G57" s="46">
        <v>155680</v>
      </c>
      <c r="H57" s="46">
        <v>0</v>
      </c>
      <c r="I57" s="46">
        <v>127691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3603926</v>
      </c>
      <c r="O57" s="47">
        <f t="shared" si="8"/>
        <v>341.57198369822765</v>
      </c>
      <c r="P57" s="9"/>
    </row>
    <row r="58" spans="1:16" ht="15.75" thickBot="1">
      <c r="A58" s="12"/>
      <c r="B58" s="25">
        <v>389.8</v>
      </c>
      <c r="C58" s="20" t="s">
        <v>110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4752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4752</v>
      </c>
      <c r="O58" s="47">
        <f t="shared" si="8"/>
        <v>0.45038384987205005</v>
      </c>
      <c r="P58" s="9"/>
    </row>
    <row r="59" spans="1:119" ht="16.5" thickBot="1">
      <c r="A59" s="14" t="s">
        <v>47</v>
      </c>
      <c r="B59" s="23"/>
      <c r="C59" s="22"/>
      <c r="D59" s="15">
        <f aca="true" t="shared" si="13" ref="D59:M59">SUM(D5,D12,D17,D30,D44,D47,D56)</f>
        <v>9828585</v>
      </c>
      <c r="E59" s="15">
        <f t="shared" si="13"/>
        <v>430981</v>
      </c>
      <c r="F59" s="15">
        <f t="shared" si="13"/>
        <v>51312</v>
      </c>
      <c r="G59" s="15">
        <f t="shared" si="13"/>
        <v>1188485</v>
      </c>
      <c r="H59" s="15">
        <f t="shared" si="13"/>
        <v>0</v>
      </c>
      <c r="I59" s="15">
        <f t="shared" si="13"/>
        <v>14783924</v>
      </c>
      <c r="J59" s="15">
        <f t="shared" si="13"/>
        <v>0</v>
      </c>
      <c r="K59" s="15">
        <f t="shared" si="13"/>
        <v>2950017</v>
      </c>
      <c r="L59" s="15">
        <f t="shared" si="13"/>
        <v>179298</v>
      </c>
      <c r="M59" s="15">
        <f t="shared" si="13"/>
        <v>0</v>
      </c>
      <c r="N59" s="15">
        <f>SUM(D59:M59)</f>
        <v>29412602</v>
      </c>
      <c r="O59" s="38">
        <f t="shared" si="8"/>
        <v>2787.6601270021797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146</v>
      </c>
      <c r="M61" s="48"/>
      <c r="N61" s="48"/>
      <c r="O61" s="43">
        <v>10551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82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2561072</v>
      </c>
      <c r="E5" s="27">
        <f t="shared" si="0"/>
        <v>0</v>
      </c>
      <c r="F5" s="27">
        <f t="shared" si="0"/>
        <v>0</v>
      </c>
      <c r="G5" s="27">
        <f t="shared" si="0"/>
        <v>197838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2758910</v>
      </c>
      <c r="O5" s="33">
        <f aca="true" t="shared" si="2" ref="O5:O36">(N5/O$64)</f>
        <v>270.85313174946003</v>
      </c>
      <c r="P5" s="6"/>
    </row>
    <row r="6" spans="1:16" ht="15">
      <c r="A6" s="12"/>
      <c r="B6" s="25">
        <v>311</v>
      </c>
      <c r="C6" s="20" t="s">
        <v>2</v>
      </c>
      <c r="D6" s="46">
        <v>981570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981570</v>
      </c>
      <c r="O6" s="47">
        <f t="shared" si="2"/>
        <v>96.36461810327901</v>
      </c>
      <c r="P6" s="9"/>
    </row>
    <row r="7" spans="1:16" ht="15">
      <c r="A7" s="12"/>
      <c r="B7" s="25">
        <v>312.41</v>
      </c>
      <c r="C7" s="20" t="s">
        <v>136</v>
      </c>
      <c r="D7" s="46">
        <v>293198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293198</v>
      </c>
      <c r="O7" s="47">
        <f t="shared" si="2"/>
        <v>28.78440997447477</v>
      </c>
      <c r="P7" s="9"/>
    </row>
    <row r="8" spans="1:16" ht="15">
      <c r="A8" s="12"/>
      <c r="B8" s="25">
        <v>312.42</v>
      </c>
      <c r="C8" s="20" t="s">
        <v>127</v>
      </c>
      <c r="D8" s="46">
        <v>0</v>
      </c>
      <c r="E8" s="46">
        <v>0</v>
      </c>
      <c r="F8" s="46">
        <v>0</v>
      </c>
      <c r="G8" s="46">
        <v>197838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197838</v>
      </c>
      <c r="O8" s="47">
        <f t="shared" si="2"/>
        <v>19.42254074219517</v>
      </c>
      <c r="P8" s="9"/>
    </row>
    <row r="9" spans="1:16" ht="15">
      <c r="A9" s="12"/>
      <c r="B9" s="25">
        <v>314.1</v>
      </c>
      <c r="C9" s="20" t="s">
        <v>11</v>
      </c>
      <c r="D9" s="46">
        <v>769698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769698</v>
      </c>
      <c r="O9" s="47">
        <f t="shared" si="2"/>
        <v>75.56430394659337</v>
      </c>
      <c r="P9" s="9"/>
    </row>
    <row r="10" spans="1:16" ht="15">
      <c r="A10" s="12"/>
      <c r="B10" s="25">
        <v>315</v>
      </c>
      <c r="C10" s="20" t="s">
        <v>96</v>
      </c>
      <c r="D10" s="46">
        <v>389829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389829</v>
      </c>
      <c r="O10" s="47">
        <f t="shared" si="2"/>
        <v>38.27105831533477</v>
      </c>
      <c r="P10" s="9"/>
    </row>
    <row r="11" spans="1:16" ht="15">
      <c r="A11" s="12"/>
      <c r="B11" s="25">
        <v>316</v>
      </c>
      <c r="C11" s="20" t="s">
        <v>97</v>
      </c>
      <c r="D11" s="46">
        <v>126777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126777</v>
      </c>
      <c r="O11" s="47">
        <f t="shared" si="2"/>
        <v>12.446200667582957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SUM(D13:D15)</f>
        <v>950642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534644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1485286</v>
      </c>
      <c r="O12" s="45">
        <f t="shared" si="2"/>
        <v>145.81641468682506</v>
      </c>
      <c r="P12" s="10"/>
    </row>
    <row r="13" spans="1:16" ht="15">
      <c r="A13" s="12"/>
      <c r="B13" s="25">
        <v>323.1</v>
      </c>
      <c r="C13" s="20" t="s">
        <v>15</v>
      </c>
      <c r="D13" s="46">
        <v>691804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691804</v>
      </c>
      <c r="O13" s="47">
        <f t="shared" si="2"/>
        <v>67.91714117416062</v>
      </c>
      <c r="P13" s="9"/>
    </row>
    <row r="14" spans="1:16" ht="15">
      <c r="A14" s="12"/>
      <c r="B14" s="25">
        <v>324.21</v>
      </c>
      <c r="C14" s="20" t="s">
        <v>137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534644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534644</v>
      </c>
      <c r="O14" s="47">
        <f t="shared" si="2"/>
        <v>52.488120950323975</v>
      </c>
      <c r="P14" s="9"/>
    </row>
    <row r="15" spans="1:16" ht="15">
      <c r="A15" s="12"/>
      <c r="B15" s="25">
        <v>329</v>
      </c>
      <c r="C15" s="20" t="s">
        <v>17</v>
      </c>
      <c r="D15" s="46">
        <v>258838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258838</v>
      </c>
      <c r="O15" s="47">
        <f t="shared" si="2"/>
        <v>25.41115256234047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SUM(D17:D29)</f>
        <v>1103570</v>
      </c>
      <c r="E16" s="32">
        <f t="shared" si="4"/>
        <v>61099</v>
      </c>
      <c r="F16" s="32">
        <f t="shared" si="4"/>
        <v>0</v>
      </c>
      <c r="G16" s="32">
        <f t="shared" si="4"/>
        <v>1230871</v>
      </c>
      <c r="H16" s="32">
        <f t="shared" si="4"/>
        <v>0</v>
      </c>
      <c r="I16" s="32">
        <f t="shared" si="4"/>
        <v>114260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2509800</v>
      </c>
      <c r="O16" s="45">
        <f t="shared" si="2"/>
        <v>246.39701551148636</v>
      </c>
      <c r="P16" s="10"/>
    </row>
    <row r="17" spans="1:16" ht="15">
      <c r="A17" s="12"/>
      <c r="B17" s="25">
        <v>331.5</v>
      </c>
      <c r="C17" s="20" t="s">
        <v>21</v>
      </c>
      <c r="D17" s="46">
        <v>0</v>
      </c>
      <c r="E17" s="46">
        <v>0</v>
      </c>
      <c r="F17" s="46">
        <v>0</v>
      </c>
      <c r="G17" s="46">
        <v>326391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326391</v>
      </c>
      <c r="O17" s="47">
        <f t="shared" si="2"/>
        <v>32.043098370312194</v>
      </c>
      <c r="P17" s="9"/>
    </row>
    <row r="18" spans="1:16" ht="15">
      <c r="A18" s="12"/>
      <c r="B18" s="25">
        <v>334.39</v>
      </c>
      <c r="C18" s="20" t="s">
        <v>138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114260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7">SUM(D18:M18)</f>
        <v>114260</v>
      </c>
      <c r="O18" s="47">
        <f t="shared" si="2"/>
        <v>11.217357156881995</v>
      </c>
      <c r="P18" s="9"/>
    </row>
    <row r="19" spans="1:16" ht="15">
      <c r="A19" s="12"/>
      <c r="B19" s="25">
        <v>334.49</v>
      </c>
      <c r="C19" s="20" t="s">
        <v>119</v>
      </c>
      <c r="D19" s="46">
        <v>0</v>
      </c>
      <c r="E19" s="46">
        <v>0</v>
      </c>
      <c r="F19" s="46">
        <v>0</v>
      </c>
      <c r="G19" s="46">
        <v>77349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77349</v>
      </c>
      <c r="O19" s="47">
        <f t="shared" si="2"/>
        <v>7.593657961908502</v>
      </c>
      <c r="P19" s="9"/>
    </row>
    <row r="20" spans="1:16" ht="15">
      <c r="A20" s="12"/>
      <c r="B20" s="25">
        <v>334.7</v>
      </c>
      <c r="C20" s="20" t="s">
        <v>85</v>
      </c>
      <c r="D20" s="46">
        <v>9991</v>
      </c>
      <c r="E20" s="46">
        <v>0</v>
      </c>
      <c r="F20" s="46">
        <v>0</v>
      </c>
      <c r="G20" s="46">
        <v>283775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293766</v>
      </c>
      <c r="O20" s="47">
        <f t="shared" si="2"/>
        <v>28.840172786177106</v>
      </c>
      <c r="P20" s="9"/>
    </row>
    <row r="21" spans="1:16" ht="15">
      <c r="A21" s="12"/>
      <c r="B21" s="25">
        <v>335.12</v>
      </c>
      <c r="C21" s="20" t="s">
        <v>99</v>
      </c>
      <c r="D21" s="46">
        <v>387947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387947</v>
      </c>
      <c r="O21" s="47">
        <f t="shared" si="2"/>
        <v>38.08629491458865</v>
      </c>
      <c r="P21" s="9"/>
    </row>
    <row r="22" spans="1:16" ht="15">
      <c r="A22" s="12"/>
      <c r="B22" s="25">
        <v>335.14</v>
      </c>
      <c r="C22" s="20" t="s">
        <v>100</v>
      </c>
      <c r="D22" s="46">
        <v>1670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1670</v>
      </c>
      <c r="O22" s="47">
        <f t="shared" si="2"/>
        <v>0.1639505203220106</v>
      </c>
      <c r="P22" s="9"/>
    </row>
    <row r="23" spans="1:16" ht="15">
      <c r="A23" s="12"/>
      <c r="B23" s="25">
        <v>335.15</v>
      </c>
      <c r="C23" s="20" t="s">
        <v>101</v>
      </c>
      <c r="D23" s="46">
        <v>9745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9745</v>
      </c>
      <c r="O23" s="47">
        <f t="shared" si="2"/>
        <v>0.9567052817592775</v>
      </c>
      <c r="P23" s="9"/>
    </row>
    <row r="24" spans="1:16" ht="15">
      <c r="A24" s="12"/>
      <c r="B24" s="25">
        <v>335.18</v>
      </c>
      <c r="C24" s="20" t="s">
        <v>102</v>
      </c>
      <c r="D24" s="46">
        <v>519133</v>
      </c>
      <c r="E24" s="46">
        <v>0</v>
      </c>
      <c r="F24" s="46">
        <v>0</v>
      </c>
      <c r="G24" s="46">
        <v>543356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1062489</v>
      </c>
      <c r="O24" s="47">
        <f t="shared" si="2"/>
        <v>104.30875711761242</v>
      </c>
      <c r="P24" s="9"/>
    </row>
    <row r="25" spans="1:16" ht="15">
      <c r="A25" s="12"/>
      <c r="B25" s="25">
        <v>335.21</v>
      </c>
      <c r="C25" s="20" t="s">
        <v>28</v>
      </c>
      <c r="D25" s="46">
        <v>2880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2880</v>
      </c>
      <c r="O25" s="47">
        <f t="shared" si="2"/>
        <v>0.2827410170822698</v>
      </c>
      <c r="P25" s="9"/>
    </row>
    <row r="26" spans="1:16" ht="15">
      <c r="A26" s="12"/>
      <c r="B26" s="25">
        <v>335.49</v>
      </c>
      <c r="C26" s="20" t="s">
        <v>139</v>
      </c>
      <c r="D26" s="46">
        <v>118929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118929</v>
      </c>
      <c r="O26" s="47">
        <f t="shared" si="2"/>
        <v>11.675731396033772</v>
      </c>
      <c r="P26" s="9"/>
    </row>
    <row r="27" spans="1:16" ht="15">
      <c r="A27" s="12"/>
      <c r="B27" s="25">
        <v>336</v>
      </c>
      <c r="C27" s="20" t="s">
        <v>140</v>
      </c>
      <c r="D27" s="46">
        <v>11171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11171</v>
      </c>
      <c r="O27" s="47">
        <f t="shared" si="2"/>
        <v>1.096701354800707</v>
      </c>
      <c r="P27" s="9"/>
    </row>
    <row r="28" spans="1:16" ht="15">
      <c r="A28" s="12"/>
      <c r="B28" s="25">
        <v>338</v>
      </c>
      <c r="C28" s="20" t="s">
        <v>29</v>
      </c>
      <c r="D28" s="46">
        <v>38484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38484</v>
      </c>
      <c r="O28" s="47">
        <f t="shared" si="2"/>
        <v>3.77812684076183</v>
      </c>
      <c r="P28" s="9"/>
    </row>
    <row r="29" spans="1:16" ht="15">
      <c r="A29" s="12"/>
      <c r="B29" s="25">
        <v>339</v>
      </c>
      <c r="C29" s="20" t="s">
        <v>30</v>
      </c>
      <c r="D29" s="46">
        <v>3620</v>
      </c>
      <c r="E29" s="46">
        <v>61099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64719</v>
      </c>
      <c r="O29" s="47">
        <f t="shared" si="2"/>
        <v>6.353720793245631</v>
      </c>
      <c r="P29" s="9"/>
    </row>
    <row r="30" spans="1:16" ht="15.75">
      <c r="A30" s="29" t="s">
        <v>35</v>
      </c>
      <c r="B30" s="30"/>
      <c r="C30" s="31"/>
      <c r="D30" s="32">
        <f aca="true" t="shared" si="6" ref="D30:M30">SUM(D31:D43)</f>
        <v>1408294</v>
      </c>
      <c r="E30" s="32">
        <f t="shared" si="6"/>
        <v>30855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13094111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14533260</v>
      </c>
      <c r="O30" s="45">
        <f t="shared" si="2"/>
        <v>1426.7877478892597</v>
      </c>
      <c r="P30" s="10"/>
    </row>
    <row r="31" spans="1:16" ht="15">
      <c r="A31" s="12"/>
      <c r="B31" s="25">
        <v>341.3</v>
      </c>
      <c r="C31" s="20" t="s">
        <v>141</v>
      </c>
      <c r="D31" s="46">
        <v>1262210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3">SUM(D31:M31)</f>
        <v>1262210</v>
      </c>
      <c r="O31" s="47">
        <f t="shared" si="2"/>
        <v>123.91615943451797</v>
      </c>
      <c r="P31" s="9"/>
    </row>
    <row r="32" spans="1:16" ht="15">
      <c r="A32" s="12"/>
      <c r="B32" s="25">
        <v>342.1</v>
      </c>
      <c r="C32" s="20" t="s">
        <v>104</v>
      </c>
      <c r="D32" s="46">
        <v>3577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3577</v>
      </c>
      <c r="O32" s="47">
        <f t="shared" si="2"/>
        <v>0.35116827017474966</v>
      </c>
      <c r="P32" s="9"/>
    </row>
    <row r="33" spans="1:16" ht="15">
      <c r="A33" s="12"/>
      <c r="B33" s="25">
        <v>342.2</v>
      </c>
      <c r="C33" s="20" t="s">
        <v>39</v>
      </c>
      <c r="D33" s="46">
        <v>3596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3596</v>
      </c>
      <c r="O33" s="47">
        <f t="shared" si="2"/>
        <v>0.3530335754957785</v>
      </c>
      <c r="P33" s="9"/>
    </row>
    <row r="34" spans="1:16" ht="15">
      <c r="A34" s="12"/>
      <c r="B34" s="25">
        <v>342.4</v>
      </c>
      <c r="C34" s="20" t="s">
        <v>142</v>
      </c>
      <c r="D34" s="46">
        <v>1860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1860</v>
      </c>
      <c r="O34" s="47">
        <f t="shared" si="2"/>
        <v>0.18260357353229922</v>
      </c>
      <c r="P34" s="9"/>
    </row>
    <row r="35" spans="1:16" ht="15">
      <c r="A35" s="12"/>
      <c r="B35" s="25">
        <v>342.5</v>
      </c>
      <c r="C35" s="20" t="s">
        <v>143</v>
      </c>
      <c r="D35" s="46">
        <v>35894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35894</v>
      </c>
      <c r="O35" s="47">
        <f t="shared" si="2"/>
        <v>3.5238562733163166</v>
      </c>
      <c r="P35" s="9"/>
    </row>
    <row r="36" spans="1:16" ht="15">
      <c r="A36" s="12"/>
      <c r="B36" s="25">
        <v>342.9</v>
      </c>
      <c r="C36" s="20" t="s">
        <v>40</v>
      </c>
      <c r="D36" s="46">
        <v>2464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2464</v>
      </c>
      <c r="O36" s="47">
        <f t="shared" si="2"/>
        <v>0.24190064794816415</v>
      </c>
      <c r="P36" s="9"/>
    </row>
    <row r="37" spans="1:16" ht="15">
      <c r="A37" s="12"/>
      <c r="B37" s="25">
        <v>343.2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3764119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3764119</v>
      </c>
      <c r="O37" s="47">
        <f aca="true" t="shared" si="8" ref="O37:O62">(N37/O$64)</f>
        <v>369.53848419399174</v>
      </c>
      <c r="P37" s="9"/>
    </row>
    <row r="38" spans="1:16" ht="15">
      <c r="A38" s="12"/>
      <c r="B38" s="25">
        <v>343.3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3434619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3434619</v>
      </c>
      <c r="O38" s="47">
        <f t="shared" si="8"/>
        <v>337.19016296878067</v>
      </c>
      <c r="P38" s="9"/>
    </row>
    <row r="39" spans="1:16" ht="15">
      <c r="A39" s="12"/>
      <c r="B39" s="25">
        <v>343.4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1288559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1288559</v>
      </c>
      <c r="O39" s="47">
        <f t="shared" si="8"/>
        <v>126.50294521892793</v>
      </c>
      <c r="P39" s="9"/>
    </row>
    <row r="40" spans="1:16" ht="15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4357006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4357006</v>
      </c>
      <c r="O40" s="47">
        <f t="shared" si="8"/>
        <v>427.74455134498334</v>
      </c>
      <c r="P40" s="9"/>
    </row>
    <row r="41" spans="1:16" ht="15">
      <c r="A41" s="12"/>
      <c r="B41" s="25">
        <v>343.7</v>
      </c>
      <c r="C41" s="20" t="s">
        <v>45</v>
      </c>
      <c r="D41" s="46">
        <v>280</v>
      </c>
      <c r="E41" s="46">
        <v>0</v>
      </c>
      <c r="F41" s="46">
        <v>0</v>
      </c>
      <c r="G41" s="46">
        <v>0</v>
      </c>
      <c r="H41" s="46">
        <v>0</v>
      </c>
      <c r="I41" s="46">
        <v>229808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230088</v>
      </c>
      <c r="O41" s="47">
        <f t="shared" si="8"/>
        <v>22.588651089731</v>
      </c>
      <c r="P41" s="9"/>
    </row>
    <row r="42" spans="1:16" ht="15">
      <c r="A42" s="12"/>
      <c r="B42" s="25">
        <v>347.2</v>
      </c>
      <c r="C42" s="20" t="s">
        <v>46</v>
      </c>
      <c r="D42" s="46">
        <v>98413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98413</v>
      </c>
      <c r="O42" s="47">
        <f t="shared" si="8"/>
        <v>9.661594345179658</v>
      </c>
      <c r="P42" s="9"/>
    </row>
    <row r="43" spans="1:16" ht="15">
      <c r="A43" s="12"/>
      <c r="B43" s="25">
        <v>349</v>
      </c>
      <c r="C43" s="20" t="s">
        <v>0</v>
      </c>
      <c r="D43" s="46">
        <v>0</v>
      </c>
      <c r="E43" s="46">
        <v>30855</v>
      </c>
      <c r="F43" s="46">
        <v>0</v>
      </c>
      <c r="G43" s="46">
        <v>0</v>
      </c>
      <c r="H43" s="46">
        <v>0</v>
      </c>
      <c r="I43" s="46">
        <v>20000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50855</v>
      </c>
      <c r="O43" s="47">
        <f t="shared" si="8"/>
        <v>4.992636952680149</v>
      </c>
      <c r="P43" s="9"/>
    </row>
    <row r="44" spans="1:16" ht="15.75">
      <c r="A44" s="29" t="s">
        <v>36</v>
      </c>
      <c r="B44" s="30"/>
      <c r="C44" s="31"/>
      <c r="D44" s="32">
        <f aca="true" t="shared" si="9" ref="D44:M44">SUM(D45:D47)</f>
        <v>21708</v>
      </c>
      <c r="E44" s="32">
        <f t="shared" si="9"/>
        <v>299672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aca="true" t="shared" si="10" ref="N44:N49">SUM(D44:M44)</f>
        <v>321380</v>
      </c>
      <c r="O44" s="45">
        <f t="shared" si="8"/>
        <v>31.551148635381896</v>
      </c>
      <c r="P44" s="10"/>
    </row>
    <row r="45" spans="1:16" ht="15">
      <c r="A45" s="13"/>
      <c r="B45" s="39">
        <v>351.1</v>
      </c>
      <c r="C45" s="21" t="s">
        <v>49</v>
      </c>
      <c r="D45" s="46">
        <v>19908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19908</v>
      </c>
      <c r="O45" s="47">
        <f t="shared" si="8"/>
        <v>1.9544472805811899</v>
      </c>
      <c r="P45" s="9"/>
    </row>
    <row r="46" spans="1:16" ht="15">
      <c r="A46" s="13"/>
      <c r="B46" s="39">
        <v>354</v>
      </c>
      <c r="C46" s="21" t="s">
        <v>50</v>
      </c>
      <c r="D46" s="46">
        <v>1800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1800</v>
      </c>
      <c r="O46" s="47">
        <f t="shared" si="8"/>
        <v>0.1767131356764186</v>
      </c>
      <c r="P46" s="9"/>
    </row>
    <row r="47" spans="1:16" ht="15">
      <c r="A47" s="13"/>
      <c r="B47" s="39">
        <v>359</v>
      </c>
      <c r="C47" s="21" t="s">
        <v>51</v>
      </c>
      <c r="D47" s="46">
        <v>0</v>
      </c>
      <c r="E47" s="46">
        <v>299672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299672</v>
      </c>
      <c r="O47" s="47">
        <f t="shared" si="8"/>
        <v>29.41998821912429</v>
      </c>
      <c r="P47" s="9"/>
    </row>
    <row r="48" spans="1:16" ht="15.75">
      <c r="A48" s="29" t="s">
        <v>3</v>
      </c>
      <c r="B48" s="30"/>
      <c r="C48" s="31"/>
      <c r="D48" s="32">
        <f aca="true" t="shared" si="11" ref="D48:M48">SUM(D49:D58)</f>
        <v>306244</v>
      </c>
      <c r="E48" s="32">
        <f t="shared" si="11"/>
        <v>1157</v>
      </c>
      <c r="F48" s="32">
        <f t="shared" si="11"/>
        <v>71</v>
      </c>
      <c r="G48" s="32">
        <f t="shared" si="11"/>
        <v>309</v>
      </c>
      <c r="H48" s="32">
        <f t="shared" si="11"/>
        <v>0</v>
      </c>
      <c r="I48" s="32">
        <f t="shared" si="11"/>
        <v>56713</v>
      </c>
      <c r="J48" s="32">
        <f t="shared" si="11"/>
        <v>0</v>
      </c>
      <c r="K48" s="32">
        <f t="shared" si="11"/>
        <v>3910692</v>
      </c>
      <c r="L48" s="32">
        <f t="shared" si="11"/>
        <v>316780</v>
      </c>
      <c r="M48" s="32">
        <f t="shared" si="11"/>
        <v>0</v>
      </c>
      <c r="N48" s="32">
        <f t="shared" si="10"/>
        <v>4591966</v>
      </c>
      <c r="O48" s="45">
        <f t="shared" si="8"/>
        <v>450.8115059886118</v>
      </c>
      <c r="P48" s="10"/>
    </row>
    <row r="49" spans="1:16" ht="15">
      <c r="A49" s="12"/>
      <c r="B49" s="25">
        <v>361.1</v>
      </c>
      <c r="C49" s="20" t="s">
        <v>52</v>
      </c>
      <c r="D49" s="46">
        <v>7279</v>
      </c>
      <c r="E49" s="46">
        <v>157</v>
      </c>
      <c r="F49" s="46">
        <v>71</v>
      </c>
      <c r="G49" s="46">
        <v>309</v>
      </c>
      <c r="H49" s="46">
        <v>0</v>
      </c>
      <c r="I49" s="46">
        <v>14637</v>
      </c>
      <c r="J49" s="46">
        <v>0</v>
      </c>
      <c r="K49" s="46">
        <v>216899</v>
      </c>
      <c r="L49" s="46">
        <v>34251</v>
      </c>
      <c r="M49" s="46">
        <v>0</v>
      </c>
      <c r="N49" s="46">
        <f t="shared" si="10"/>
        <v>273603</v>
      </c>
      <c r="O49" s="47">
        <f t="shared" si="8"/>
        <v>26.860691144708422</v>
      </c>
      <c r="P49" s="9"/>
    </row>
    <row r="50" spans="1:16" ht="15">
      <c r="A50" s="12"/>
      <c r="B50" s="25">
        <v>361.2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318725</v>
      </c>
      <c r="L50" s="46">
        <v>27819</v>
      </c>
      <c r="M50" s="46">
        <v>0</v>
      </c>
      <c r="N50" s="46">
        <f aca="true" t="shared" si="12" ref="N50:N58">SUM(D50:M50)</f>
        <v>346544</v>
      </c>
      <c r="O50" s="47">
        <f t="shared" si="8"/>
        <v>34.02159827213823</v>
      </c>
      <c r="P50" s="9"/>
    </row>
    <row r="51" spans="1:16" ht="15">
      <c r="A51" s="12"/>
      <c r="B51" s="25">
        <v>361.3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865533</v>
      </c>
      <c r="L51" s="46">
        <v>61246</v>
      </c>
      <c r="M51" s="46">
        <v>0</v>
      </c>
      <c r="N51" s="46">
        <f t="shared" si="12"/>
        <v>926779</v>
      </c>
      <c r="O51" s="47">
        <f t="shared" si="8"/>
        <v>90.9855684272531</v>
      </c>
      <c r="P51" s="9"/>
    </row>
    <row r="52" spans="1:16" ht="15">
      <c r="A52" s="12"/>
      <c r="B52" s="25">
        <v>361.4</v>
      </c>
      <c r="C52" s="20" t="s">
        <v>106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947958</v>
      </c>
      <c r="L52" s="46">
        <v>90295</v>
      </c>
      <c r="M52" s="46">
        <v>0</v>
      </c>
      <c r="N52" s="46">
        <f t="shared" si="12"/>
        <v>1038253</v>
      </c>
      <c r="O52" s="47">
        <f t="shared" si="8"/>
        <v>101.9294129196937</v>
      </c>
      <c r="P52" s="9"/>
    </row>
    <row r="53" spans="1:16" ht="15">
      <c r="A53" s="12"/>
      <c r="B53" s="25">
        <v>362</v>
      </c>
      <c r="C53" s="20" t="s">
        <v>55</v>
      </c>
      <c r="D53" s="46">
        <v>159167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159167</v>
      </c>
      <c r="O53" s="47">
        <f t="shared" si="8"/>
        <v>15.626055370115845</v>
      </c>
      <c r="P53" s="9"/>
    </row>
    <row r="54" spans="1:16" ht="15">
      <c r="A54" s="12"/>
      <c r="B54" s="25">
        <v>364</v>
      </c>
      <c r="C54" s="20" t="s">
        <v>107</v>
      </c>
      <c r="D54" s="46">
        <v>31915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31915</v>
      </c>
      <c r="O54" s="47">
        <f t="shared" si="8"/>
        <v>3.1332220695071666</v>
      </c>
      <c r="P54" s="9"/>
    </row>
    <row r="55" spans="1:16" ht="15">
      <c r="A55" s="12"/>
      <c r="B55" s="25">
        <v>365</v>
      </c>
      <c r="C55" s="20" t="s">
        <v>108</v>
      </c>
      <c r="D55" s="46">
        <v>1506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1506</v>
      </c>
      <c r="O55" s="47">
        <f t="shared" si="8"/>
        <v>0.14784999018260359</v>
      </c>
      <c r="P55" s="9"/>
    </row>
    <row r="56" spans="1:16" ht="15">
      <c r="A56" s="12"/>
      <c r="B56" s="25">
        <v>366</v>
      </c>
      <c r="C56" s="20" t="s">
        <v>57</v>
      </c>
      <c r="D56" s="46">
        <v>374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374</v>
      </c>
      <c r="O56" s="47">
        <f t="shared" si="8"/>
        <v>0.0367170626349892</v>
      </c>
      <c r="P56" s="9"/>
    </row>
    <row r="57" spans="1:16" ht="15">
      <c r="A57" s="12"/>
      <c r="B57" s="25">
        <v>368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1449011</v>
      </c>
      <c r="L57" s="46">
        <v>0</v>
      </c>
      <c r="M57" s="46">
        <v>0</v>
      </c>
      <c r="N57" s="46">
        <f t="shared" si="12"/>
        <v>1449011</v>
      </c>
      <c r="O57" s="47">
        <f t="shared" si="8"/>
        <v>142.2551541331239</v>
      </c>
      <c r="P57" s="9"/>
    </row>
    <row r="58" spans="1:16" ht="15">
      <c r="A58" s="12"/>
      <c r="B58" s="25">
        <v>369.9</v>
      </c>
      <c r="C58" s="20" t="s">
        <v>60</v>
      </c>
      <c r="D58" s="46">
        <v>106003</v>
      </c>
      <c r="E58" s="46">
        <v>1000</v>
      </c>
      <c r="F58" s="46">
        <v>0</v>
      </c>
      <c r="G58" s="46">
        <v>0</v>
      </c>
      <c r="H58" s="46">
        <v>0</v>
      </c>
      <c r="I58" s="46">
        <v>42076</v>
      </c>
      <c r="J58" s="46">
        <v>0</v>
      </c>
      <c r="K58" s="46">
        <v>112566</v>
      </c>
      <c r="L58" s="46">
        <v>103169</v>
      </c>
      <c r="M58" s="46">
        <v>0</v>
      </c>
      <c r="N58" s="46">
        <f t="shared" si="12"/>
        <v>364814</v>
      </c>
      <c r="O58" s="47">
        <f t="shared" si="8"/>
        <v>35.81523659925388</v>
      </c>
      <c r="P58" s="9"/>
    </row>
    <row r="59" spans="1:16" ht="15.75">
      <c r="A59" s="29" t="s">
        <v>37</v>
      </c>
      <c r="B59" s="30"/>
      <c r="C59" s="31"/>
      <c r="D59" s="32">
        <f aca="true" t="shared" si="13" ref="D59:M59">SUM(D60:D61)</f>
        <v>3222504</v>
      </c>
      <c r="E59" s="32">
        <f t="shared" si="13"/>
        <v>26000</v>
      </c>
      <c r="F59" s="32">
        <f t="shared" si="13"/>
        <v>280844</v>
      </c>
      <c r="G59" s="32">
        <f t="shared" si="13"/>
        <v>163905</v>
      </c>
      <c r="H59" s="32">
        <f t="shared" si="13"/>
        <v>0</v>
      </c>
      <c r="I59" s="32">
        <f t="shared" si="13"/>
        <v>3980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3697233</v>
      </c>
      <c r="O59" s="45">
        <f t="shared" si="8"/>
        <v>362.97202042018455</v>
      </c>
      <c r="P59" s="9"/>
    </row>
    <row r="60" spans="1:16" ht="15">
      <c r="A60" s="12"/>
      <c r="B60" s="25">
        <v>381</v>
      </c>
      <c r="C60" s="20" t="s">
        <v>61</v>
      </c>
      <c r="D60" s="46">
        <v>3222504</v>
      </c>
      <c r="E60" s="46">
        <v>26000</v>
      </c>
      <c r="F60" s="46">
        <v>280844</v>
      </c>
      <c r="G60" s="46">
        <v>163905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3693253</v>
      </c>
      <c r="O60" s="47">
        <f t="shared" si="8"/>
        <v>362.58128804241113</v>
      </c>
      <c r="P60" s="9"/>
    </row>
    <row r="61" spans="1:16" ht="15.75" thickBot="1">
      <c r="A61" s="12"/>
      <c r="B61" s="25">
        <v>389.8</v>
      </c>
      <c r="C61" s="20" t="s">
        <v>110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3980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3980</v>
      </c>
      <c r="O61" s="47">
        <f t="shared" si="8"/>
        <v>0.39073237777341446</v>
      </c>
      <c r="P61" s="9"/>
    </row>
    <row r="62" spans="1:119" ht="16.5" thickBot="1">
      <c r="A62" s="14" t="s">
        <v>47</v>
      </c>
      <c r="B62" s="23"/>
      <c r="C62" s="22"/>
      <c r="D62" s="15">
        <f aca="true" t="shared" si="14" ref="D62:M62">SUM(D5,D12,D16,D30,D44,D48,D59)</f>
        <v>9574034</v>
      </c>
      <c r="E62" s="15">
        <f t="shared" si="14"/>
        <v>418783</v>
      </c>
      <c r="F62" s="15">
        <f t="shared" si="14"/>
        <v>280915</v>
      </c>
      <c r="G62" s="15">
        <f t="shared" si="14"/>
        <v>1592923</v>
      </c>
      <c r="H62" s="15">
        <f t="shared" si="14"/>
        <v>0</v>
      </c>
      <c r="I62" s="15">
        <f t="shared" si="14"/>
        <v>13803708</v>
      </c>
      <c r="J62" s="15">
        <f t="shared" si="14"/>
        <v>0</v>
      </c>
      <c r="K62" s="15">
        <f t="shared" si="14"/>
        <v>3910692</v>
      </c>
      <c r="L62" s="15">
        <f t="shared" si="14"/>
        <v>316780</v>
      </c>
      <c r="M62" s="15">
        <f t="shared" si="14"/>
        <v>0</v>
      </c>
      <c r="N62" s="15">
        <f>SUM(D62:M62)</f>
        <v>29897835</v>
      </c>
      <c r="O62" s="38">
        <f t="shared" si="8"/>
        <v>2935.1889848812093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144</v>
      </c>
      <c r="M64" s="48"/>
      <c r="N64" s="48"/>
      <c r="O64" s="43">
        <v>10186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2497505</v>
      </c>
      <c r="E5" s="27">
        <f t="shared" si="0"/>
        <v>0</v>
      </c>
      <c r="F5" s="27">
        <f t="shared" si="0"/>
        <v>0</v>
      </c>
      <c r="G5" s="27">
        <f t="shared" si="0"/>
        <v>193166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2690671</v>
      </c>
      <c r="O5" s="33">
        <f aca="true" t="shared" si="2" ref="O5:O36">(N5/O$63)</f>
        <v>265.61411648568605</v>
      </c>
      <c r="P5" s="6"/>
    </row>
    <row r="6" spans="1:16" ht="15">
      <c r="A6" s="12"/>
      <c r="B6" s="25">
        <v>311</v>
      </c>
      <c r="C6" s="20" t="s">
        <v>2</v>
      </c>
      <c r="D6" s="46">
        <v>989643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989643</v>
      </c>
      <c r="O6" s="47">
        <f t="shared" si="2"/>
        <v>97.69427443237907</v>
      </c>
      <c r="P6" s="9"/>
    </row>
    <row r="7" spans="1:16" ht="15">
      <c r="A7" s="12"/>
      <c r="B7" s="25">
        <v>312.1</v>
      </c>
      <c r="C7" s="20" t="s">
        <v>10</v>
      </c>
      <c r="D7" s="46">
        <v>286137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286137</v>
      </c>
      <c r="O7" s="47">
        <f t="shared" si="2"/>
        <v>28.24649555774926</v>
      </c>
      <c r="P7" s="9"/>
    </row>
    <row r="8" spans="1:16" ht="15">
      <c r="A8" s="12"/>
      <c r="B8" s="25">
        <v>312.42</v>
      </c>
      <c r="C8" s="20" t="s">
        <v>127</v>
      </c>
      <c r="D8" s="46">
        <v>0</v>
      </c>
      <c r="E8" s="46">
        <v>0</v>
      </c>
      <c r="F8" s="46">
        <v>0</v>
      </c>
      <c r="G8" s="46">
        <v>193166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193166</v>
      </c>
      <c r="O8" s="47">
        <f t="shared" si="2"/>
        <v>19.068706811451136</v>
      </c>
      <c r="P8" s="9"/>
    </row>
    <row r="9" spans="1:16" ht="15">
      <c r="A9" s="12"/>
      <c r="B9" s="25">
        <v>314.1</v>
      </c>
      <c r="C9" s="20" t="s">
        <v>11</v>
      </c>
      <c r="D9" s="46">
        <v>720500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720500</v>
      </c>
      <c r="O9" s="47">
        <f t="shared" si="2"/>
        <v>71.1253701875617</v>
      </c>
      <c r="P9" s="9"/>
    </row>
    <row r="10" spans="1:16" ht="15">
      <c r="A10" s="12"/>
      <c r="B10" s="25">
        <v>315</v>
      </c>
      <c r="C10" s="20" t="s">
        <v>96</v>
      </c>
      <c r="D10" s="46">
        <v>379746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379746</v>
      </c>
      <c r="O10" s="47">
        <f t="shared" si="2"/>
        <v>37.48726554787759</v>
      </c>
      <c r="P10" s="9"/>
    </row>
    <row r="11" spans="1:16" ht="15">
      <c r="A11" s="12"/>
      <c r="B11" s="25">
        <v>316</v>
      </c>
      <c r="C11" s="20" t="s">
        <v>97</v>
      </c>
      <c r="D11" s="46">
        <v>121479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121479</v>
      </c>
      <c r="O11" s="47">
        <f t="shared" si="2"/>
        <v>11.992003948667325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SUM(D13:D16)</f>
        <v>906223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906223</v>
      </c>
      <c r="O12" s="45">
        <f t="shared" si="2"/>
        <v>89.45932872655479</v>
      </c>
      <c r="P12" s="10"/>
    </row>
    <row r="13" spans="1:16" ht="15">
      <c r="A13" s="12"/>
      <c r="B13" s="25">
        <v>323.1</v>
      </c>
      <c r="C13" s="20" t="s">
        <v>15</v>
      </c>
      <c r="D13" s="46">
        <v>668136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668136</v>
      </c>
      <c r="O13" s="47">
        <f t="shared" si="2"/>
        <v>65.95616979269496</v>
      </c>
      <c r="P13" s="9"/>
    </row>
    <row r="14" spans="1:16" ht="15">
      <c r="A14" s="12"/>
      <c r="B14" s="25">
        <v>323.9</v>
      </c>
      <c r="C14" s="20" t="s">
        <v>114</v>
      </c>
      <c r="D14" s="46">
        <v>43311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43311</v>
      </c>
      <c r="O14" s="47">
        <f t="shared" si="2"/>
        <v>4.2755182625863775</v>
      </c>
      <c r="P14" s="9"/>
    </row>
    <row r="15" spans="1:16" ht="15">
      <c r="A15" s="12"/>
      <c r="B15" s="25">
        <v>324.61</v>
      </c>
      <c r="C15" s="20" t="s">
        <v>123</v>
      </c>
      <c r="D15" s="46">
        <v>47500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47500</v>
      </c>
      <c r="O15" s="47">
        <f t="shared" si="2"/>
        <v>4.689042448173741</v>
      </c>
      <c r="P15" s="9"/>
    </row>
    <row r="16" spans="1:16" ht="15">
      <c r="A16" s="12"/>
      <c r="B16" s="25">
        <v>325.1</v>
      </c>
      <c r="C16" s="20" t="s">
        <v>132</v>
      </c>
      <c r="D16" s="46">
        <v>147276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147276</v>
      </c>
      <c r="O16" s="47">
        <f t="shared" si="2"/>
        <v>14.538598223099704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SUM(D18:D29)</f>
        <v>1053868</v>
      </c>
      <c r="E17" s="32">
        <f t="shared" si="4"/>
        <v>68820</v>
      </c>
      <c r="F17" s="32">
        <f t="shared" si="4"/>
        <v>0</v>
      </c>
      <c r="G17" s="32">
        <f t="shared" si="4"/>
        <v>1082072</v>
      </c>
      <c r="H17" s="32">
        <f t="shared" si="4"/>
        <v>0</v>
      </c>
      <c r="I17" s="32">
        <f t="shared" si="4"/>
        <v>524944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2729704</v>
      </c>
      <c r="O17" s="45">
        <f t="shared" si="2"/>
        <v>269.4673247778875</v>
      </c>
      <c r="P17" s="10"/>
    </row>
    <row r="18" spans="1:16" ht="15">
      <c r="A18" s="12"/>
      <c r="B18" s="25">
        <v>331.2</v>
      </c>
      <c r="C18" s="20" t="s">
        <v>19</v>
      </c>
      <c r="D18" s="46">
        <v>1903</v>
      </c>
      <c r="E18" s="46">
        <v>0</v>
      </c>
      <c r="F18" s="46">
        <v>0</v>
      </c>
      <c r="G18" s="46">
        <v>361144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363047</v>
      </c>
      <c r="O18" s="47">
        <f t="shared" si="2"/>
        <v>35.83879565646594</v>
      </c>
      <c r="P18" s="9"/>
    </row>
    <row r="19" spans="1:16" ht="15">
      <c r="A19" s="12"/>
      <c r="B19" s="25">
        <v>331.7</v>
      </c>
      <c r="C19" s="20" t="s">
        <v>98</v>
      </c>
      <c r="D19" s="46">
        <v>29515</v>
      </c>
      <c r="E19" s="46">
        <v>0</v>
      </c>
      <c r="F19" s="46">
        <v>0</v>
      </c>
      <c r="G19" s="46">
        <v>120080</v>
      </c>
      <c r="H19" s="46">
        <v>0</v>
      </c>
      <c r="I19" s="46">
        <v>490944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640539</v>
      </c>
      <c r="O19" s="47">
        <f t="shared" si="2"/>
        <v>63.231885488647585</v>
      </c>
      <c r="P19" s="9"/>
    </row>
    <row r="20" spans="1:16" ht="15">
      <c r="A20" s="12"/>
      <c r="B20" s="25">
        <v>334.7</v>
      </c>
      <c r="C20" s="20" t="s">
        <v>85</v>
      </c>
      <c r="D20" s="46">
        <v>0</v>
      </c>
      <c r="E20" s="46">
        <v>0</v>
      </c>
      <c r="F20" s="46">
        <v>0</v>
      </c>
      <c r="G20" s="46">
        <v>269416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6">SUM(D20:M20)</f>
        <v>269416</v>
      </c>
      <c r="O20" s="47">
        <f t="shared" si="2"/>
        <v>26.595853899308985</v>
      </c>
      <c r="P20" s="9"/>
    </row>
    <row r="21" spans="1:16" ht="15">
      <c r="A21" s="12"/>
      <c r="B21" s="25">
        <v>335.12</v>
      </c>
      <c r="C21" s="20" t="s">
        <v>99</v>
      </c>
      <c r="D21" s="46">
        <v>355037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355037</v>
      </c>
      <c r="O21" s="47">
        <f t="shared" si="2"/>
        <v>35.04807502467917</v>
      </c>
      <c r="P21" s="9"/>
    </row>
    <row r="22" spans="1:16" ht="15">
      <c r="A22" s="12"/>
      <c r="B22" s="25">
        <v>335.14</v>
      </c>
      <c r="C22" s="20" t="s">
        <v>100</v>
      </c>
      <c r="D22" s="46">
        <v>2375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2375</v>
      </c>
      <c r="O22" s="47">
        <f t="shared" si="2"/>
        <v>0.23445212240868707</v>
      </c>
      <c r="P22" s="9"/>
    </row>
    <row r="23" spans="1:16" ht="15">
      <c r="A23" s="12"/>
      <c r="B23" s="25">
        <v>335.15</v>
      </c>
      <c r="C23" s="20" t="s">
        <v>101</v>
      </c>
      <c r="D23" s="46">
        <v>15746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15746</v>
      </c>
      <c r="O23" s="47">
        <f t="shared" si="2"/>
        <v>1.5543928923988155</v>
      </c>
      <c r="P23" s="9"/>
    </row>
    <row r="24" spans="1:16" ht="15">
      <c r="A24" s="12"/>
      <c r="B24" s="25">
        <v>335.18</v>
      </c>
      <c r="C24" s="20" t="s">
        <v>102</v>
      </c>
      <c r="D24" s="46">
        <v>474826</v>
      </c>
      <c r="E24" s="46">
        <v>0</v>
      </c>
      <c r="F24" s="46">
        <v>0</v>
      </c>
      <c r="G24" s="46">
        <v>331432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806258</v>
      </c>
      <c r="O24" s="47">
        <f t="shared" si="2"/>
        <v>79.59111549851924</v>
      </c>
      <c r="P24" s="9"/>
    </row>
    <row r="25" spans="1:16" ht="15">
      <c r="A25" s="12"/>
      <c r="B25" s="25">
        <v>335.19</v>
      </c>
      <c r="C25" s="20" t="s">
        <v>103</v>
      </c>
      <c r="D25" s="46">
        <v>124897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124897</v>
      </c>
      <c r="O25" s="47">
        <f t="shared" si="2"/>
        <v>12.329417571569595</v>
      </c>
      <c r="P25" s="9"/>
    </row>
    <row r="26" spans="1:16" ht="15">
      <c r="A26" s="12"/>
      <c r="B26" s="25">
        <v>335.21</v>
      </c>
      <c r="C26" s="20" t="s">
        <v>28</v>
      </c>
      <c r="D26" s="46">
        <v>5625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5625</v>
      </c>
      <c r="O26" s="47">
        <f t="shared" si="2"/>
        <v>0.5552813425468904</v>
      </c>
      <c r="P26" s="9"/>
    </row>
    <row r="27" spans="1:16" ht="15">
      <c r="A27" s="12"/>
      <c r="B27" s="25">
        <v>337.6</v>
      </c>
      <c r="C27" s="20" t="s">
        <v>128</v>
      </c>
      <c r="D27" s="46">
        <v>3109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3109</v>
      </c>
      <c r="O27" s="47">
        <f t="shared" si="2"/>
        <v>0.3069101678183613</v>
      </c>
      <c r="P27" s="9"/>
    </row>
    <row r="28" spans="1:16" ht="15">
      <c r="A28" s="12"/>
      <c r="B28" s="25">
        <v>337.7</v>
      </c>
      <c r="C28" s="20" t="s">
        <v>90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34000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34000</v>
      </c>
      <c r="O28" s="47">
        <f t="shared" si="2"/>
        <v>3.3563672260612045</v>
      </c>
      <c r="P28" s="9"/>
    </row>
    <row r="29" spans="1:16" ht="15">
      <c r="A29" s="12"/>
      <c r="B29" s="25">
        <v>338</v>
      </c>
      <c r="C29" s="20" t="s">
        <v>29</v>
      </c>
      <c r="D29" s="46">
        <v>40835</v>
      </c>
      <c r="E29" s="46">
        <v>68820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109655</v>
      </c>
      <c r="O29" s="47">
        <f t="shared" si="2"/>
        <v>10.82477788746298</v>
      </c>
      <c r="P29" s="9"/>
    </row>
    <row r="30" spans="1:16" ht="15.75">
      <c r="A30" s="29" t="s">
        <v>35</v>
      </c>
      <c r="B30" s="30"/>
      <c r="C30" s="31"/>
      <c r="D30" s="32">
        <f aca="true" t="shared" si="6" ref="D30:M30">SUM(D31:D41)</f>
        <v>235580</v>
      </c>
      <c r="E30" s="32">
        <f t="shared" si="6"/>
        <v>226567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12353571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12815718</v>
      </c>
      <c r="O30" s="45">
        <f t="shared" si="2"/>
        <v>1265.1251727541955</v>
      </c>
      <c r="P30" s="10"/>
    </row>
    <row r="31" spans="1:16" ht="15">
      <c r="A31" s="12"/>
      <c r="B31" s="25">
        <v>342.1</v>
      </c>
      <c r="C31" s="20" t="s">
        <v>104</v>
      </c>
      <c r="D31" s="46">
        <v>0</v>
      </c>
      <c r="E31" s="46">
        <v>177556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1">SUM(D31:M31)</f>
        <v>177556</v>
      </c>
      <c r="O31" s="47">
        <f t="shared" si="2"/>
        <v>17.527739387956565</v>
      </c>
      <c r="P31" s="9"/>
    </row>
    <row r="32" spans="1:16" ht="15">
      <c r="A32" s="12"/>
      <c r="B32" s="25">
        <v>342.2</v>
      </c>
      <c r="C32" s="20" t="s">
        <v>39</v>
      </c>
      <c r="D32" s="46">
        <v>9572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9572</v>
      </c>
      <c r="O32" s="47">
        <f t="shared" si="2"/>
        <v>0.9449160908193485</v>
      </c>
      <c r="P32" s="9"/>
    </row>
    <row r="33" spans="1:16" ht="15">
      <c r="A33" s="12"/>
      <c r="B33" s="25">
        <v>342.9</v>
      </c>
      <c r="C33" s="20" t="s">
        <v>40</v>
      </c>
      <c r="D33" s="46">
        <v>270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270</v>
      </c>
      <c r="O33" s="47">
        <f t="shared" si="2"/>
        <v>0.02665350444225074</v>
      </c>
      <c r="P33" s="9"/>
    </row>
    <row r="34" spans="1:16" ht="15">
      <c r="A34" s="12"/>
      <c r="B34" s="25">
        <v>343.2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3455408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3455408</v>
      </c>
      <c r="O34" s="47">
        <f t="shared" si="2"/>
        <v>341.1064165844028</v>
      </c>
      <c r="P34" s="9"/>
    </row>
    <row r="35" spans="1:16" ht="15">
      <c r="A35" s="12"/>
      <c r="B35" s="25">
        <v>343.3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3334022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3334022</v>
      </c>
      <c r="O35" s="47">
        <f t="shared" si="2"/>
        <v>329.1235932872655</v>
      </c>
      <c r="P35" s="9"/>
    </row>
    <row r="36" spans="1:16" ht="15">
      <c r="A36" s="12"/>
      <c r="B36" s="25">
        <v>343.4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1254253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1254253</v>
      </c>
      <c r="O36" s="47">
        <f t="shared" si="2"/>
        <v>123.815695952616</v>
      </c>
      <c r="P36" s="9"/>
    </row>
    <row r="37" spans="1:16" ht="15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4059453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4059453</v>
      </c>
      <c r="O37" s="47">
        <f aca="true" t="shared" si="8" ref="O37:O61">(N37/O$63)</f>
        <v>400.7357354392892</v>
      </c>
      <c r="P37" s="9"/>
    </row>
    <row r="38" spans="1:16" ht="15">
      <c r="A38" s="12"/>
      <c r="B38" s="25">
        <v>343.7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230435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230435</v>
      </c>
      <c r="O38" s="47">
        <f t="shared" si="8"/>
        <v>22.747778874629812</v>
      </c>
      <c r="P38" s="9"/>
    </row>
    <row r="39" spans="1:16" ht="15">
      <c r="A39" s="12"/>
      <c r="B39" s="25">
        <v>346.9</v>
      </c>
      <c r="C39" s="20" t="s">
        <v>129</v>
      </c>
      <c r="D39" s="46">
        <v>483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483</v>
      </c>
      <c r="O39" s="47">
        <f t="shared" si="8"/>
        <v>0.04768015794669299</v>
      </c>
      <c r="P39" s="9"/>
    </row>
    <row r="40" spans="1:16" ht="15">
      <c r="A40" s="12"/>
      <c r="B40" s="25">
        <v>347.2</v>
      </c>
      <c r="C40" s="20" t="s">
        <v>46</v>
      </c>
      <c r="D40" s="46">
        <v>93180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93180</v>
      </c>
      <c r="O40" s="47">
        <f t="shared" si="8"/>
        <v>9.198420533070088</v>
      </c>
      <c r="P40" s="9"/>
    </row>
    <row r="41" spans="1:16" ht="15">
      <c r="A41" s="12"/>
      <c r="B41" s="25">
        <v>349</v>
      </c>
      <c r="C41" s="20" t="s">
        <v>0</v>
      </c>
      <c r="D41" s="46">
        <v>132075</v>
      </c>
      <c r="E41" s="46">
        <v>49011</v>
      </c>
      <c r="F41" s="46">
        <v>0</v>
      </c>
      <c r="G41" s="46">
        <v>0</v>
      </c>
      <c r="H41" s="46">
        <v>0</v>
      </c>
      <c r="I41" s="46">
        <v>20000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201086</v>
      </c>
      <c r="O41" s="47">
        <f t="shared" si="8"/>
        <v>19.85054294175716</v>
      </c>
      <c r="P41" s="9"/>
    </row>
    <row r="42" spans="1:16" ht="15.75">
      <c r="A42" s="29" t="s">
        <v>36</v>
      </c>
      <c r="B42" s="30"/>
      <c r="C42" s="31"/>
      <c r="D42" s="32">
        <f aca="true" t="shared" si="9" ref="D42:M42">SUM(D43:D45)</f>
        <v>26971</v>
      </c>
      <c r="E42" s="32">
        <f t="shared" si="9"/>
        <v>567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aca="true" t="shared" si="10" ref="N42:N47">SUM(D42:M42)</f>
        <v>27538</v>
      </c>
      <c r="O42" s="45">
        <f t="shared" si="8"/>
        <v>2.7184600197433366</v>
      </c>
      <c r="P42" s="10"/>
    </row>
    <row r="43" spans="1:16" ht="15">
      <c r="A43" s="13"/>
      <c r="B43" s="39">
        <v>351.9</v>
      </c>
      <c r="C43" s="21" t="s">
        <v>105</v>
      </c>
      <c r="D43" s="46">
        <v>21685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21685</v>
      </c>
      <c r="O43" s="47">
        <f t="shared" si="8"/>
        <v>2.140671273445212</v>
      </c>
      <c r="P43" s="9"/>
    </row>
    <row r="44" spans="1:16" ht="15">
      <c r="A44" s="13"/>
      <c r="B44" s="39">
        <v>354</v>
      </c>
      <c r="C44" s="21" t="s">
        <v>50</v>
      </c>
      <c r="D44" s="46">
        <v>120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120</v>
      </c>
      <c r="O44" s="47">
        <f t="shared" si="8"/>
        <v>0.011846001974333662</v>
      </c>
      <c r="P44" s="9"/>
    </row>
    <row r="45" spans="1:16" ht="15">
      <c r="A45" s="13"/>
      <c r="B45" s="39">
        <v>359</v>
      </c>
      <c r="C45" s="21" t="s">
        <v>51</v>
      </c>
      <c r="D45" s="46">
        <v>5166</v>
      </c>
      <c r="E45" s="46">
        <v>567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5733</v>
      </c>
      <c r="O45" s="47">
        <f t="shared" si="8"/>
        <v>0.5659427443237908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SUM(D47:D56)</f>
        <v>143305</v>
      </c>
      <c r="E46" s="32">
        <f t="shared" si="11"/>
        <v>755</v>
      </c>
      <c r="F46" s="32">
        <f t="shared" si="11"/>
        <v>142</v>
      </c>
      <c r="G46" s="32">
        <f t="shared" si="11"/>
        <v>85</v>
      </c>
      <c r="H46" s="32">
        <f t="shared" si="11"/>
        <v>0</v>
      </c>
      <c r="I46" s="32">
        <f t="shared" si="11"/>
        <v>35710</v>
      </c>
      <c r="J46" s="32">
        <f t="shared" si="11"/>
        <v>0</v>
      </c>
      <c r="K46" s="32">
        <f t="shared" si="11"/>
        <v>4261598</v>
      </c>
      <c r="L46" s="32">
        <f t="shared" si="11"/>
        <v>434887</v>
      </c>
      <c r="M46" s="32">
        <f t="shared" si="11"/>
        <v>0</v>
      </c>
      <c r="N46" s="32">
        <f t="shared" si="10"/>
        <v>4876482</v>
      </c>
      <c r="O46" s="45">
        <f t="shared" si="8"/>
        <v>481.39012833168806</v>
      </c>
      <c r="P46" s="10"/>
    </row>
    <row r="47" spans="1:16" ht="15">
      <c r="A47" s="12"/>
      <c r="B47" s="25">
        <v>361.1</v>
      </c>
      <c r="C47" s="20" t="s">
        <v>52</v>
      </c>
      <c r="D47" s="46">
        <v>4536</v>
      </c>
      <c r="E47" s="46">
        <v>52</v>
      </c>
      <c r="F47" s="46">
        <v>142</v>
      </c>
      <c r="G47" s="46">
        <v>85</v>
      </c>
      <c r="H47" s="46">
        <v>0</v>
      </c>
      <c r="I47" s="46">
        <v>5744</v>
      </c>
      <c r="J47" s="46">
        <v>0</v>
      </c>
      <c r="K47" s="46">
        <v>252961</v>
      </c>
      <c r="L47" s="46">
        <v>27684</v>
      </c>
      <c r="M47" s="46">
        <v>0</v>
      </c>
      <c r="N47" s="46">
        <f t="shared" si="10"/>
        <v>291204</v>
      </c>
      <c r="O47" s="47">
        <f t="shared" si="8"/>
        <v>28.7466929911155</v>
      </c>
      <c r="P47" s="9"/>
    </row>
    <row r="48" spans="1:16" ht="15">
      <c r="A48" s="12"/>
      <c r="B48" s="25">
        <v>361.2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283333</v>
      </c>
      <c r="L48" s="46">
        <v>24736</v>
      </c>
      <c r="M48" s="46">
        <v>0</v>
      </c>
      <c r="N48" s="46">
        <f aca="true" t="shared" si="12" ref="N48:N56">SUM(D48:M48)</f>
        <v>308069</v>
      </c>
      <c r="O48" s="47">
        <f t="shared" si="8"/>
        <v>30.411549851924974</v>
      </c>
      <c r="P48" s="9"/>
    </row>
    <row r="49" spans="1:16" ht="15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1854002</v>
      </c>
      <c r="L49" s="46">
        <v>134460</v>
      </c>
      <c r="M49" s="46">
        <v>0</v>
      </c>
      <c r="N49" s="46">
        <f t="shared" si="12"/>
        <v>1988462</v>
      </c>
      <c r="O49" s="47">
        <f t="shared" si="8"/>
        <v>196.29437314906218</v>
      </c>
      <c r="P49" s="9"/>
    </row>
    <row r="50" spans="1:16" ht="15">
      <c r="A50" s="12"/>
      <c r="B50" s="25">
        <v>361.4</v>
      </c>
      <c r="C50" s="20" t="s">
        <v>106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366629</v>
      </c>
      <c r="L50" s="46">
        <v>46195</v>
      </c>
      <c r="M50" s="46">
        <v>0</v>
      </c>
      <c r="N50" s="46">
        <f t="shared" si="12"/>
        <v>412824</v>
      </c>
      <c r="O50" s="47">
        <f t="shared" si="8"/>
        <v>40.75261599210266</v>
      </c>
      <c r="P50" s="9"/>
    </row>
    <row r="51" spans="1:16" ht="15">
      <c r="A51" s="12"/>
      <c r="B51" s="25">
        <v>362</v>
      </c>
      <c r="C51" s="20" t="s">
        <v>55</v>
      </c>
      <c r="D51" s="46">
        <v>11983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11983</v>
      </c>
      <c r="O51" s="47">
        <f t="shared" si="8"/>
        <v>1.1829220138203356</v>
      </c>
      <c r="P51" s="9"/>
    </row>
    <row r="52" spans="1:16" ht="15">
      <c r="A52" s="12"/>
      <c r="B52" s="25">
        <v>364</v>
      </c>
      <c r="C52" s="20" t="s">
        <v>107</v>
      </c>
      <c r="D52" s="46">
        <v>2850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2850</v>
      </c>
      <c r="O52" s="47">
        <f t="shared" si="8"/>
        <v>0.2813425468904245</v>
      </c>
      <c r="P52" s="9"/>
    </row>
    <row r="53" spans="1:16" ht="15">
      <c r="A53" s="12"/>
      <c r="B53" s="25">
        <v>365</v>
      </c>
      <c r="C53" s="20" t="s">
        <v>108</v>
      </c>
      <c r="D53" s="46">
        <v>8189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8189</v>
      </c>
      <c r="O53" s="47">
        <f t="shared" si="8"/>
        <v>0.8083909180651531</v>
      </c>
      <c r="P53" s="9"/>
    </row>
    <row r="54" spans="1:16" ht="15">
      <c r="A54" s="12"/>
      <c r="B54" s="25">
        <v>366</v>
      </c>
      <c r="C54" s="20" t="s">
        <v>57</v>
      </c>
      <c r="D54" s="46">
        <v>736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736</v>
      </c>
      <c r="O54" s="47">
        <f t="shared" si="8"/>
        <v>0.07265547877591313</v>
      </c>
      <c r="P54" s="9"/>
    </row>
    <row r="55" spans="1:16" ht="15">
      <c r="A55" s="12"/>
      <c r="B55" s="25">
        <v>368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1420974</v>
      </c>
      <c r="L55" s="46">
        <v>0</v>
      </c>
      <c r="M55" s="46">
        <v>0</v>
      </c>
      <c r="N55" s="46">
        <f t="shared" si="12"/>
        <v>1420974</v>
      </c>
      <c r="O55" s="47">
        <f t="shared" si="8"/>
        <v>140.27384007897334</v>
      </c>
      <c r="P55" s="9"/>
    </row>
    <row r="56" spans="1:16" ht="15">
      <c r="A56" s="12"/>
      <c r="B56" s="25">
        <v>369.9</v>
      </c>
      <c r="C56" s="20" t="s">
        <v>60</v>
      </c>
      <c r="D56" s="46">
        <v>115011</v>
      </c>
      <c r="E56" s="46">
        <v>703</v>
      </c>
      <c r="F56" s="46">
        <v>0</v>
      </c>
      <c r="G56" s="46">
        <v>0</v>
      </c>
      <c r="H56" s="46">
        <v>0</v>
      </c>
      <c r="I56" s="46">
        <v>29966</v>
      </c>
      <c r="J56" s="46">
        <v>0</v>
      </c>
      <c r="K56" s="46">
        <v>83699</v>
      </c>
      <c r="L56" s="46">
        <v>201812</v>
      </c>
      <c r="M56" s="46">
        <v>0</v>
      </c>
      <c r="N56" s="46">
        <f t="shared" si="12"/>
        <v>431191</v>
      </c>
      <c r="O56" s="47">
        <f t="shared" si="8"/>
        <v>42.56574531095755</v>
      </c>
      <c r="P56" s="9"/>
    </row>
    <row r="57" spans="1:16" ht="15.75">
      <c r="A57" s="29" t="s">
        <v>37</v>
      </c>
      <c r="B57" s="30"/>
      <c r="C57" s="31"/>
      <c r="D57" s="32">
        <f aca="true" t="shared" si="13" ref="D57:M57">SUM(D58:D60)</f>
        <v>3250716</v>
      </c>
      <c r="E57" s="32">
        <f t="shared" si="13"/>
        <v>116069</v>
      </c>
      <c r="F57" s="32">
        <f t="shared" si="13"/>
        <v>318713</v>
      </c>
      <c r="G57" s="32">
        <f t="shared" si="13"/>
        <v>34251</v>
      </c>
      <c r="H57" s="32">
        <f t="shared" si="13"/>
        <v>0</v>
      </c>
      <c r="I57" s="32">
        <f t="shared" si="13"/>
        <v>149980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3869729</v>
      </c>
      <c r="O57" s="45">
        <f t="shared" si="8"/>
        <v>382.00681145113526</v>
      </c>
      <c r="P57" s="9"/>
    </row>
    <row r="58" spans="1:16" ht="15">
      <c r="A58" s="12"/>
      <c r="B58" s="25">
        <v>381</v>
      </c>
      <c r="C58" s="20" t="s">
        <v>61</v>
      </c>
      <c r="D58" s="46">
        <v>3011374</v>
      </c>
      <c r="E58" s="46">
        <v>116069</v>
      </c>
      <c r="F58" s="46">
        <v>318713</v>
      </c>
      <c r="G58" s="46">
        <v>34251</v>
      </c>
      <c r="H58" s="46">
        <v>0</v>
      </c>
      <c r="I58" s="46">
        <v>142636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3623043</v>
      </c>
      <c r="O58" s="47">
        <f t="shared" si="8"/>
        <v>357.6547877591313</v>
      </c>
      <c r="P58" s="9"/>
    </row>
    <row r="59" spans="1:16" ht="15">
      <c r="A59" s="12"/>
      <c r="B59" s="25">
        <v>384</v>
      </c>
      <c r="C59" s="20" t="s">
        <v>133</v>
      </c>
      <c r="D59" s="46">
        <v>239342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239342</v>
      </c>
      <c r="O59" s="47">
        <f t="shared" si="8"/>
        <v>23.627048371174727</v>
      </c>
      <c r="P59" s="9"/>
    </row>
    <row r="60" spans="1:16" ht="15.75" thickBot="1">
      <c r="A60" s="12"/>
      <c r="B60" s="25">
        <v>389.8</v>
      </c>
      <c r="C60" s="20" t="s">
        <v>110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7344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7344</v>
      </c>
      <c r="O60" s="47">
        <f t="shared" si="8"/>
        <v>0.7249753208292201</v>
      </c>
      <c r="P60" s="9"/>
    </row>
    <row r="61" spans="1:119" ht="16.5" thickBot="1">
      <c r="A61" s="14" t="s">
        <v>47</v>
      </c>
      <c r="B61" s="23"/>
      <c r="C61" s="22"/>
      <c r="D61" s="15">
        <f aca="true" t="shared" si="14" ref="D61:M61">SUM(D5,D12,D17,D30,D42,D46,D57)</f>
        <v>8114168</v>
      </c>
      <c r="E61" s="15">
        <f t="shared" si="14"/>
        <v>412778</v>
      </c>
      <c r="F61" s="15">
        <f t="shared" si="14"/>
        <v>318855</v>
      </c>
      <c r="G61" s="15">
        <f t="shared" si="14"/>
        <v>1309574</v>
      </c>
      <c r="H61" s="15">
        <f t="shared" si="14"/>
        <v>0</v>
      </c>
      <c r="I61" s="15">
        <f t="shared" si="14"/>
        <v>13064205</v>
      </c>
      <c r="J61" s="15">
        <f t="shared" si="14"/>
        <v>0</v>
      </c>
      <c r="K61" s="15">
        <f t="shared" si="14"/>
        <v>4261598</v>
      </c>
      <c r="L61" s="15">
        <f t="shared" si="14"/>
        <v>434887</v>
      </c>
      <c r="M61" s="15">
        <f t="shared" si="14"/>
        <v>0</v>
      </c>
      <c r="N61" s="15">
        <f>SUM(D61:M61)</f>
        <v>27916065</v>
      </c>
      <c r="O61" s="38">
        <f t="shared" si="8"/>
        <v>2755.7813425468903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134</v>
      </c>
      <c r="M63" s="48"/>
      <c r="N63" s="48"/>
      <c r="O63" s="43">
        <v>10130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2385860</v>
      </c>
      <c r="E5" s="27">
        <f t="shared" si="0"/>
        <v>0</v>
      </c>
      <c r="F5" s="27">
        <f t="shared" si="0"/>
        <v>0</v>
      </c>
      <c r="G5" s="27">
        <f t="shared" si="0"/>
        <v>137628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2523488</v>
      </c>
      <c r="O5" s="33">
        <f aca="true" t="shared" si="2" ref="O5:O36">(N5/O$63)</f>
        <v>251.3935046822076</v>
      </c>
      <c r="P5" s="6"/>
    </row>
    <row r="6" spans="1:16" ht="15">
      <c r="A6" s="12"/>
      <c r="B6" s="25">
        <v>311</v>
      </c>
      <c r="C6" s="20" t="s">
        <v>2</v>
      </c>
      <c r="D6" s="46">
        <v>981028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981028</v>
      </c>
      <c r="O6" s="47">
        <f t="shared" si="2"/>
        <v>97.7314206017135</v>
      </c>
      <c r="P6" s="9"/>
    </row>
    <row r="7" spans="1:16" ht="15">
      <c r="A7" s="12"/>
      <c r="B7" s="25">
        <v>312.1</v>
      </c>
      <c r="C7" s="20" t="s">
        <v>10</v>
      </c>
      <c r="D7" s="46">
        <v>235214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235214</v>
      </c>
      <c r="O7" s="47">
        <f t="shared" si="2"/>
        <v>23.432357043235704</v>
      </c>
      <c r="P7" s="9"/>
    </row>
    <row r="8" spans="1:16" ht="15">
      <c r="A8" s="12"/>
      <c r="B8" s="25">
        <v>312.42</v>
      </c>
      <c r="C8" s="20" t="s">
        <v>127</v>
      </c>
      <c r="D8" s="46">
        <v>0</v>
      </c>
      <c r="E8" s="46">
        <v>0</v>
      </c>
      <c r="F8" s="46">
        <v>0</v>
      </c>
      <c r="G8" s="46">
        <v>137628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137628</v>
      </c>
      <c r="O8" s="47">
        <f t="shared" si="2"/>
        <v>13.710699342498506</v>
      </c>
      <c r="P8" s="9"/>
    </row>
    <row r="9" spans="1:16" ht="15">
      <c r="A9" s="12"/>
      <c r="B9" s="25">
        <v>314.1</v>
      </c>
      <c r="C9" s="20" t="s">
        <v>11</v>
      </c>
      <c r="D9" s="46">
        <v>693657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693657</v>
      </c>
      <c r="O9" s="47">
        <f t="shared" si="2"/>
        <v>69.10310818888225</v>
      </c>
      <c r="P9" s="9"/>
    </row>
    <row r="10" spans="1:16" ht="15">
      <c r="A10" s="12"/>
      <c r="B10" s="25">
        <v>315</v>
      </c>
      <c r="C10" s="20" t="s">
        <v>96</v>
      </c>
      <c r="D10" s="46">
        <v>354466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354466</v>
      </c>
      <c r="O10" s="47">
        <f t="shared" si="2"/>
        <v>35.31241283124128</v>
      </c>
      <c r="P10" s="9"/>
    </row>
    <row r="11" spans="1:16" ht="15">
      <c r="A11" s="12"/>
      <c r="B11" s="25">
        <v>316</v>
      </c>
      <c r="C11" s="20" t="s">
        <v>97</v>
      </c>
      <c r="D11" s="46">
        <v>121495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121495</v>
      </c>
      <c r="O11" s="47">
        <f t="shared" si="2"/>
        <v>12.103506674636382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SUM(D13:D15)</f>
        <v>712039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712039</v>
      </c>
      <c r="O12" s="45">
        <f t="shared" si="2"/>
        <v>70.93434947200637</v>
      </c>
      <c r="P12" s="10"/>
    </row>
    <row r="13" spans="1:16" ht="15">
      <c r="A13" s="12"/>
      <c r="B13" s="25">
        <v>323.1</v>
      </c>
      <c r="C13" s="20" t="s">
        <v>15</v>
      </c>
      <c r="D13" s="46">
        <v>678472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678472</v>
      </c>
      <c r="O13" s="47">
        <f t="shared" si="2"/>
        <v>67.59035664474995</v>
      </c>
      <c r="P13" s="9"/>
    </row>
    <row r="14" spans="1:16" ht="15">
      <c r="A14" s="12"/>
      <c r="B14" s="25">
        <v>323.9</v>
      </c>
      <c r="C14" s="20" t="s">
        <v>114</v>
      </c>
      <c r="D14" s="46">
        <v>32567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32567</v>
      </c>
      <c r="O14" s="47">
        <f t="shared" si="2"/>
        <v>3.244371388722853</v>
      </c>
      <c r="P14" s="9"/>
    </row>
    <row r="15" spans="1:16" ht="15">
      <c r="A15" s="12"/>
      <c r="B15" s="25">
        <v>324.61</v>
      </c>
      <c r="C15" s="20" t="s">
        <v>123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0.09962143853357243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SUM(D17:D29)</f>
        <v>1305373</v>
      </c>
      <c r="E16" s="32">
        <f t="shared" si="4"/>
        <v>60732</v>
      </c>
      <c r="F16" s="32">
        <f t="shared" si="4"/>
        <v>0</v>
      </c>
      <c r="G16" s="32">
        <f t="shared" si="4"/>
        <v>92000</v>
      </c>
      <c r="H16" s="32">
        <f t="shared" si="4"/>
        <v>0</v>
      </c>
      <c r="I16" s="32">
        <f t="shared" si="4"/>
        <v>409241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1867346</v>
      </c>
      <c r="O16" s="45">
        <f t="shared" si="2"/>
        <v>186.02769475991232</v>
      </c>
      <c r="P16" s="10"/>
    </row>
    <row r="17" spans="1:16" ht="15">
      <c r="A17" s="12"/>
      <c r="B17" s="25">
        <v>331.2</v>
      </c>
      <c r="C17" s="20" t="s">
        <v>19</v>
      </c>
      <c r="D17" s="46">
        <v>1722</v>
      </c>
      <c r="E17" s="46">
        <v>0</v>
      </c>
      <c r="F17" s="46">
        <v>0</v>
      </c>
      <c r="G17" s="46">
        <v>12000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13722</v>
      </c>
      <c r="O17" s="47">
        <f t="shared" si="2"/>
        <v>1.3670053795576809</v>
      </c>
      <c r="P17" s="9"/>
    </row>
    <row r="18" spans="1:16" ht="15">
      <c r="A18" s="12"/>
      <c r="B18" s="25">
        <v>331.7</v>
      </c>
      <c r="C18" s="20" t="s">
        <v>98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365246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365246</v>
      </c>
      <c r="O18" s="47">
        <f t="shared" si="2"/>
        <v>36.38633193863319</v>
      </c>
      <c r="P18" s="9"/>
    </row>
    <row r="19" spans="1:16" ht="15">
      <c r="A19" s="12"/>
      <c r="B19" s="25">
        <v>334.49</v>
      </c>
      <c r="C19" s="20" t="s">
        <v>119</v>
      </c>
      <c r="D19" s="46">
        <v>0</v>
      </c>
      <c r="E19" s="46">
        <v>0</v>
      </c>
      <c r="F19" s="46">
        <v>0</v>
      </c>
      <c r="G19" s="46">
        <v>80000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80000</v>
      </c>
      <c r="O19" s="47">
        <f t="shared" si="2"/>
        <v>7.969715082685794</v>
      </c>
      <c r="P19" s="9"/>
    </row>
    <row r="20" spans="1:16" ht="15">
      <c r="A20" s="12"/>
      <c r="B20" s="25">
        <v>335.12</v>
      </c>
      <c r="C20" s="20" t="s">
        <v>99</v>
      </c>
      <c r="D20" s="46">
        <v>321956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321956</v>
      </c>
      <c r="O20" s="47">
        <f t="shared" si="2"/>
        <v>32.07371986451484</v>
      </c>
      <c r="P20" s="9"/>
    </row>
    <row r="21" spans="1:16" ht="15">
      <c r="A21" s="12"/>
      <c r="B21" s="25">
        <v>335.14</v>
      </c>
      <c r="C21" s="20" t="s">
        <v>100</v>
      </c>
      <c r="D21" s="46">
        <v>2128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2128</v>
      </c>
      <c r="O21" s="47">
        <f t="shared" si="2"/>
        <v>0.21199442119944212</v>
      </c>
      <c r="P21" s="9"/>
    </row>
    <row r="22" spans="1:16" ht="15">
      <c r="A22" s="12"/>
      <c r="B22" s="25">
        <v>335.15</v>
      </c>
      <c r="C22" s="20" t="s">
        <v>101</v>
      </c>
      <c r="D22" s="46">
        <v>7109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7109</v>
      </c>
      <c r="O22" s="47">
        <f t="shared" si="2"/>
        <v>0.7082088065351664</v>
      </c>
      <c r="P22" s="9"/>
    </row>
    <row r="23" spans="1:16" ht="15">
      <c r="A23" s="12"/>
      <c r="B23" s="25">
        <v>335.18</v>
      </c>
      <c r="C23" s="20" t="s">
        <v>102</v>
      </c>
      <c r="D23" s="46">
        <v>448973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448973</v>
      </c>
      <c r="O23" s="47">
        <f t="shared" si="2"/>
        <v>44.72733612273361</v>
      </c>
      <c r="P23" s="9"/>
    </row>
    <row r="24" spans="1:16" ht="15">
      <c r="A24" s="12"/>
      <c r="B24" s="25">
        <v>335.19</v>
      </c>
      <c r="C24" s="20" t="s">
        <v>103</v>
      </c>
      <c r="D24" s="46">
        <v>126130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126130</v>
      </c>
      <c r="O24" s="47">
        <f t="shared" si="2"/>
        <v>12.56525204223949</v>
      </c>
      <c r="P24" s="9"/>
    </row>
    <row r="25" spans="1:16" ht="15">
      <c r="A25" s="12"/>
      <c r="B25" s="25">
        <v>335.21</v>
      </c>
      <c r="C25" s="20" t="s">
        <v>28</v>
      </c>
      <c r="D25" s="46">
        <v>3840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3840</v>
      </c>
      <c r="O25" s="47">
        <f t="shared" si="2"/>
        <v>0.38254632396891813</v>
      </c>
      <c r="P25" s="9"/>
    </row>
    <row r="26" spans="1:16" ht="15">
      <c r="A26" s="12"/>
      <c r="B26" s="25">
        <v>337.6</v>
      </c>
      <c r="C26" s="20" t="s">
        <v>128</v>
      </c>
      <c r="D26" s="46">
        <v>3853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3853</v>
      </c>
      <c r="O26" s="47">
        <f t="shared" si="2"/>
        <v>0.38384140266985456</v>
      </c>
      <c r="P26" s="9"/>
    </row>
    <row r="27" spans="1:16" ht="15">
      <c r="A27" s="12"/>
      <c r="B27" s="25">
        <v>337.7</v>
      </c>
      <c r="C27" s="20" t="s">
        <v>90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43995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43995</v>
      </c>
      <c r="O27" s="47">
        <f t="shared" si="2"/>
        <v>4.382845188284519</v>
      </c>
      <c r="P27" s="9"/>
    </row>
    <row r="28" spans="1:16" ht="15">
      <c r="A28" s="12"/>
      <c r="B28" s="25">
        <v>338</v>
      </c>
      <c r="C28" s="20" t="s">
        <v>29</v>
      </c>
      <c r="D28" s="46">
        <v>35882</v>
      </c>
      <c r="E28" s="46">
        <v>60732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96614</v>
      </c>
      <c r="O28" s="47">
        <f t="shared" si="2"/>
        <v>9.624825662482566</v>
      </c>
      <c r="P28" s="9"/>
    </row>
    <row r="29" spans="1:16" ht="15">
      <c r="A29" s="12"/>
      <c r="B29" s="25">
        <v>339</v>
      </c>
      <c r="C29" s="20" t="s">
        <v>30</v>
      </c>
      <c r="D29" s="46">
        <v>353780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353780</v>
      </c>
      <c r="O29" s="47">
        <f t="shared" si="2"/>
        <v>35.24407252440725</v>
      </c>
      <c r="P29" s="9"/>
    </row>
    <row r="30" spans="1:16" ht="15.75">
      <c r="A30" s="29" t="s">
        <v>35</v>
      </c>
      <c r="B30" s="30"/>
      <c r="C30" s="31"/>
      <c r="D30" s="32">
        <f aca="true" t="shared" si="6" ref="D30:M30">SUM(D31:D41)</f>
        <v>906043</v>
      </c>
      <c r="E30" s="32">
        <f t="shared" si="6"/>
        <v>200412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12687942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13794397</v>
      </c>
      <c r="O30" s="45">
        <f t="shared" si="2"/>
        <v>1374.217672843196</v>
      </c>
      <c r="P30" s="10"/>
    </row>
    <row r="31" spans="1:16" ht="15">
      <c r="A31" s="12"/>
      <c r="B31" s="25">
        <v>342.1</v>
      </c>
      <c r="C31" s="20" t="s">
        <v>104</v>
      </c>
      <c r="D31" s="46">
        <v>0</v>
      </c>
      <c r="E31" s="46">
        <v>178570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1">SUM(D31:M31)</f>
        <v>178570</v>
      </c>
      <c r="O31" s="47">
        <f t="shared" si="2"/>
        <v>17.78940027894003</v>
      </c>
      <c r="P31" s="9"/>
    </row>
    <row r="32" spans="1:16" ht="15">
      <c r="A32" s="12"/>
      <c r="B32" s="25">
        <v>342.2</v>
      </c>
      <c r="C32" s="20" t="s">
        <v>39</v>
      </c>
      <c r="D32" s="46">
        <v>2384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2384</v>
      </c>
      <c r="O32" s="47">
        <f t="shared" si="2"/>
        <v>0.23749750946403667</v>
      </c>
      <c r="P32" s="9"/>
    </row>
    <row r="33" spans="1:16" ht="15">
      <c r="A33" s="12"/>
      <c r="B33" s="25">
        <v>342.9</v>
      </c>
      <c r="C33" s="20" t="s">
        <v>40</v>
      </c>
      <c r="D33" s="46">
        <v>645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645</v>
      </c>
      <c r="O33" s="47">
        <f t="shared" si="2"/>
        <v>0.06425582785415421</v>
      </c>
      <c r="P33" s="9"/>
    </row>
    <row r="34" spans="1:16" ht="15">
      <c r="A34" s="12"/>
      <c r="B34" s="25">
        <v>343.2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3736388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3736388</v>
      </c>
      <c r="O34" s="47">
        <f t="shared" si="2"/>
        <v>372.2243474795776</v>
      </c>
      <c r="P34" s="9"/>
    </row>
    <row r="35" spans="1:16" ht="15">
      <c r="A35" s="12"/>
      <c r="B35" s="25">
        <v>343.3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3303929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3303929</v>
      </c>
      <c r="O35" s="47">
        <f t="shared" si="2"/>
        <v>329.1421597927874</v>
      </c>
      <c r="P35" s="9"/>
    </row>
    <row r="36" spans="1:16" ht="15">
      <c r="A36" s="12"/>
      <c r="B36" s="25">
        <v>343.4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1193889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1193889</v>
      </c>
      <c r="O36" s="47">
        <f t="shared" si="2"/>
        <v>118.93693962940824</v>
      </c>
      <c r="P36" s="9"/>
    </row>
    <row r="37" spans="1:16" ht="15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4206131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4206131</v>
      </c>
      <c r="O37" s="47">
        <f aca="true" t="shared" si="8" ref="O37:O61">(N37/O$63)</f>
        <v>419.0208208806535</v>
      </c>
      <c r="P37" s="9"/>
    </row>
    <row r="38" spans="1:16" ht="15">
      <c r="A38" s="12"/>
      <c r="B38" s="25">
        <v>343.7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227605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227605</v>
      </c>
      <c r="O38" s="47">
        <f t="shared" si="8"/>
        <v>22.674337517433752</v>
      </c>
      <c r="P38" s="9"/>
    </row>
    <row r="39" spans="1:16" ht="15">
      <c r="A39" s="12"/>
      <c r="B39" s="25">
        <v>346.9</v>
      </c>
      <c r="C39" s="20" t="s">
        <v>129</v>
      </c>
      <c r="D39" s="46">
        <v>1260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1260</v>
      </c>
      <c r="O39" s="47">
        <f t="shared" si="8"/>
        <v>0.12552301255230125</v>
      </c>
      <c r="P39" s="9"/>
    </row>
    <row r="40" spans="1:16" ht="15">
      <c r="A40" s="12"/>
      <c r="B40" s="25">
        <v>347.2</v>
      </c>
      <c r="C40" s="20" t="s">
        <v>46</v>
      </c>
      <c r="D40" s="46">
        <v>108352</v>
      </c>
      <c r="E40" s="46">
        <v>21842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130194</v>
      </c>
      <c r="O40" s="47">
        <f t="shared" si="8"/>
        <v>12.970113568439928</v>
      </c>
      <c r="P40" s="9"/>
    </row>
    <row r="41" spans="1:16" ht="15">
      <c r="A41" s="12"/>
      <c r="B41" s="25">
        <v>349</v>
      </c>
      <c r="C41" s="20" t="s">
        <v>0</v>
      </c>
      <c r="D41" s="46">
        <v>793402</v>
      </c>
      <c r="E41" s="46">
        <v>0</v>
      </c>
      <c r="F41" s="46">
        <v>0</v>
      </c>
      <c r="G41" s="46">
        <v>0</v>
      </c>
      <c r="H41" s="46">
        <v>0</v>
      </c>
      <c r="I41" s="46">
        <v>20000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813402</v>
      </c>
      <c r="O41" s="47">
        <f t="shared" si="8"/>
        <v>81.03227734608488</v>
      </c>
      <c r="P41" s="9"/>
    </row>
    <row r="42" spans="1:16" ht="15.75">
      <c r="A42" s="29" t="s">
        <v>36</v>
      </c>
      <c r="B42" s="30"/>
      <c r="C42" s="31"/>
      <c r="D42" s="32">
        <f aca="true" t="shared" si="9" ref="D42:M42">SUM(D43:D45)</f>
        <v>21712</v>
      </c>
      <c r="E42" s="32">
        <f t="shared" si="9"/>
        <v>100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aca="true" t="shared" si="10" ref="N42:N47">SUM(D42:M42)</f>
        <v>21812</v>
      </c>
      <c r="O42" s="45">
        <f t="shared" si="8"/>
        <v>2.1729428172942815</v>
      </c>
      <c r="P42" s="10"/>
    </row>
    <row r="43" spans="1:16" ht="15">
      <c r="A43" s="13"/>
      <c r="B43" s="39">
        <v>351.9</v>
      </c>
      <c r="C43" s="21" t="s">
        <v>105</v>
      </c>
      <c r="D43" s="46">
        <v>15200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15200</v>
      </c>
      <c r="O43" s="47">
        <f t="shared" si="8"/>
        <v>1.5142458657103008</v>
      </c>
      <c r="P43" s="9"/>
    </row>
    <row r="44" spans="1:16" ht="15">
      <c r="A44" s="13"/>
      <c r="B44" s="39">
        <v>354</v>
      </c>
      <c r="C44" s="21" t="s">
        <v>50</v>
      </c>
      <c r="D44" s="46">
        <v>720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720</v>
      </c>
      <c r="O44" s="47">
        <f t="shared" si="8"/>
        <v>0.07172743574417215</v>
      </c>
      <c r="P44" s="9"/>
    </row>
    <row r="45" spans="1:16" ht="15">
      <c r="A45" s="13"/>
      <c r="B45" s="39">
        <v>359</v>
      </c>
      <c r="C45" s="21" t="s">
        <v>51</v>
      </c>
      <c r="D45" s="46">
        <v>5792</v>
      </c>
      <c r="E45" s="46">
        <v>100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5892</v>
      </c>
      <c r="O45" s="47">
        <f t="shared" si="8"/>
        <v>0.5869695158398087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SUM(D47:D56)</f>
        <v>370602</v>
      </c>
      <c r="E46" s="32">
        <f t="shared" si="11"/>
        <v>2140</v>
      </c>
      <c r="F46" s="32">
        <f t="shared" si="11"/>
        <v>119</v>
      </c>
      <c r="G46" s="32">
        <f t="shared" si="11"/>
        <v>44</v>
      </c>
      <c r="H46" s="32">
        <f t="shared" si="11"/>
        <v>0</v>
      </c>
      <c r="I46" s="32">
        <f t="shared" si="11"/>
        <v>36057</v>
      </c>
      <c r="J46" s="32">
        <f t="shared" si="11"/>
        <v>0</v>
      </c>
      <c r="K46" s="32">
        <f t="shared" si="11"/>
        <v>3791023</v>
      </c>
      <c r="L46" s="32">
        <f t="shared" si="11"/>
        <v>0</v>
      </c>
      <c r="M46" s="32">
        <f t="shared" si="11"/>
        <v>0</v>
      </c>
      <c r="N46" s="32">
        <f t="shared" si="10"/>
        <v>4199985</v>
      </c>
      <c r="O46" s="45">
        <f t="shared" si="8"/>
        <v>418.4085475194262</v>
      </c>
      <c r="P46" s="10"/>
    </row>
    <row r="47" spans="1:16" ht="15">
      <c r="A47" s="12"/>
      <c r="B47" s="25">
        <v>361.1</v>
      </c>
      <c r="C47" s="20" t="s">
        <v>52</v>
      </c>
      <c r="D47" s="46">
        <v>5092</v>
      </c>
      <c r="E47" s="46">
        <v>53</v>
      </c>
      <c r="F47" s="46">
        <v>119</v>
      </c>
      <c r="G47" s="46">
        <v>44</v>
      </c>
      <c r="H47" s="46">
        <v>0</v>
      </c>
      <c r="I47" s="46">
        <v>13446</v>
      </c>
      <c r="J47" s="46">
        <v>0</v>
      </c>
      <c r="K47" s="46">
        <v>309552</v>
      </c>
      <c r="L47" s="46">
        <v>0</v>
      </c>
      <c r="M47" s="46">
        <v>0</v>
      </c>
      <c r="N47" s="46">
        <f t="shared" si="10"/>
        <v>328306</v>
      </c>
      <c r="O47" s="47">
        <f t="shared" si="8"/>
        <v>32.70631599920303</v>
      </c>
      <c r="P47" s="9"/>
    </row>
    <row r="48" spans="1:16" ht="15">
      <c r="A48" s="12"/>
      <c r="B48" s="25">
        <v>361.2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268107</v>
      </c>
      <c r="L48" s="46">
        <v>0</v>
      </c>
      <c r="M48" s="46">
        <v>0</v>
      </c>
      <c r="N48" s="46">
        <f aca="true" t="shared" si="12" ref="N48:N56">SUM(D48:M48)</f>
        <v>268107</v>
      </c>
      <c r="O48" s="47">
        <f t="shared" si="8"/>
        <v>26.709205020920503</v>
      </c>
      <c r="P48" s="9"/>
    </row>
    <row r="49" spans="1:16" ht="15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1417866</v>
      </c>
      <c r="L49" s="46">
        <v>0</v>
      </c>
      <c r="M49" s="46">
        <v>0</v>
      </c>
      <c r="N49" s="46">
        <f t="shared" si="12"/>
        <v>1417866</v>
      </c>
      <c r="O49" s="47">
        <f t="shared" si="8"/>
        <v>141.2498505678422</v>
      </c>
      <c r="P49" s="9"/>
    </row>
    <row r="50" spans="1:16" ht="15">
      <c r="A50" s="12"/>
      <c r="B50" s="25">
        <v>361.4</v>
      </c>
      <c r="C50" s="20" t="s">
        <v>106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124313</v>
      </c>
      <c r="L50" s="46">
        <v>0</v>
      </c>
      <c r="M50" s="46">
        <v>0</v>
      </c>
      <c r="N50" s="46">
        <f t="shared" si="12"/>
        <v>124313</v>
      </c>
      <c r="O50" s="47">
        <f t="shared" si="8"/>
        <v>12.38423988842399</v>
      </c>
      <c r="P50" s="9"/>
    </row>
    <row r="51" spans="1:16" ht="15">
      <c r="A51" s="12"/>
      <c r="B51" s="25">
        <v>362</v>
      </c>
      <c r="C51" s="20" t="s">
        <v>55</v>
      </c>
      <c r="D51" s="46">
        <v>13686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13686</v>
      </c>
      <c r="O51" s="47">
        <f t="shared" si="8"/>
        <v>1.3634190077704722</v>
      </c>
      <c r="P51" s="9"/>
    </row>
    <row r="52" spans="1:16" ht="15">
      <c r="A52" s="12"/>
      <c r="B52" s="25">
        <v>364</v>
      </c>
      <c r="C52" s="20" t="s">
        <v>107</v>
      </c>
      <c r="D52" s="46">
        <v>9596</v>
      </c>
      <c r="E52" s="46">
        <v>0</v>
      </c>
      <c r="F52" s="46">
        <v>0</v>
      </c>
      <c r="G52" s="46">
        <v>0</v>
      </c>
      <c r="H52" s="46">
        <v>0</v>
      </c>
      <c r="I52" s="46">
        <v>900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10496</v>
      </c>
      <c r="O52" s="47">
        <f t="shared" si="8"/>
        <v>1.0456266188483763</v>
      </c>
      <c r="P52" s="9"/>
    </row>
    <row r="53" spans="1:16" ht="15">
      <c r="A53" s="12"/>
      <c r="B53" s="25">
        <v>365</v>
      </c>
      <c r="C53" s="20" t="s">
        <v>108</v>
      </c>
      <c r="D53" s="46">
        <v>700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700</v>
      </c>
      <c r="O53" s="47">
        <f t="shared" si="8"/>
        <v>0.0697350069735007</v>
      </c>
      <c r="P53" s="9"/>
    </row>
    <row r="54" spans="1:16" ht="15">
      <c r="A54" s="12"/>
      <c r="B54" s="25">
        <v>366</v>
      </c>
      <c r="C54" s="20" t="s">
        <v>57</v>
      </c>
      <c r="D54" s="46">
        <v>19909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19909</v>
      </c>
      <c r="O54" s="47">
        <f t="shared" si="8"/>
        <v>1.9833632197648934</v>
      </c>
      <c r="P54" s="9"/>
    </row>
    <row r="55" spans="1:16" ht="15">
      <c r="A55" s="12"/>
      <c r="B55" s="25">
        <v>368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1316297</v>
      </c>
      <c r="L55" s="46">
        <v>0</v>
      </c>
      <c r="M55" s="46">
        <v>0</v>
      </c>
      <c r="N55" s="46">
        <f t="shared" si="12"/>
        <v>1316297</v>
      </c>
      <c r="O55" s="47">
        <f t="shared" si="8"/>
        <v>131.13140067742577</v>
      </c>
      <c r="P55" s="9"/>
    </row>
    <row r="56" spans="1:16" ht="15">
      <c r="A56" s="12"/>
      <c r="B56" s="25">
        <v>369.9</v>
      </c>
      <c r="C56" s="20" t="s">
        <v>60</v>
      </c>
      <c r="D56" s="46">
        <v>321619</v>
      </c>
      <c r="E56" s="46">
        <v>2087</v>
      </c>
      <c r="F56" s="46">
        <v>0</v>
      </c>
      <c r="G56" s="46">
        <v>0</v>
      </c>
      <c r="H56" s="46">
        <v>0</v>
      </c>
      <c r="I56" s="46">
        <v>21711</v>
      </c>
      <c r="J56" s="46">
        <v>0</v>
      </c>
      <c r="K56" s="46">
        <v>354888</v>
      </c>
      <c r="L56" s="46">
        <v>0</v>
      </c>
      <c r="M56" s="46">
        <v>0</v>
      </c>
      <c r="N56" s="46">
        <f t="shared" si="12"/>
        <v>700305</v>
      </c>
      <c r="O56" s="47">
        <f t="shared" si="8"/>
        <v>69.76539151225343</v>
      </c>
      <c r="P56" s="9"/>
    </row>
    <row r="57" spans="1:16" ht="15.75">
      <c r="A57" s="29" t="s">
        <v>37</v>
      </c>
      <c r="B57" s="30"/>
      <c r="C57" s="31"/>
      <c r="D57" s="32">
        <f aca="true" t="shared" si="13" ref="D57:M57">SUM(D58:D60)</f>
        <v>3394726</v>
      </c>
      <c r="E57" s="32">
        <f t="shared" si="13"/>
        <v>2505</v>
      </c>
      <c r="F57" s="32">
        <f t="shared" si="13"/>
        <v>319546</v>
      </c>
      <c r="G57" s="32">
        <f t="shared" si="13"/>
        <v>196292</v>
      </c>
      <c r="H57" s="32">
        <f t="shared" si="13"/>
        <v>0</v>
      </c>
      <c r="I57" s="32">
        <f t="shared" si="13"/>
        <v>317252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4230321</v>
      </c>
      <c r="O57" s="45">
        <f t="shared" si="8"/>
        <v>421.4306634787806</v>
      </c>
      <c r="P57" s="9"/>
    </row>
    <row r="58" spans="1:16" ht="15">
      <c r="A58" s="12"/>
      <c r="B58" s="25">
        <v>381</v>
      </c>
      <c r="C58" s="20" t="s">
        <v>61</v>
      </c>
      <c r="D58" s="46">
        <v>3394726</v>
      </c>
      <c r="E58" s="46">
        <v>2505</v>
      </c>
      <c r="F58" s="46">
        <v>319546</v>
      </c>
      <c r="G58" s="46">
        <v>196292</v>
      </c>
      <c r="H58" s="46">
        <v>0</v>
      </c>
      <c r="I58" s="46">
        <v>315772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4228841</v>
      </c>
      <c r="O58" s="47">
        <f t="shared" si="8"/>
        <v>421.28322374975096</v>
      </c>
      <c r="P58" s="9"/>
    </row>
    <row r="59" spans="1:16" ht="15">
      <c r="A59" s="12"/>
      <c r="B59" s="25">
        <v>388.1</v>
      </c>
      <c r="C59" s="20" t="s">
        <v>120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180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180</v>
      </c>
      <c r="O59" s="47">
        <f t="shared" si="8"/>
        <v>0.017931858936043037</v>
      </c>
      <c r="P59" s="9"/>
    </row>
    <row r="60" spans="1:16" ht="15.75" thickBot="1">
      <c r="A60" s="12"/>
      <c r="B60" s="25">
        <v>389.8</v>
      </c>
      <c r="C60" s="20" t="s">
        <v>110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1300</v>
      </c>
      <c r="O60" s="47">
        <f t="shared" si="8"/>
        <v>0.12950787009364415</v>
      </c>
      <c r="P60" s="9"/>
    </row>
    <row r="61" spans="1:119" ht="16.5" thickBot="1">
      <c r="A61" s="14" t="s">
        <v>47</v>
      </c>
      <c r="B61" s="23"/>
      <c r="C61" s="22"/>
      <c r="D61" s="15">
        <f aca="true" t="shared" si="14" ref="D61:M61">SUM(D5,D12,D16,D30,D42,D46,D57)</f>
        <v>9096355</v>
      </c>
      <c r="E61" s="15">
        <f t="shared" si="14"/>
        <v>265889</v>
      </c>
      <c r="F61" s="15">
        <f t="shared" si="14"/>
        <v>319665</v>
      </c>
      <c r="G61" s="15">
        <f t="shared" si="14"/>
        <v>425964</v>
      </c>
      <c r="H61" s="15">
        <f t="shared" si="14"/>
        <v>0</v>
      </c>
      <c r="I61" s="15">
        <f t="shared" si="14"/>
        <v>13450492</v>
      </c>
      <c r="J61" s="15">
        <f t="shared" si="14"/>
        <v>0</v>
      </c>
      <c r="K61" s="15">
        <f t="shared" si="14"/>
        <v>3791023</v>
      </c>
      <c r="L61" s="15">
        <f t="shared" si="14"/>
        <v>0</v>
      </c>
      <c r="M61" s="15">
        <f t="shared" si="14"/>
        <v>0</v>
      </c>
      <c r="N61" s="15">
        <f>SUM(D61:M61)</f>
        <v>27349388</v>
      </c>
      <c r="O61" s="38">
        <f t="shared" si="8"/>
        <v>2724.585375572823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130</v>
      </c>
      <c r="M63" s="48"/>
      <c r="N63" s="48"/>
      <c r="O63" s="43">
        <v>10038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2513841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2513841</v>
      </c>
      <c r="O5" s="33">
        <f aca="true" t="shared" si="2" ref="O5:O36">(N5/O$60)</f>
        <v>266.7205305039788</v>
      </c>
      <c r="P5" s="6"/>
    </row>
    <row r="6" spans="1:16" ht="15">
      <c r="A6" s="12"/>
      <c r="B6" s="25">
        <v>311</v>
      </c>
      <c r="C6" s="20" t="s">
        <v>2</v>
      </c>
      <c r="D6" s="46">
        <v>983530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983530</v>
      </c>
      <c r="O6" s="47">
        <f t="shared" si="2"/>
        <v>104.35331564986737</v>
      </c>
      <c r="P6" s="9"/>
    </row>
    <row r="7" spans="1:16" ht="15">
      <c r="A7" s="12"/>
      <c r="B7" s="25">
        <v>312.1</v>
      </c>
      <c r="C7" s="20" t="s">
        <v>10</v>
      </c>
      <c r="D7" s="46">
        <v>288384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288384</v>
      </c>
      <c r="O7" s="47">
        <f t="shared" si="2"/>
        <v>30.597771883289123</v>
      </c>
      <c r="P7" s="9"/>
    </row>
    <row r="8" spans="1:16" ht="15">
      <c r="A8" s="12"/>
      <c r="B8" s="25">
        <v>314.1</v>
      </c>
      <c r="C8" s="20" t="s">
        <v>11</v>
      </c>
      <c r="D8" s="46">
        <v>675019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675019</v>
      </c>
      <c r="O8" s="47">
        <f t="shared" si="2"/>
        <v>71.62005305039787</v>
      </c>
      <c r="P8" s="9"/>
    </row>
    <row r="9" spans="1:16" ht="15">
      <c r="A9" s="12"/>
      <c r="B9" s="25">
        <v>315</v>
      </c>
      <c r="C9" s="20" t="s">
        <v>96</v>
      </c>
      <c r="D9" s="46">
        <v>438703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438703</v>
      </c>
      <c r="O9" s="47">
        <f t="shared" si="2"/>
        <v>46.5467374005305</v>
      </c>
      <c r="P9" s="9"/>
    </row>
    <row r="10" spans="1:16" ht="15">
      <c r="A10" s="12"/>
      <c r="B10" s="25">
        <v>316</v>
      </c>
      <c r="C10" s="20" t="s">
        <v>97</v>
      </c>
      <c r="D10" s="46">
        <v>128205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128205</v>
      </c>
      <c r="O10" s="47">
        <f t="shared" si="2"/>
        <v>13.6026525198939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SUM(D12:D14)</f>
        <v>728918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728918</v>
      </c>
      <c r="O11" s="45">
        <f t="shared" si="2"/>
        <v>77.3387798408488</v>
      </c>
      <c r="P11" s="10"/>
    </row>
    <row r="12" spans="1:16" ht="15">
      <c r="A12" s="12"/>
      <c r="B12" s="25">
        <v>323.1</v>
      </c>
      <c r="C12" s="20" t="s">
        <v>15</v>
      </c>
      <c r="D12" s="46">
        <v>690975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690975</v>
      </c>
      <c r="O12" s="47">
        <f t="shared" si="2"/>
        <v>73.3129973474801</v>
      </c>
      <c r="P12" s="9"/>
    </row>
    <row r="13" spans="1:16" ht="15">
      <c r="A13" s="12"/>
      <c r="B13" s="25">
        <v>323.9</v>
      </c>
      <c r="C13" s="20" t="s">
        <v>114</v>
      </c>
      <c r="D13" s="46">
        <v>37443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37443</v>
      </c>
      <c r="O13" s="47">
        <f t="shared" si="2"/>
        <v>3.9727320954907164</v>
      </c>
      <c r="P13" s="9"/>
    </row>
    <row r="14" spans="1:16" ht="15">
      <c r="A14" s="12"/>
      <c r="B14" s="25">
        <v>324.61</v>
      </c>
      <c r="C14" s="20" t="s">
        <v>123</v>
      </c>
      <c r="D14" s="46">
        <v>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500</v>
      </c>
      <c r="O14" s="47">
        <f t="shared" si="2"/>
        <v>0.05305039787798409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SUM(D16:D28)</f>
        <v>885864</v>
      </c>
      <c r="E15" s="32">
        <f t="shared" si="4"/>
        <v>40571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520399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1446834</v>
      </c>
      <c r="O15" s="45">
        <f t="shared" si="2"/>
        <v>153.51023872679045</v>
      </c>
      <c r="P15" s="10"/>
    </row>
    <row r="16" spans="1:16" ht="15">
      <c r="A16" s="12"/>
      <c r="B16" s="25">
        <v>331.2</v>
      </c>
      <c r="C16" s="20" t="s">
        <v>19</v>
      </c>
      <c r="D16" s="46">
        <v>2257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2257</v>
      </c>
      <c r="O16" s="47">
        <f t="shared" si="2"/>
        <v>0.23946949602122017</v>
      </c>
      <c r="P16" s="9"/>
    </row>
    <row r="17" spans="1:16" ht="15">
      <c r="A17" s="12"/>
      <c r="B17" s="25">
        <v>331.5</v>
      </c>
      <c r="C17" s="20" t="s">
        <v>21</v>
      </c>
      <c r="D17" s="46">
        <v>30743</v>
      </c>
      <c r="E17" s="46">
        <v>0</v>
      </c>
      <c r="F17" s="46">
        <v>0</v>
      </c>
      <c r="G17" s="46">
        <v>0</v>
      </c>
      <c r="H17" s="46">
        <v>0</v>
      </c>
      <c r="I17" s="46">
        <v>31859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62602</v>
      </c>
      <c r="O17" s="47">
        <f t="shared" si="2"/>
        <v>6.6421220159151195</v>
      </c>
      <c r="P17" s="9"/>
    </row>
    <row r="18" spans="1:16" ht="15">
      <c r="A18" s="12"/>
      <c r="B18" s="25">
        <v>331.7</v>
      </c>
      <c r="C18" s="20" t="s">
        <v>98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440943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440943</v>
      </c>
      <c r="O18" s="47">
        <f t="shared" si="2"/>
        <v>46.78440318302387</v>
      </c>
      <c r="P18" s="9"/>
    </row>
    <row r="19" spans="1:16" ht="15">
      <c r="A19" s="12"/>
      <c r="B19" s="25">
        <v>334.5</v>
      </c>
      <c r="C19" s="20" t="s">
        <v>23</v>
      </c>
      <c r="D19" s="46">
        <v>5124</v>
      </c>
      <c r="E19" s="46">
        <v>0</v>
      </c>
      <c r="F19" s="46">
        <v>0</v>
      </c>
      <c r="G19" s="46">
        <v>0</v>
      </c>
      <c r="H19" s="46">
        <v>0</v>
      </c>
      <c r="I19" s="46">
        <v>5310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10434</v>
      </c>
      <c r="O19" s="47">
        <f t="shared" si="2"/>
        <v>1.1070557029177719</v>
      </c>
      <c r="P19" s="9"/>
    </row>
    <row r="20" spans="1:16" ht="15">
      <c r="A20" s="12"/>
      <c r="B20" s="25">
        <v>335.12</v>
      </c>
      <c r="C20" s="20" t="s">
        <v>99</v>
      </c>
      <c r="D20" s="46">
        <v>312139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312139</v>
      </c>
      <c r="O20" s="47">
        <f t="shared" si="2"/>
        <v>33.11819628647215</v>
      </c>
      <c r="P20" s="9"/>
    </row>
    <row r="21" spans="1:16" ht="15">
      <c r="A21" s="12"/>
      <c r="B21" s="25">
        <v>335.14</v>
      </c>
      <c r="C21" s="20" t="s">
        <v>100</v>
      </c>
      <c r="D21" s="46">
        <v>1717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1717</v>
      </c>
      <c r="O21" s="47">
        <f t="shared" si="2"/>
        <v>0.18217506631299735</v>
      </c>
      <c r="P21" s="9"/>
    </row>
    <row r="22" spans="1:16" ht="15">
      <c r="A22" s="12"/>
      <c r="B22" s="25">
        <v>335.15</v>
      </c>
      <c r="C22" s="20" t="s">
        <v>101</v>
      </c>
      <c r="D22" s="46">
        <v>6149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6149</v>
      </c>
      <c r="O22" s="47">
        <f t="shared" si="2"/>
        <v>0.6524137931034483</v>
      </c>
      <c r="P22" s="9"/>
    </row>
    <row r="23" spans="1:16" ht="15">
      <c r="A23" s="12"/>
      <c r="B23" s="25">
        <v>335.18</v>
      </c>
      <c r="C23" s="20" t="s">
        <v>102</v>
      </c>
      <c r="D23" s="46">
        <v>419995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419995</v>
      </c>
      <c r="O23" s="47">
        <f t="shared" si="2"/>
        <v>44.56180371352785</v>
      </c>
      <c r="P23" s="9"/>
    </row>
    <row r="24" spans="1:16" ht="15">
      <c r="A24" s="12"/>
      <c r="B24" s="25">
        <v>335.19</v>
      </c>
      <c r="C24" s="20" t="s">
        <v>103</v>
      </c>
      <c r="D24" s="46">
        <v>100904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100904</v>
      </c>
      <c r="O24" s="47">
        <f t="shared" si="2"/>
        <v>10.705994694960212</v>
      </c>
      <c r="P24" s="9"/>
    </row>
    <row r="25" spans="1:16" ht="15">
      <c r="A25" s="12"/>
      <c r="B25" s="25">
        <v>335.21</v>
      </c>
      <c r="C25" s="20" t="s">
        <v>28</v>
      </c>
      <c r="D25" s="46">
        <v>3891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3891</v>
      </c>
      <c r="O25" s="47">
        <f t="shared" si="2"/>
        <v>0.41283819628647217</v>
      </c>
      <c r="P25" s="9"/>
    </row>
    <row r="26" spans="1:16" ht="15">
      <c r="A26" s="12"/>
      <c r="B26" s="25">
        <v>337.7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42287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42287</v>
      </c>
      <c r="O26" s="47">
        <f t="shared" si="2"/>
        <v>4.486684350132626</v>
      </c>
      <c r="P26" s="9"/>
    </row>
    <row r="27" spans="1:16" ht="15">
      <c r="A27" s="12"/>
      <c r="B27" s="25">
        <v>338</v>
      </c>
      <c r="C27" s="20" t="s">
        <v>29</v>
      </c>
      <c r="D27" s="46">
        <v>0</v>
      </c>
      <c r="E27" s="46">
        <v>40571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40571</v>
      </c>
      <c r="O27" s="47">
        <f t="shared" si="2"/>
        <v>4.304615384615385</v>
      </c>
      <c r="P27" s="9"/>
    </row>
    <row r="28" spans="1:16" ht="15">
      <c r="A28" s="12"/>
      <c r="B28" s="25">
        <v>339</v>
      </c>
      <c r="C28" s="20" t="s">
        <v>30</v>
      </c>
      <c r="D28" s="46">
        <v>2945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2945</v>
      </c>
      <c r="O28" s="47">
        <f t="shared" si="2"/>
        <v>0.31246684350132625</v>
      </c>
      <c r="P28" s="9"/>
    </row>
    <row r="29" spans="1:16" ht="15.75">
      <c r="A29" s="29" t="s">
        <v>35</v>
      </c>
      <c r="B29" s="30"/>
      <c r="C29" s="31"/>
      <c r="D29" s="32">
        <f aca="true" t="shared" si="6" ref="D29:M29">SUM(D30:D39)</f>
        <v>111775</v>
      </c>
      <c r="E29" s="32">
        <f t="shared" si="6"/>
        <v>224936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12053906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12390617</v>
      </c>
      <c r="O29" s="45">
        <f t="shared" si="2"/>
        <v>1314.6543236074272</v>
      </c>
      <c r="P29" s="10"/>
    </row>
    <row r="30" spans="1:16" ht="15">
      <c r="A30" s="12"/>
      <c r="B30" s="25">
        <v>342.1</v>
      </c>
      <c r="C30" s="20" t="s">
        <v>104</v>
      </c>
      <c r="D30" s="46">
        <v>0</v>
      </c>
      <c r="E30" s="46">
        <v>191501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9">SUM(D30:M30)</f>
        <v>191501</v>
      </c>
      <c r="O30" s="47">
        <f t="shared" si="2"/>
        <v>20.31840848806366</v>
      </c>
      <c r="P30" s="9"/>
    </row>
    <row r="31" spans="1:16" ht="15">
      <c r="A31" s="12"/>
      <c r="B31" s="25">
        <v>342.2</v>
      </c>
      <c r="C31" s="20" t="s">
        <v>39</v>
      </c>
      <c r="D31" s="46">
        <v>2206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2206</v>
      </c>
      <c r="O31" s="47">
        <f t="shared" si="2"/>
        <v>0.2340583554376658</v>
      </c>
      <c r="P31" s="9"/>
    </row>
    <row r="32" spans="1:16" ht="15">
      <c r="A32" s="12"/>
      <c r="B32" s="25">
        <v>342.9</v>
      </c>
      <c r="C32" s="20" t="s">
        <v>40</v>
      </c>
      <c r="D32" s="46">
        <v>180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180</v>
      </c>
      <c r="O32" s="47">
        <f t="shared" si="2"/>
        <v>0.01909814323607427</v>
      </c>
      <c r="P32" s="9"/>
    </row>
    <row r="33" spans="1:16" ht="15">
      <c r="A33" s="12"/>
      <c r="B33" s="25">
        <v>343.2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3937452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3937452</v>
      </c>
      <c r="O33" s="47">
        <f t="shared" si="2"/>
        <v>417.7667904509284</v>
      </c>
      <c r="P33" s="9"/>
    </row>
    <row r="34" spans="1:16" ht="15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3087081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3087081</v>
      </c>
      <c r="O34" s="47">
        <f t="shared" si="2"/>
        <v>327.54175066312996</v>
      </c>
      <c r="P34" s="9"/>
    </row>
    <row r="35" spans="1:16" ht="15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1179198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1179198</v>
      </c>
      <c r="O35" s="47">
        <f t="shared" si="2"/>
        <v>125.11384615384615</v>
      </c>
      <c r="P35" s="9"/>
    </row>
    <row r="36" spans="1:16" ht="15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3622756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3622756</v>
      </c>
      <c r="O36" s="47">
        <f t="shared" si="2"/>
        <v>384.37729442970823</v>
      </c>
      <c r="P36" s="9"/>
    </row>
    <row r="37" spans="1:16" ht="15">
      <c r="A37" s="12"/>
      <c r="B37" s="25">
        <v>343.7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227419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227419</v>
      </c>
      <c r="O37" s="47">
        <f aca="true" t="shared" si="8" ref="O37:O58">(N37/O$60)</f>
        <v>24.129336870026524</v>
      </c>
      <c r="P37" s="9"/>
    </row>
    <row r="38" spans="1:16" ht="15">
      <c r="A38" s="12"/>
      <c r="B38" s="25">
        <v>347.2</v>
      </c>
      <c r="C38" s="20" t="s">
        <v>46</v>
      </c>
      <c r="D38" s="46">
        <v>109367</v>
      </c>
      <c r="E38" s="46">
        <v>33435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142802</v>
      </c>
      <c r="O38" s="47">
        <f t="shared" si="8"/>
        <v>15.151405835543766</v>
      </c>
      <c r="P38" s="9"/>
    </row>
    <row r="39" spans="1:16" ht="15">
      <c r="A39" s="12"/>
      <c r="B39" s="25">
        <v>349</v>
      </c>
      <c r="C39" s="20" t="s">
        <v>0</v>
      </c>
      <c r="D39" s="46">
        <v>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</v>
      </c>
      <c r="O39" s="47">
        <f t="shared" si="8"/>
        <v>0.0023342175066313</v>
      </c>
      <c r="P39" s="9"/>
    </row>
    <row r="40" spans="1:16" ht="15.75">
      <c r="A40" s="29" t="s">
        <v>36</v>
      </c>
      <c r="B40" s="30"/>
      <c r="C40" s="31"/>
      <c r="D40" s="32">
        <f aca="true" t="shared" si="9" ref="D40:M40">SUM(D41:D43)</f>
        <v>34663</v>
      </c>
      <c r="E40" s="32">
        <f t="shared" si="9"/>
        <v>367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45">SUM(D40:M40)</f>
        <v>35030</v>
      </c>
      <c r="O40" s="45">
        <f t="shared" si="8"/>
        <v>3.716710875331565</v>
      </c>
      <c r="P40" s="10"/>
    </row>
    <row r="41" spans="1:16" ht="15">
      <c r="A41" s="13"/>
      <c r="B41" s="39">
        <v>351.9</v>
      </c>
      <c r="C41" s="21" t="s">
        <v>105</v>
      </c>
      <c r="D41" s="46">
        <v>24068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24068</v>
      </c>
      <c r="O41" s="47">
        <f t="shared" si="8"/>
        <v>2.553633952254642</v>
      </c>
      <c r="P41" s="9"/>
    </row>
    <row r="42" spans="1:16" ht="15">
      <c r="A42" s="13"/>
      <c r="B42" s="39">
        <v>354</v>
      </c>
      <c r="C42" s="21" t="s">
        <v>50</v>
      </c>
      <c r="D42" s="46">
        <v>712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712</v>
      </c>
      <c r="O42" s="47">
        <f t="shared" si="8"/>
        <v>0.07554376657824934</v>
      </c>
      <c r="P42" s="9"/>
    </row>
    <row r="43" spans="1:16" ht="15">
      <c r="A43" s="13"/>
      <c r="B43" s="39">
        <v>359</v>
      </c>
      <c r="C43" s="21" t="s">
        <v>51</v>
      </c>
      <c r="D43" s="46">
        <v>9883</v>
      </c>
      <c r="E43" s="46">
        <v>367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10250</v>
      </c>
      <c r="O43" s="47">
        <f t="shared" si="8"/>
        <v>1.0875331564986737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SUM(D45:D54)</f>
        <v>225392</v>
      </c>
      <c r="E44" s="32">
        <f t="shared" si="11"/>
        <v>2375</v>
      </c>
      <c r="F44" s="32">
        <f t="shared" si="11"/>
        <v>180</v>
      </c>
      <c r="G44" s="32">
        <f t="shared" si="11"/>
        <v>35</v>
      </c>
      <c r="H44" s="32">
        <f t="shared" si="11"/>
        <v>0</v>
      </c>
      <c r="I44" s="32">
        <f t="shared" si="11"/>
        <v>259894</v>
      </c>
      <c r="J44" s="32">
        <f t="shared" si="11"/>
        <v>0</v>
      </c>
      <c r="K44" s="32">
        <f t="shared" si="11"/>
        <v>1490591</v>
      </c>
      <c r="L44" s="32">
        <f t="shared" si="11"/>
        <v>242081</v>
      </c>
      <c r="M44" s="32">
        <f t="shared" si="11"/>
        <v>0</v>
      </c>
      <c r="N44" s="32">
        <f t="shared" si="10"/>
        <v>2220548</v>
      </c>
      <c r="O44" s="45">
        <f t="shared" si="8"/>
        <v>235.60190981432362</v>
      </c>
      <c r="P44" s="10"/>
    </row>
    <row r="45" spans="1:16" ht="15">
      <c r="A45" s="12"/>
      <c r="B45" s="25">
        <v>361.1</v>
      </c>
      <c r="C45" s="20" t="s">
        <v>52</v>
      </c>
      <c r="D45" s="46">
        <v>5963</v>
      </c>
      <c r="E45" s="46">
        <v>62</v>
      </c>
      <c r="F45" s="46">
        <v>180</v>
      </c>
      <c r="G45" s="46">
        <v>35</v>
      </c>
      <c r="H45" s="46">
        <v>0</v>
      </c>
      <c r="I45" s="46">
        <v>18478</v>
      </c>
      <c r="J45" s="46">
        <v>0</v>
      </c>
      <c r="K45" s="46">
        <v>255721</v>
      </c>
      <c r="L45" s="46">
        <v>15365</v>
      </c>
      <c r="M45" s="46">
        <v>0</v>
      </c>
      <c r="N45" s="46">
        <f t="shared" si="10"/>
        <v>295804</v>
      </c>
      <c r="O45" s="47">
        <f t="shared" si="8"/>
        <v>31.38503978779841</v>
      </c>
      <c r="P45" s="9"/>
    </row>
    <row r="46" spans="1:16" ht="15">
      <c r="A46" s="12"/>
      <c r="B46" s="25">
        <v>361.2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246213</v>
      </c>
      <c r="L46" s="46">
        <v>12947</v>
      </c>
      <c r="M46" s="46">
        <v>0</v>
      </c>
      <c r="N46" s="46">
        <f aca="true" t="shared" si="12" ref="N46:N54">SUM(D46:M46)</f>
        <v>259160</v>
      </c>
      <c r="O46" s="47">
        <f t="shared" si="8"/>
        <v>27.49708222811671</v>
      </c>
      <c r="P46" s="9"/>
    </row>
    <row r="47" spans="1:16" ht="15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-672312</v>
      </c>
      <c r="L47" s="46">
        <v>-73176</v>
      </c>
      <c r="M47" s="46">
        <v>0</v>
      </c>
      <c r="N47" s="46">
        <f t="shared" si="12"/>
        <v>-745488</v>
      </c>
      <c r="O47" s="47">
        <f t="shared" si="8"/>
        <v>-79.0968700265252</v>
      </c>
      <c r="P47" s="9"/>
    </row>
    <row r="48" spans="1:16" ht="15">
      <c r="A48" s="12"/>
      <c r="B48" s="25">
        <v>361.4</v>
      </c>
      <c r="C48" s="20" t="s">
        <v>106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362411</v>
      </c>
      <c r="L48" s="46">
        <v>38417</v>
      </c>
      <c r="M48" s="46">
        <v>0</v>
      </c>
      <c r="N48" s="46">
        <f t="shared" si="12"/>
        <v>400828</v>
      </c>
      <c r="O48" s="47">
        <f t="shared" si="8"/>
        <v>42.52816976127321</v>
      </c>
      <c r="P48" s="9"/>
    </row>
    <row r="49" spans="1:16" ht="15">
      <c r="A49" s="12"/>
      <c r="B49" s="25">
        <v>362</v>
      </c>
      <c r="C49" s="20" t="s">
        <v>55</v>
      </c>
      <c r="D49" s="46">
        <v>14952</v>
      </c>
      <c r="E49" s="46">
        <v>0</v>
      </c>
      <c r="F49" s="46">
        <v>0</v>
      </c>
      <c r="G49" s="46">
        <v>0</v>
      </c>
      <c r="H49" s="46">
        <v>0</v>
      </c>
      <c r="I49" s="46">
        <v>130654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145606</v>
      </c>
      <c r="O49" s="47">
        <f t="shared" si="8"/>
        <v>15.4489124668435</v>
      </c>
      <c r="P49" s="9"/>
    </row>
    <row r="50" spans="1:16" ht="15">
      <c r="A50" s="12"/>
      <c r="B50" s="25">
        <v>364</v>
      </c>
      <c r="C50" s="20" t="s">
        <v>107</v>
      </c>
      <c r="D50" s="46">
        <v>946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946</v>
      </c>
      <c r="O50" s="47">
        <f t="shared" si="8"/>
        <v>0.10037135278514589</v>
      </c>
      <c r="P50" s="9"/>
    </row>
    <row r="51" spans="1:16" ht="15">
      <c r="A51" s="12"/>
      <c r="B51" s="25">
        <v>365</v>
      </c>
      <c r="C51" s="20" t="s">
        <v>108</v>
      </c>
      <c r="D51" s="46">
        <v>1921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1921</v>
      </c>
      <c r="O51" s="47">
        <f t="shared" si="8"/>
        <v>0.20381962864721487</v>
      </c>
      <c r="P51" s="9"/>
    </row>
    <row r="52" spans="1:16" ht="15">
      <c r="A52" s="12"/>
      <c r="B52" s="25">
        <v>366</v>
      </c>
      <c r="C52" s="20" t="s">
        <v>57</v>
      </c>
      <c r="D52" s="46">
        <v>101569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101569</v>
      </c>
      <c r="O52" s="47">
        <f t="shared" si="8"/>
        <v>10.776551724137931</v>
      </c>
      <c r="P52" s="9"/>
    </row>
    <row r="53" spans="1:16" ht="15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1281118</v>
      </c>
      <c r="L53" s="46">
        <v>0</v>
      </c>
      <c r="M53" s="46">
        <v>0</v>
      </c>
      <c r="N53" s="46">
        <f t="shared" si="12"/>
        <v>1281118</v>
      </c>
      <c r="O53" s="47">
        <f t="shared" si="8"/>
        <v>135.92763925729443</v>
      </c>
      <c r="P53" s="9"/>
    </row>
    <row r="54" spans="1:16" ht="15">
      <c r="A54" s="12"/>
      <c r="B54" s="25">
        <v>369.9</v>
      </c>
      <c r="C54" s="20" t="s">
        <v>60</v>
      </c>
      <c r="D54" s="46">
        <v>100041</v>
      </c>
      <c r="E54" s="46">
        <v>2313</v>
      </c>
      <c r="F54" s="46">
        <v>0</v>
      </c>
      <c r="G54" s="46">
        <v>0</v>
      </c>
      <c r="H54" s="46">
        <v>0</v>
      </c>
      <c r="I54" s="46">
        <v>110762</v>
      </c>
      <c r="J54" s="46">
        <v>0</v>
      </c>
      <c r="K54" s="46">
        <v>17440</v>
      </c>
      <c r="L54" s="46">
        <v>248528</v>
      </c>
      <c r="M54" s="46">
        <v>0</v>
      </c>
      <c r="N54" s="46">
        <f t="shared" si="12"/>
        <v>479084</v>
      </c>
      <c r="O54" s="47">
        <f t="shared" si="8"/>
        <v>50.83119363395225</v>
      </c>
      <c r="P54" s="9"/>
    </row>
    <row r="55" spans="1:16" ht="15.75">
      <c r="A55" s="29" t="s">
        <v>37</v>
      </c>
      <c r="B55" s="30"/>
      <c r="C55" s="31"/>
      <c r="D55" s="32">
        <f aca="true" t="shared" si="13" ref="D55:M55">SUM(D56:D57)</f>
        <v>4567562</v>
      </c>
      <c r="E55" s="32">
        <f t="shared" si="13"/>
        <v>21548</v>
      </c>
      <c r="F55" s="32">
        <f t="shared" si="13"/>
        <v>318912</v>
      </c>
      <c r="G55" s="32">
        <f t="shared" si="13"/>
        <v>250000</v>
      </c>
      <c r="H55" s="32">
        <f t="shared" si="13"/>
        <v>0</v>
      </c>
      <c r="I55" s="32">
        <f t="shared" si="13"/>
        <v>115886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5273908</v>
      </c>
      <c r="O55" s="45">
        <f t="shared" si="8"/>
        <v>559.5658355437665</v>
      </c>
      <c r="P55" s="9"/>
    </row>
    <row r="56" spans="1:16" ht="15">
      <c r="A56" s="12"/>
      <c r="B56" s="25">
        <v>381</v>
      </c>
      <c r="C56" s="20" t="s">
        <v>61</v>
      </c>
      <c r="D56" s="46">
        <v>4567562</v>
      </c>
      <c r="E56" s="46">
        <v>21548</v>
      </c>
      <c r="F56" s="46">
        <v>318912</v>
      </c>
      <c r="G56" s="46">
        <v>250000</v>
      </c>
      <c r="H56" s="46">
        <v>0</v>
      </c>
      <c r="I56" s="46">
        <v>115276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5273298</v>
      </c>
      <c r="O56" s="47">
        <f t="shared" si="8"/>
        <v>559.5011140583555</v>
      </c>
      <c r="P56" s="9"/>
    </row>
    <row r="57" spans="1:16" ht="15.75" thickBot="1">
      <c r="A57" s="12"/>
      <c r="B57" s="25">
        <v>389.7</v>
      </c>
      <c r="C57" s="20" t="s">
        <v>124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610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610</v>
      </c>
      <c r="O57" s="47">
        <f t="shared" si="8"/>
        <v>0.06472148541114059</v>
      </c>
      <c r="P57" s="9"/>
    </row>
    <row r="58" spans="1:119" ht="16.5" thickBot="1">
      <c r="A58" s="14" t="s">
        <v>47</v>
      </c>
      <c r="B58" s="23"/>
      <c r="C58" s="22"/>
      <c r="D58" s="15">
        <f aca="true" t="shared" si="14" ref="D58:M58">SUM(D5,D11,D15,D29,D40,D44,D55)</f>
        <v>9068015</v>
      </c>
      <c r="E58" s="15">
        <f t="shared" si="14"/>
        <v>289797</v>
      </c>
      <c r="F58" s="15">
        <f t="shared" si="14"/>
        <v>319092</v>
      </c>
      <c r="G58" s="15">
        <f t="shared" si="14"/>
        <v>250035</v>
      </c>
      <c r="H58" s="15">
        <f t="shared" si="14"/>
        <v>0</v>
      </c>
      <c r="I58" s="15">
        <f t="shared" si="14"/>
        <v>12950085</v>
      </c>
      <c r="J58" s="15">
        <f t="shared" si="14"/>
        <v>0</v>
      </c>
      <c r="K58" s="15">
        <f t="shared" si="14"/>
        <v>1490591</v>
      </c>
      <c r="L58" s="15">
        <f t="shared" si="14"/>
        <v>242081</v>
      </c>
      <c r="M58" s="15">
        <f t="shared" si="14"/>
        <v>0</v>
      </c>
      <c r="N58" s="15">
        <f>SUM(D58:M58)</f>
        <v>24609696</v>
      </c>
      <c r="O58" s="38">
        <f t="shared" si="8"/>
        <v>2611.1083289124667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125</v>
      </c>
      <c r="M60" s="48"/>
      <c r="N60" s="48"/>
      <c r="O60" s="43">
        <v>9425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2381537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2381537</v>
      </c>
      <c r="O5" s="33">
        <f aca="true" t="shared" si="2" ref="O5:O36">(N5/O$60)</f>
        <v>255.63943752683556</v>
      </c>
      <c r="P5" s="6"/>
    </row>
    <row r="6" spans="1:16" ht="15">
      <c r="A6" s="12"/>
      <c r="B6" s="25">
        <v>311</v>
      </c>
      <c r="C6" s="20" t="s">
        <v>2</v>
      </c>
      <c r="D6" s="46">
        <v>924913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924913</v>
      </c>
      <c r="O6" s="47">
        <f t="shared" si="2"/>
        <v>99.28220266208673</v>
      </c>
      <c r="P6" s="9"/>
    </row>
    <row r="7" spans="1:16" ht="15">
      <c r="A7" s="12"/>
      <c r="B7" s="25">
        <v>312.1</v>
      </c>
      <c r="C7" s="20" t="s">
        <v>10</v>
      </c>
      <c r="D7" s="46">
        <v>277684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277684</v>
      </c>
      <c r="O7" s="47">
        <f t="shared" si="2"/>
        <v>29.80721339630743</v>
      </c>
      <c r="P7" s="9"/>
    </row>
    <row r="8" spans="1:16" ht="15">
      <c r="A8" s="12"/>
      <c r="B8" s="25">
        <v>314.1</v>
      </c>
      <c r="C8" s="20" t="s">
        <v>11</v>
      </c>
      <c r="D8" s="46">
        <v>635880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635880</v>
      </c>
      <c r="O8" s="47">
        <f t="shared" si="2"/>
        <v>68.25676255903821</v>
      </c>
      <c r="P8" s="9"/>
    </row>
    <row r="9" spans="1:16" ht="15">
      <c r="A9" s="12"/>
      <c r="B9" s="25">
        <v>315</v>
      </c>
      <c r="C9" s="20" t="s">
        <v>96</v>
      </c>
      <c r="D9" s="46">
        <v>416319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416319</v>
      </c>
      <c r="O9" s="47">
        <f t="shared" si="2"/>
        <v>44.688600257621296</v>
      </c>
      <c r="P9" s="9"/>
    </row>
    <row r="10" spans="1:16" ht="15">
      <c r="A10" s="12"/>
      <c r="B10" s="25">
        <v>316</v>
      </c>
      <c r="C10" s="20" t="s">
        <v>97</v>
      </c>
      <c r="D10" s="46">
        <v>126741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126741</v>
      </c>
      <c r="O10" s="47">
        <f t="shared" si="2"/>
        <v>13.60465865178188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674882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674882</v>
      </c>
      <c r="O11" s="45">
        <f t="shared" si="2"/>
        <v>72.44332331472735</v>
      </c>
      <c r="P11" s="10"/>
    </row>
    <row r="12" spans="1:16" ht="15">
      <c r="A12" s="12"/>
      <c r="B12" s="25">
        <v>323.1</v>
      </c>
      <c r="C12" s="20" t="s">
        <v>15</v>
      </c>
      <c r="D12" s="46">
        <v>644602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644602</v>
      </c>
      <c r="O12" s="47">
        <f t="shared" si="2"/>
        <v>69.19300128810649</v>
      </c>
      <c r="P12" s="9"/>
    </row>
    <row r="13" spans="1:16" ht="15">
      <c r="A13" s="12"/>
      <c r="B13" s="25">
        <v>323.9</v>
      </c>
      <c r="C13" s="20" t="s">
        <v>114</v>
      </c>
      <c r="D13" s="46">
        <v>30280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30280</v>
      </c>
      <c r="O13" s="47">
        <f t="shared" si="2"/>
        <v>3.2503220266208674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SUM(D15:D28)</f>
        <v>893948</v>
      </c>
      <c r="E14" s="32">
        <f t="shared" si="4"/>
        <v>36050</v>
      </c>
      <c r="F14" s="32">
        <f t="shared" si="4"/>
        <v>0</v>
      </c>
      <c r="G14" s="32">
        <f t="shared" si="4"/>
        <v>1404004</v>
      </c>
      <c r="H14" s="32">
        <f t="shared" si="4"/>
        <v>0</v>
      </c>
      <c r="I14" s="32">
        <f t="shared" si="4"/>
        <v>7920395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10254397</v>
      </c>
      <c r="O14" s="45">
        <f t="shared" si="2"/>
        <v>1100.7296049806785</v>
      </c>
      <c r="P14" s="10"/>
    </row>
    <row r="15" spans="1:16" ht="15">
      <c r="A15" s="12"/>
      <c r="B15" s="25">
        <v>331.2</v>
      </c>
      <c r="C15" s="20" t="s">
        <v>19</v>
      </c>
      <c r="D15" s="46">
        <v>1718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1718</v>
      </c>
      <c r="O15" s="47">
        <f t="shared" si="2"/>
        <v>0.18441391155002146</v>
      </c>
      <c r="P15" s="9"/>
    </row>
    <row r="16" spans="1:16" ht="15">
      <c r="A16" s="12"/>
      <c r="B16" s="25">
        <v>331.5</v>
      </c>
      <c r="C16" s="20" t="s">
        <v>21</v>
      </c>
      <c r="D16" s="46">
        <v>4460</v>
      </c>
      <c r="E16" s="46">
        <v>0</v>
      </c>
      <c r="F16" s="46">
        <v>0</v>
      </c>
      <c r="G16" s="46">
        <v>1108270</v>
      </c>
      <c r="H16" s="46">
        <v>0</v>
      </c>
      <c r="I16" s="46">
        <v>121523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1234253</v>
      </c>
      <c r="O16" s="47">
        <f t="shared" si="2"/>
        <v>132.48744096178618</v>
      </c>
      <c r="P16" s="9"/>
    </row>
    <row r="17" spans="1:16" ht="15">
      <c r="A17" s="12"/>
      <c r="B17" s="25">
        <v>331.7</v>
      </c>
      <c r="C17" s="20" t="s">
        <v>98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7762521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7762521</v>
      </c>
      <c r="O17" s="47">
        <f t="shared" si="2"/>
        <v>833.2461356805496</v>
      </c>
      <c r="P17" s="9"/>
    </row>
    <row r="18" spans="1:16" ht="15">
      <c r="A18" s="12"/>
      <c r="B18" s="25">
        <v>334.2</v>
      </c>
      <c r="C18" s="20" t="s">
        <v>84</v>
      </c>
      <c r="D18" s="46">
        <v>28067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28067</v>
      </c>
      <c r="O18" s="47">
        <f t="shared" si="2"/>
        <v>3.0127737226277373</v>
      </c>
      <c r="P18" s="9"/>
    </row>
    <row r="19" spans="1:16" ht="15">
      <c r="A19" s="12"/>
      <c r="B19" s="25">
        <v>334.49</v>
      </c>
      <c r="C19" s="20" t="s">
        <v>119</v>
      </c>
      <c r="D19" s="46">
        <v>0</v>
      </c>
      <c r="E19" s="46">
        <v>0</v>
      </c>
      <c r="F19" s="46">
        <v>0</v>
      </c>
      <c r="G19" s="46">
        <v>295734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295734</v>
      </c>
      <c r="O19" s="47">
        <f t="shared" si="2"/>
        <v>31.74474023185917</v>
      </c>
      <c r="P19" s="9"/>
    </row>
    <row r="20" spans="1:16" ht="15">
      <c r="A20" s="12"/>
      <c r="B20" s="25">
        <v>335.12</v>
      </c>
      <c r="C20" s="20" t="s">
        <v>99</v>
      </c>
      <c r="D20" s="46">
        <v>299844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299844</v>
      </c>
      <c r="O20" s="47">
        <f t="shared" si="2"/>
        <v>32.1859167024474</v>
      </c>
      <c r="P20" s="9"/>
    </row>
    <row r="21" spans="1:16" ht="15">
      <c r="A21" s="12"/>
      <c r="B21" s="25">
        <v>335.14</v>
      </c>
      <c r="C21" s="20" t="s">
        <v>100</v>
      </c>
      <c r="D21" s="46">
        <v>1853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1853</v>
      </c>
      <c r="O21" s="47">
        <f t="shared" si="2"/>
        <v>0.1989051094890511</v>
      </c>
      <c r="P21" s="9"/>
    </row>
    <row r="22" spans="1:16" ht="15">
      <c r="A22" s="12"/>
      <c r="B22" s="25">
        <v>335.15</v>
      </c>
      <c r="C22" s="20" t="s">
        <v>101</v>
      </c>
      <c r="D22" s="46">
        <v>5905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5905</v>
      </c>
      <c r="O22" s="47">
        <f t="shared" si="2"/>
        <v>0.6338557320738515</v>
      </c>
      <c r="P22" s="9"/>
    </row>
    <row r="23" spans="1:16" ht="15">
      <c r="A23" s="12"/>
      <c r="B23" s="25">
        <v>335.18</v>
      </c>
      <c r="C23" s="20" t="s">
        <v>102</v>
      </c>
      <c r="D23" s="46">
        <v>399001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399001</v>
      </c>
      <c r="O23" s="47">
        <f t="shared" si="2"/>
        <v>42.82964791756118</v>
      </c>
      <c r="P23" s="9"/>
    </row>
    <row r="24" spans="1:16" ht="15">
      <c r="A24" s="12"/>
      <c r="B24" s="25">
        <v>335.19</v>
      </c>
      <c r="C24" s="20" t="s">
        <v>103</v>
      </c>
      <c r="D24" s="46">
        <v>140190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140190</v>
      </c>
      <c r="O24" s="47">
        <f t="shared" si="2"/>
        <v>15.048303993130098</v>
      </c>
      <c r="P24" s="9"/>
    </row>
    <row r="25" spans="1:16" ht="15">
      <c r="A25" s="12"/>
      <c r="B25" s="25">
        <v>335.21</v>
      </c>
      <c r="C25" s="20" t="s">
        <v>28</v>
      </c>
      <c r="D25" s="46">
        <v>2940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2940</v>
      </c>
      <c r="O25" s="47">
        <f t="shared" si="2"/>
        <v>0.31558608844997854</v>
      </c>
      <c r="P25" s="9"/>
    </row>
    <row r="26" spans="1:16" ht="15">
      <c r="A26" s="12"/>
      <c r="B26" s="25">
        <v>337.7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36351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36351</v>
      </c>
      <c r="O26" s="47">
        <f t="shared" si="2"/>
        <v>3.9019965650493775</v>
      </c>
      <c r="P26" s="9"/>
    </row>
    <row r="27" spans="1:16" ht="15">
      <c r="A27" s="12"/>
      <c r="B27" s="25">
        <v>338</v>
      </c>
      <c r="C27" s="20" t="s">
        <v>29</v>
      </c>
      <c r="D27" s="46">
        <v>0</v>
      </c>
      <c r="E27" s="46">
        <v>36050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36050</v>
      </c>
      <c r="O27" s="47">
        <f t="shared" si="2"/>
        <v>3.869686560755689</v>
      </c>
      <c r="P27" s="9"/>
    </row>
    <row r="28" spans="1:16" ht="15">
      <c r="A28" s="12"/>
      <c r="B28" s="25">
        <v>339</v>
      </c>
      <c r="C28" s="20" t="s">
        <v>30</v>
      </c>
      <c r="D28" s="46">
        <v>9970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9970</v>
      </c>
      <c r="O28" s="47">
        <f t="shared" si="2"/>
        <v>1.0702018033490768</v>
      </c>
      <c r="P28" s="9"/>
    </row>
    <row r="29" spans="1:16" ht="15.75">
      <c r="A29" s="29" t="s">
        <v>35</v>
      </c>
      <c r="B29" s="30"/>
      <c r="C29" s="31"/>
      <c r="D29" s="32">
        <f aca="true" t="shared" si="6" ref="D29:M29">SUM(D30:D39)</f>
        <v>129005</v>
      </c>
      <c r="E29" s="32">
        <f t="shared" si="6"/>
        <v>191290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11806288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12126583</v>
      </c>
      <c r="O29" s="45">
        <f t="shared" si="2"/>
        <v>1301.694182052383</v>
      </c>
      <c r="P29" s="10"/>
    </row>
    <row r="30" spans="1:16" ht="15">
      <c r="A30" s="12"/>
      <c r="B30" s="25">
        <v>342.1</v>
      </c>
      <c r="C30" s="20" t="s">
        <v>104</v>
      </c>
      <c r="D30" s="46">
        <v>0</v>
      </c>
      <c r="E30" s="46">
        <v>161454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9">SUM(D30:M30)</f>
        <v>161454</v>
      </c>
      <c r="O30" s="47">
        <f t="shared" si="2"/>
        <v>17.330828681837698</v>
      </c>
      <c r="P30" s="9"/>
    </row>
    <row r="31" spans="1:16" ht="15">
      <c r="A31" s="12"/>
      <c r="B31" s="25">
        <v>342.2</v>
      </c>
      <c r="C31" s="20" t="s">
        <v>39</v>
      </c>
      <c r="D31" s="46">
        <v>1305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1305</v>
      </c>
      <c r="O31" s="47">
        <f t="shared" si="2"/>
        <v>0.14008158007728638</v>
      </c>
      <c r="P31" s="9"/>
    </row>
    <row r="32" spans="1:16" ht="15">
      <c r="A32" s="12"/>
      <c r="B32" s="25">
        <v>342.9</v>
      </c>
      <c r="C32" s="20" t="s">
        <v>40</v>
      </c>
      <c r="D32" s="46">
        <v>120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120</v>
      </c>
      <c r="O32" s="47">
        <f t="shared" si="2"/>
        <v>0.012881064834693002</v>
      </c>
      <c r="P32" s="9"/>
    </row>
    <row r="33" spans="1:16" ht="15">
      <c r="A33" s="12"/>
      <c r="B33" s="25">
        <v>343.2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4177929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4177929</v>
      </c>
      <c r="O33" s="47">
        <f t="shared" si="2"/>
        <v>448.4681193645341</v>
      </c>
      <c r="P33" s="9"/>
    </row>
    <row r="34" spans="1:16" ht="15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2797910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2797910</v>
      </c>
      <c r="O34" s="47">
        <f t="shared" si="2"/>
        <v>300.33383426363247</v>
      </c>
      <c r="P34" s="9"/>
    </row>
    <row r="35" spans="1:16" ht="15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1143574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1143574</v>
      </c>
      <c r="O35" s="47">
        <f t="shared" si="2"/>
        <v>122.75375697724346</v>
      </c>
      <c r="P35" s="9"/>
    </row>
    <row r="36" spans="1:16" ht="15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3460927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3460927</v>
      </c>
      <c r="O36" s="47">
        <f t="shared" si="2"/>
        <v>371.50354229282954</v>
      </c>
      <c r="P36" s="9"/>
    </row>
    <row r="37" spans="1:16" ht="15">
      <c r="A37" s="12"/>
      <c r="B37" s="25">
        <v>343.7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225948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225948</v>
      </c>
      <c r="O37" s="47">
        <f aca="true" t="shared" si="8" ref="O37:O58">(N37/O$60)</f>
        <v>24.25375697724345</v>
      </c>
      <c r="P37" s="9"/>
    </row>
    <row r="38" spans="1:16" ht="15">
      <c r="A38" s="12"/>
      <c r="B38" s="25">
        <v>347.2</v>
      </c>
      <c r="C38" s="20" t="s">
        <v>46</v>
      </c>
      <c r="D38" s="46">
        <v>127556</v>
      </c>
      <c r="E38" s="46">
        <v>29836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157392</v>
      </c>
      <c r="O38" s="47">
        <f t="shared" si="8"/>
        <v>16.89480463718334</v>
      </c>
      <c r="P38" s="9"/>
    </row>
    <row r="39" spans="1:16" ht="15">
      <c r="A39" s="12"/>
      <c r="B39" s="25">
        <v>349</v>
      </c>
      <c r="C39" s="20" t="s">
        <v>0</v>
      </c>
      <c r="D39" s="46">
        <v>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</v>
      </c>
      <c r="O39" s="47">
        <f t="shared" si="8"/>
        <v>0.0025762129669386004</v>
      </c>
      <c r="P39" s="9"/>
    </row>
    <row r="40" spans="1:16" ht="15.75">
      <c r="A40" s="29" t="s">
        <v>36</v>
      </c>
      <c r="B40" s="30"/>
      <c r="C40" s="31"/>
      <c r="D40" s="32">
        <f aca="true" t="shared" si="9" ref="D40:M40">SUM(D41:D43)</f>
        <v>22780</v>
      </c>
      <c r="E40" s="32">
        <f t="shared" si="9"/>
        <v>150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45">SUM(D40:M40)</f>
        <v>22930</v>
      </c>
      <c r="O40" s="45">
        <f t="shared" si="8"/>
        <v>2.461356805495921</v>
      </c>
      <c r="P40" s="10"/>
    </row>
    <row r="41" spans="1:16" ht="15">
      <c r="A41" s="13"/>
      <c r="B41" s="39">
        <v>351.9</v>
      </c>
      <c r="C41" s="21" t="s">
        <v>105</v>
      </c>
      <c r="D41" s="46">
        <v>13269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13269</v>
      </c>
      <c r="O41" s="47">
        <f t="shared" si="8"/>
        <v>1.4243237440961787</v>
      </c>
      <c r="P41" s="9"/>
    </row>
    <row r="42" spans="1:16" ht="15">
      <c r="A42" s="13"/>
      <c r="B42" s="39">
        <v>354</v>
      </c>
      <c r="C42" s="21" t="s">
        <v>50</v>
      </c>
      <c r="D42" s="46">
        <v>614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614</v>
      </c>
      <c r="O42" s="47">
        <f t="shared" si="8"/>
        <v>0.06590811507084586</v>
      </c>
      <c r="P42" s="9"/>
    </row>
    <row r="43" spans="1:16" ht="15">
      <c r="A43" s="13"/>
      <c r="B43" s="39">
        <v>359</v>
      </c>
      <c r="C43" s="21" t="s">
        <v>51</v>
      </c>
      <c r="D43" s="46">
        <v>8897</v>
      </c>
      <c r="E43" s="46">
        <v>150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9047</v>
      </c>
      <c r="O43" s="47">
        <f t="shared" si="8"/>
        <v>0.9711249463288966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SUM(D45:D54)</f>
        <v>202298</v>
      </c>
      <c r="E44" s="32">
        <f t="shared" si="11"/>
        <v>51</v>
      </c>
      <c r="F44" s="32">
        <f t="shared" si="11"/>
        <v>147</v>
      </c>
      <c r="G44" s="32">
        <f t="shared" si="11"/>
        <v>14841</v>
      </c>
      <c r="H44" s="32">
        <f t="shared" si="11"/>
        <v>0</v>
      </c>
      <c r="I44" s="32">
        <f t="shared" si="11"/>
        <v>184710</v>
      </c>
      <c r="J44" s="32">
        <f t="shared" si="11"/>
        <v>0</v>
      </c>
      <c r="K44" s="32">
        <f t="shared" si="11"/>
        <v>3573552</v>
      </c>
      <c r="L44" s="32">
        <f t="shared" si="11"/>
        <v>352157</v>
      </c>
      <c r="M44" s="32">
        <f t="shared" si="11"/>
        <v>0</v>
      </c>
      <c r="N44" s="32">
        <f t="shared" si="10"/>
        <v>4327756</v>
      </c>
      <c r="O44" s="45">
        <f t="shared" si="8"/>
        <v>464.550880206097</v>
      </c>
      <c r="P44" s="10"/>
    </row>
    <row r="45" spans="1:16" ht="15">
      <c r="A45" s="12"/>
      <c r="B45" s="25">
        <v>361.1</v>
      </c>
      <c r="C45" s="20" t="s">
        <v>52</v>
      </c>
      <c r="D45" s="46">
        <v>9870</v>
      </c>
      <c r="E45" s="46">
        <v>51</v>
      </c>
      <c r="F45" s="46">
        <v>147</v>
      </c>
      <c r="G45" s="46">
        <v>91</v>
      </c>
      <c r="H45" s="46">
        <v>0</v>
      </c>
      <c r="I45" s="46">
        <v>26155</v>
      </c>
      <c r="J45" s="46">
        <v>0</v>
      </c>
      <c r="K45" s="46">
        <v>225715</v>
      </c>
      <c r="L45" s="46">
        <v>9857</v>
      </c>
      <c r="M45" s="46">
        <v>0</v>
      </c>
      <c r="N45" s="46">
        <f t="shared" si="10"/>
        <v>271886</v>
      </c>
      <c r="O45" s="47">
        <f t="shared" si="8"/>
        <v>29.184843280377844</v>
      </c>
      <c r="P45" s="9"/>
    </row>
    <row r="46" spans="1:16" ht="15">
      <c r="A46" s="12"/>
      <c r="B46" s="25">
        <v>361.2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</v>
      </c>
      <c r="J46" s="46">
        <v>0</v>
      </c>
      <c r="K46" s="46">
        <v>280056</v>
      </c>
      <c r="L46" s="46">
        <v>13970</v>
      </c>
      <c r="M46" s="46">
        <v>0</v>
      </c>
      <c r="N46" s="46">
        <f aca="true" t="shared" si="12" ref="N46:N54">SUM(D46:M46)</f>
        <v>294078</v>
      </c>
      <c r="O46" s="47">
        <f t="shared" si="8"/>
        <v>31.566981537140403</v>
      </c>
      <c r="P46" s="9"/>
    </row>
    <row r="47" spans="1:16" ht="15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1033678</v>
      </c>
      <c r="L47" s="46">
        <v>53888</v>
      </c>
      <c r="M47" s="46">
        <v>0</v>
      </c>
      <c r="N47" s="46">
        <f t="shared" si="12"/>
        <v>1087566</v>
      </c>
      <c r="O47" s="47">
        <f t="shared" si="8"/>
        <v>116.7417346500644</v>
      </c>
      <c r="P47" s="9"/>
    </row>
    <row r="48" spans="1:16" ht="15">
      <c r="A48" s="12"/>
      <c r="B48" s="25">
        <v>361.4</v>
      </c>
      <c r="C48" s="20" t="s">
        <v>106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604369</v>
      </c>
      <c r="L48" s="46">
        <v>31136</v>
      </c>
      <c r="M48" s="46">
        <v>0</v>
      </c>
      <c r="N48" s="46">
        <f t="shared" si="12"/>
        <v>635505</v>
      </c>
      <c r="O48" s="47">
        <f t="shared" si="8"/>
        <v>68.2165092314298</v>
      </c>
      <c r="P48" s="9"/>
    </row>
    <row r="49" spans="1:16" ht="15">
      <c r="A49" s="12"/>
      <c r="B49" s="25">
        <v>362</v>
      </c>
      <c r="C49" s="20" t="s">
        <v>55</v>
      </c>
      <c r="D49" s="46">
        <v>16138</v>
      </c>
      <c r="E49" s="46">
        <v>0</v>
      </c>
      <c r="F49" s="46">
        <v>0</v>
      </c>
      <c r="G49" s="46">
        <v>0</v>
      </c>
      <c r="H49" s="46">
        <v>0</v>
      </c>
      <c r="I49" s="46">
        <v>133208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149346</v>
      </c>
      <c r="O49" s="47">
        <f t="shared" si="8"/>
        <v>16.031129240017176</v>
      </c>
      <c r="P49" s="9"/>
    </row>
    <row r="50" spans="1:16" ht="15">
      <c r="A50" s="12"/>
      <c r="B50" s="25">
        <v>364</v>
      </c>
      <c r="C50" s="20" t="s">
        <v>107</v>
      </c>
      <c r="D50" s="46">
        <v>6594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6594</v>
      </c>
      <c r="O50" s="47">
        <f t="shared" si="8"/>
        <v>0.7078145126663804</v>
      </c>
      <c r="P50" s="9"/>
    </row>
    <row r="51" spans="1:16" ht="15">
      <c r="A51" s="12"/>
      <c r="B51" s="25">
        <v>365</v>
      </c>
      <c r="C51" s="20" t="s">
        <v>108</v>
      </c>
      <c r="D51" s="46">
        <v>1556</v>
      </c>
      <c r="E51" s="46">
        <v>0</v>
      </c>
      <c r="F51" s="46">
        <v>0</v>
      </c>
      <c r="G51" s="46">
        <v>0</v>
      </c>
      <c r="H51" s="46">
        <v>0</v>
      </c>
      <c r="I51" s="46">
        <v>147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1703</v>
      </c>
      <c r="O51" s="47">
        <f t="shared" si="8"/>
        <v>0.18280377844568485</v>
      </c>
      <c r="P51" s="9"/>
    </row>
    <row r="52" spans="1:16" ht="15">
      <c r="A52" s="12"/>
      <c r="B52" s="25">
        <v>366</v>
      </c>
      <c r="C52" s="20" t="s">
        <v>57</v>
      </c>
      <c r="D52" s="46">
        <v>54334</v>
      </c>
      <c r="E52" s="46">
        <v>0</v>
      </c>
      <c r="F52" s="46">
        <v>0</v>
      </c>
      <c r="G52" s="46">
        <v>14750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69084</v>
      </c>
      <c r="O52" s="47">
        <f t="shared" si="8"/>
        <v>7.415629025332761</v>
      </c>
      <c r="P52" s="9"/>
    </row>
    <row r="53" spans="1:16" ht="15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1420798</v>
      </c>
      <c r="L53" s="46">
        <v>0</v>
      </c>
      <c r="M53" s="46">
        <v>0</v>
      </c>
      <c r="N53" s="46">
        <f t="shared" si="12"/>
        <v>1420798</v>
      </c>
      <c r="O53" s="47">
        <f t="shared" si="8"/>
        <v>152.51159295835123</v>
      </c>
      <c r="P53" s="9"/>
    </row>
    <row r="54" spans="1:16" ht="15">
      <c r="A54" s="12"/>
      <c r="B54" s="25">
        <v>369.9</v>
      </c>
      <c r="C54" s="20" t="s">
        <v>60</v>
      </c>
      <c r="D54" s="46">
        <v>113806</v>
      </c>
      <c r="E54" s="46">
        <v>0</v>
      </c>
      <c r="F54" s="46">
        <v>0</v>
      </c>
      <c r="G54" s="46">
        <v>0</v>
      </c>
      <c r="H54" s="46">
        <v>0</v>
      </c>
      <c r="I54" s="46">
        <v>25148</v>
      </c>
      <c r="J54" s="46">
        <v>0</v>
      </c>
      <c r="K54" s="46">
        <v>8936</v>
      </c>
      <c r="L54" s="46">
        <v>243306</v>
      </c>
      <c r="M54" s="46">
        <v>0</v>
      </c>
      <c r="N54" s="46">
        <f t="shared" si="12"/>
        <v>391196</v>
      </c>
      <c r="O54" s="47">
        <f t="shared" si="8"/>
        <v>41.99184199227136</v>
      </c>
      <c r="P54" s="9"/>
    </row>
    <row r="55" spans="1:16" ht="15.75">
      <c r="A55" s="29" t="s">
        <v>37</v>
      </c>
      <c r="B55" s="30"/>
      <c r="C55" s="31"/>
      <c r="D55" s="32">
        <f aca="true" t="shared" si="13" ref="D55:M55">SUM(D56:D57)</f>
        <v>4122736</v>
      </c>
      <c r="E55" s="32">
        <f t="shared" si="13"/>
        <v>19144</v>
      </c>
      <c r="F55" s="32">
        <f t="shared" si="13"/>
        <v>340393</v>
      </c>
      <c r="G55" s="32">
        <f t="shared" si="13"/>
        <v>325014</v>
      </c>
      <c r="H55" s="32">
        <f t="shared" si="13"/>
        <v>0</v>
      </c>
      <c r="I55" s="32">
        <f t="shared" si="13"/>
        <v>36502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4843789</v>
      </c>
      <c r="O55" s="45">
        <f t="shared" si="8"/>
        <v>519.9430012881065</v>
      </c>
      <c r="P55" s="9"/>
    </row>
    <row r="56" spans="1:16" ht="15">
      <c r="A56" s="12"/>
      <c r="B56" s="25">
        <v>381</v>
      </c>
      <c r="C56" s="20" t="s">
        <v>61</v>
      </c>
      <c r="D56" s="46">
        <v>4122736</v>
      </c>
      <c r="E56" s="46">
        <v>19144</v>
      </c>
      <c r="F56" s="46">
        <v>340393</v>
      </c>
      <c r="G56" s="46">
        <v>325014</v>
      </c>
      <c r="H56" s="46">
        <v>0</v>
      </c>
      <c r="I56" s="46">
        <v>31415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4838702</v>
      </c>
      <c r="O56" s="47">
        <f t="shared" si="8"/>
        <v>519.3969514813225</v>
      </c>
      <c r="P56" s="9"/>
    </row>
    <row r="57" spans="1:16" ht="15.75" thickBot="1">
      <c r="A57" s="12"/>
      <c r="B57" s="25">
        <v>388.1</v>
      </c>
      <c r="C57" s="20" t="s">
        <v>120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5087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5087</v>
      </c>
      <c r="O57" s="47">
        <f t="shared" si="8"/>
        <v>0.5460498067840275</v>
      </c>
      <c r="P57" s="9"/>
    </row>
    <row r="58" spans="1:119" ht="16.5" thickBot="1">
      <c r="A58" s="14" t="s">
        <v>47</v>
      </c>
      <c r="B58" s="23"/>
      <c r="C58" s="22"/>
      <c r="D58" s="15">
        <f aca="true" t="shared" si="14" ref="D58:M58">SUM(D5,D11,D14,D29,D40,D44,D55)</f>
        <v>8427186</v>
      </c>
      <c r="E58" s="15">
        <f t="shared" si="14"/>
        <v>246685</v>
      </c>
      <c r="F58" s="15">
        <f t="shared" si="14"/>
        <v>340540</v>
      </c>
      <c r="G58" s="15">
        <f t="shared" si="14"/>
        <v>1743859</v>
      </c>
      <c r="H58" s="15">
        <f t="shared" si="14"/>
        <v>0</v>
      </c>
      <c r="I58" s="15">
        <f t="shared" si="14"/>
        <v>19947895</v>
      </c>
      <c r="J58" s="15">
        <f t="shared" si="14"/>
        <v>0</v>
      </c>
      <c r="K58" s="15">
        <f t="shared" si="14"/>
        <v>3573552</v>
      </c>
      <c r="L58" s="15">
        <f t="shared" si="14"/>
        <v>352157</v>
      </c>
      <c r="M58" s="15">
        <f t="shared" si="14"/>
        <v>0</v>
      </c>
      <c r="N58" s="15">
        <f>SUM(D58:M58)</f>
        <v>34631874</v>
      </c>
      <c r="O58" s="38">
        <f t="shared" si="8"/>
        <v>3717.4617861743236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121</v>
      </c>
      <c r="M60" s="48"/>
      <c r="N60" s="48"/>
      <c r="O60" s="43">
        <v>9316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2432554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2432554</v>
      </c>
      <c r="O5" s="33">
        <f aca="true" t="shared" si="2" ref="O5:O36">(N5/O$62)</f>
        <v>264.78219222814846</v>
      </c>
      <c r="P5" s="6"/>
    </row>
    <row r="6" spans="1:16" ht="15">
      <c r="A6" s="12"/>
      <c r="B6" s="25">
        <v>311</v>
      </c>
      <c r="C6" s="20" t="s">
        <v>2</v>
      </c>
      <c r="D6" s="46">
        <v>922420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922420</v>
      </c>
      <c r="O6" s="47">
        <f t="shared" si="2"/>
        <v>100.40491999564603</v>
      </c>
      <c r="P6" s="9"/>
    </row>
    <row r="7" spans="1:16" ht="15">
      <c r="A7" s="12"/>
      <c r="B7" s="25">
        <v>312.1</v>
      </c>
      <c r="C7" s="20" t="s">
        <v>10</v>
      </c>
      <c r="D7" s="46">
        <v>276613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276613</v>
      </c>
      <c r="O7" s="47">
        <f t="shared" si="2"/>
        <v>30.109176009578754</v>
      </c>
      <c r="P7" s="9"/>
    </row>
    <row r="8" spans="1:16" ht="15">
      <c r="A8" s="12"/>
      <c r="B8" s="25">
        <v>314.1</v>
      </c>
      <c r="C8" s="20" t="s">
        <v>11</v>
      </c>
      <c r="D8" s="46">
        <v>554710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554710</v>
      </c>
      <c r="O8" s="47">
        <f t="shared" si="2"/>
        <v>60.379884619571136</v>
      </c>
      <c r="P8" s="9"/>
    </row>
    <row r="9" spans="1:16" ht="15">
      <c r="A9" s="12"/>
      <c r="B9" s="25">
        <v>315</v>
      </c>
      <c r="C9" s="20" t="s">
        <v>96</v>
      </c>
      <c r="D9" s="46">
        <v>547725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547725</v>
      </c>
      <c r="O9" s="47">
        <f t="shared" si="2"/>
        <v>59.61957113312289</v>
      </c>
      <c r="P9" s="9"/>
    </row>
    <row r="10" spans="1:16" ht="15">
      <c r="A10" s="12"/>
      <c r="B10" s="25">
        <v>316</v>
      </c>
      <c r="C10" s="20" t="s">
        <v>97</v>
      </c>
      <c r="D10" s="46">
        <v>131086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131086</v>
      </c>
      <c r="O10" s="47">
        <f t="shared" si="2"/>
        <v>14.268640470229672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599803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599803</v>
      </c>
      <c r="O11" s="45">
        <f t="shared" si="2"/>
        <v>65.28823337324481</v>
      </c>
      <c r="P11" s="10"/>
    </row>
    <row r="12" spans="1:16" ht="15">
      <c r="A12" s="12"/>
      <c r="B12" s="25">
        <v>323.1</v>
      </c>
      <c r="C12" s="20" t="s">
        <v>15</v>
      </c>
      <c r="D12" s="46">
        <v>569689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569689</v>
      </c>
      <c r="O12" s="47">
        <f t="shared" si="2"/>
        <v>62.01034069881354</v>
      </c>
      <c r="P12" s="9"/>
    </row>
    <row r="13" spans="1:16" ht="15">
      <c r="A13" s="12"/>
      <c r="B13" s="25">
        <v>329</v>
      </c>
      <c r="C13" s="20" t="s">
        <v>17</v>
      </c>
      <c r="D13" s="46">
        <v>30114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30114</v>
      </c>
      <c r="O13" s="47">
        <f t="shared" si="2"/>
        <v>3.2778926744312615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SUM(D15:D29)</f>
        <v>878046</v>
      </c>
      <c r="E14" s="32">
        <f t="shared" si="4"/>
        <v>36562</v>
      </c>
      <c r="F14" s="32">
        <f t="shared" si="4"/>
        <v>0</v>
      </c>
      <c r="G14" s="32">
        <f t="shared" si="4"/>
        <v>1157030</v>
      </c>
      <c r="H14" s="32">
        <f t="shared" si="4"/>
        <v>0</v>
      </c>
      <c r="I14" s="32">
        <f t="shared" si="4"/>
        <v>784888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2856526</v>
      </c>
      <c r="O14" s="45">
        <f t="shared" si="2"/>
        <v>310.9313159899859</v>
      </c>
      <c r="P14" s="10"/>
    </row>
    <row r="15" spans="1:16" ht="15">
      <c r="A15" s="12"/>
      <c r="B15" s="25">
        <v>331.2</v>
      </c>
      <c r="C15" s="20" t="s">
        <v>19</v>
      </c>
      <c r="D15" s="46">
        <v>2098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2098</v>
      </c>
      <c r="O15" s="47">
        <f t="shared" si="2"/>
        <v>0.22836616958746053</v>
      </c>
      <c r="P15" s="9"/>
    </row>
    <row r="16" spans="1:16" ht="15">
      <c r="A16" s="12"/>
      <c r="B16" s="25">
        <v>331.5</v>
      </c>
      <c r="C16" s="20" t="s">
        <v>21</v>
      </c>
      <c r="D16" s="46">
        <v>13618</v>
      </c>
      <c r="E16" s="46">
        <v>0</v>
      </c>
      <c r="F16" s="46">
        <v>0</v>
      </c>
      <c r="G16" s="46">
        <v>1157030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1170648</v>
      </c>
      <c r="O16" s="47">
        <f t="shared" si="2"/>
        <v>127.42440404919995</v>
      </c>
      <c r="P16" s="9"/>
    </row>
    <row r="17" spans="1:16" ht="15">
      <c r="A17" s="12"/>
      <c r="B17" s="25">
        <v>331.7</v>
      </c>
      <c r="C17" s="20" t="s">
        <v>98</v>
      </c>
      <c r="D17" s="46">
        <v>2300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2300</v>
      </c>
      <c r="O17" s="47">
        <f t="shared" si="2"/>
        <v>0.25035376074888427</v>
      </c>
      <c r="P17" s="9"/>
    </row>
    <row r="18" spans="1:16" ht="15">
      <c r="A18" s="12"/>
      <c r="B18" s="25">
        <v>334.31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750000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750000</v>
      </c>
      <c r="O18" s="47">
        <f t="shared" si="2"/>
        <v>81.63709589637531</v>
      </c>
      <c r="P18" s="9"/>
    </row>
    <row r="19" spans="1:16" ht="15">
      <c r="A19" s="12"/>
      <c r="B19" s="25">
        <v>334.5</v>
      </c>
      <c r="C19" s="20" t="s">
        <v>23</v>
      </c>
      <c r="D19" s="46">
        <v>470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6">SUM(D19:M19)</f>
        <v>470</v>
      </c>
      <c r="O19" s="47">
        <f t="shared" si="2"/>
        <v>0.051159246761728526</v>
      </c>
      <c r="P19" s="9"/>
    </row>
    <row r="20" spans="1:16" ht="15">
      <c r="A20" s="12"/>
      <c r="B20" s="25">
        <v>335.12</v>
      </c>
      <c r="C20" s="20" t="s">
        <v>99</v>
      </c>
      <c r="D20" s="46">
        <v>297443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297443</v>
      </c>
      <c r="O20" s="47">
        <f t="shared" si="2"/>
        <v>32.37651028627408</v>
      </c>
      <c r="P20" s="9"/>
    </row>
    <row r="21" spans="1:16" ht="15">
      <c r="A21" s="12"/>
      <c r="B21" s="25">
        <v>335.14</v>
      </c>
      <c r="C21" s="20" t="s">
        <v>100</v>
      </c>
      <c r="D21" s="46">
        <v>2344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2344</v>
      </c>
      <c r="O21" s="47">
        <f t="shared" si="2"/>
        <v>0.2551431370414716</v>
      </c>
      <c r="P21" s="9"/>
    </row>
    <row r="22" spans="1:16" ht="15">
      <c r="A22" s="12"/>
      <c r="B22" s="25">
        <v>335.15</v>
      </c>
      <c r="C22" s="20" t="s">
        <v>101</v>
      </c>
      <c r="D22" s="46">
        <v>4877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4877</v>
      </c>
      <c r="O22" s="47">
        <f t="shared" si="2"/>
        <v>0.5308588222488299</v>
      </c>
      <c r="P22" s="9"/>
    </row>
    <row r="23" spans="1:16" ht="15">
      <c r="A23" s="12"/>
      <c r="B23" s="25">
        <v>335.18</v>
      </c>
      <c r="C23" s="20" t="s">
        <v>102</v>
      </c>
      <c r="D23" s="46">
        <v>375612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375612</v>
      </c>
      <c r="O23" s="47">
        <f t="shared" si="2"/>
        <v>40.885163818439096</v>
      </c>
      <c r="P23" s="9"/>
    </row>
    <row r="24" spans="1:16" ht="15">
      <c r="A24" s="12"/>
      <c r="B24" s="25">
        <v>335.19</v>
      </c>
      <c r="C24" s="20" t="s">
        <v>103</v>
      </c>
      <c r="D24" s="46">
        <v>134574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134574</v>
      </c>
      <c r="O24" s="47">
        <f t="shared" si="2"/>
        <v>14.648307390878415</v>
      </c>
      <c r="P24" s="9"/>
    </row>
    <row r="25" spans="1:16" ht="15">
      <c r="A25" s="12"/>
      <c r="B25" s="25">
        <v>335.21</v>
      </c>
      <c r="C25" s="20" t="s">
        <v>28</v>
      </c>
      <c r="D25" s="46">
        <v>4650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4650</v>
      </c>
      <c r="O25" s="47">
        <f t="shared" si="2"/>
        <v>0.506149994557527</v>
      </c>
      <c r="P25" s="9"/>
    </row>
    <row r="26" spans="1:16" ht="15">
      <c r="A26" s="12"/>
      <c r="B26" s="25">
        <v>335.7</v>
      </c>
      <c r="C26" s="20" t="s">
        <v>86</v>
      </c>
      <c r="D26" s="46">
        <v>30000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30000</v>
      </c>
      <c r="O26" s="47">
        <f t="shared" si="2"/>
        <v>3.2654838358550125</v>
      </c>
      <c r="P26" s="9"/>
    </row>
    <row r="27" spans="1:16" ht="15">
      <c r="A27" s="12"/>
      <c r="B27" s="25">
        <v>337.7</v>
      </c>
      <c r="C27" s="20" t="s">
        <v>90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34888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34888</v>
      </c>
      <c r="O27" s="47">
        <f t="shared" si="2"/>
        <v>3.7975400021769894</v>
      </c>
      <c r="P27" s="9"/>
    </row>
    <row r="28" spans="1:16" ht="15">
      <c r="A28" s="12"/>
      <c r="B28" s="25">
        <v>338</v>
      </c>
      <c r="C28" s="20" t="s">
        <v>29</v>
      </c>
      <c r="D28" s="46">
        <v>0</v>
      </c>
      <c r="E28" s="46">
        <v>36562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36562</v>
      </c>
      <c r="O28" s="47">
        <f t="shared" si="2"/>
        <v>3.979754000217699</v>
      </c>
      <c r="P28" s="9"/>
    </row>
    <row r="29" spans="1:16" ht="15">
      <c r="A29" s="12"/>
      <c r="B29" s="25">
        <v>339</v>
      </c>
      <c r="C29" s="20" t="s">
        <v>30</v>
      </c>
      <c r="D29" s="46">
        <v>10060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10060</v>
      </c>
      <c r="O29" s="47">
        <f t="shared" si="2"/>
        <v>1.0950255796233808</v>
      </c>
      <c r="P29" s="9"/>
    </row>
    <row r="30" spans="1:16" ht="15.75">
      <c r="A30" s="29" t="s">
        <v>35</v>
      </c>
      <c r="B30" s="30"/>
      <c r="C30" s="31"/>
      <c r="D30" s="32">
        <f aca="true" t="shared" si="6" ref="D30:M30">SUM(D31:D40)</f>
        <v>127753</v>
      </c>
      <c r="E30" s="32">
        <f t="shared" si="6"/>
        <v>182937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10982517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11293207</v>
      </c>
      <c r="O30" s="45">
        <f t="shared" si="2"/>
        <v>1229.2594971154892</v>
      </c>
      <c r="P30" s="10"/>
    </row>
    <row r="31" spans="1:16" ht="15">
      <c r="A31" s="12"/>
      <c r="B31" s="25">
        <v>342.1</v>
      </c>
      <c r="C31" s="20" t="s">
        <v>104</v>
      </c>
      <c r="D31" s="46">
        <v>0</v>
      </c>
      <c r="E31" s="46">
        <v>182937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0">SUM(D31:M31)</f>
        <v>182937</v>
      </c>
      <c r="O31" s="47">
        <f t="shared" si="2"/>
        <v>19.912593882660282</v>
      </c>
      <c r="P31" s="9"/>
    </row>
    <row r="32" spans="1:16" ht="15">
      <c r="A32" s="12"/>
      <c r="B32" s="25">
        <v>342.2</v>
      </c>
      <c r="C32" s="20" t="s">
        <v>39</v>
      </c>
      <c r="D32" s="46">
        <v>1737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1737</v>
      </c>
      <c r="O32" s="47">
        <f t="shared" si="2"/>
        <v>0.18907151409600523</v>
      </c>
      <c r="P32" s="9"/>
    </row>
    <row r="33" spans="1:16" ht="15">
      <c r="A33" s="12"/>
      <c r="B33" s="25">
        <v>342.9</v>
      </c>
      <c r="C33" s="20" t="s">
        <v>40</v>
      </c>
      <c r="D33" s="46">
        <v>395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395</v>
      </c>
      <c r="O33" s="47">
        <f t="shared" si="2"/>
        <v>0.042995537172091</v>
      </c>
      <c r="P33" s="9"/>
    </row>
    <row r="34" spans="1:16" ht="15">
      <c r="A34" s="12"/>
      <c r="B34" s="25">
        <v>343.2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3691014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3691014</v>
      </c>
      <c r="O34" s="47">
        <f t="shared" si="2"/>
        <v>401.76488516381846</v>
      </c>
      <c r="P34" s="9"/>
    </row>
    <row r="35" spans="1:16" ht="15">
      <c r="A35" s="12"/>
      <c r="B35" s="25">
        <v>343.3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2744720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2744720</v>
      </c>
      <c r="O35" s="47">
        <f t="shared" si="2"/>
        <v>298.761293131599</v>
      </c>
      <c r="P35" s="9"/>
    </row>
    <row r="36" spans="1:16" ht="15">
      <c r="A36" s="12"/>
      <c r="B36" s="25">
        <v>343.4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1151398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1151398</v>
      </c>
      <c r="O36" s="47">
        <f t="shared" si="2"/>
        <v>125.32905192119298</v>
      </c>
      <c r="P36" s="9"/>
    </row>
    <row r="37" spans="1:16" ht="15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3170379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3170379</v>
      </c>
      <c r="O37" s="47">
        <f aca="true" t="shared" si="8" ref="O37:O60">(N37/O$62)</f>
        <v>345.0940459344726</v>
      </c>
      <c r="P37" s="9"/>
    </row>
    <row r="38" spans="1:16" ht="15">
      <c r="A38" s="12"/>
      <c r="B38" s="25">
        <v>343.7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225006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225006</v>
      </c>
      <c r="O38" s="47">
        <f t="shared" si="8"/>
        <v>24.491781865679766</v>
      </c>
      <c r="P38" s="9"/>
    </row>
    <row r="39" spans="1:16" ht="15">
      <c r="A39" s="12"/>
      <c r="B39" s="25">
        <v>347.2</v>
      </c>
      <c r="C39" s="20" t="s">
        <v>46</v>
      </c>
      <c r="D39" s="46">
        <v>125597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125597</v>
      </c>
      <c r="O39" s="47">
        <f t="shared" si="8"/>
        <v>13.671165777729401</v>
      </c>
      <c r="P39" s="9"/>
    </row>
    <row r="40" spans="1:16" ht="15">
      <c r="A40" s="12"/>
      <c r="B40" s="25">
        <v>349</v>
      </c>
      <c r="C40" s="20" t="s">
        <v>0</v>
      </c>
      <c r="D40" s="46">
        <v>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</v>
      </c>
      <c r="O40" s="47">
        <f t="shared" si="8"/>
        <v>0.00261238706868401</v>
      </c>
      <c r="P40" s="9"/>
    </row>
    <row r="41" spans="1:16" ht="15.75">
      <c r="A41" s="29" t="s">
        <v>36</v>
      </c>
      <c r="B41" s="30"/>
      <c r="C41" s="31"/>
      <c r="D41" s="32">
        <f aca="true" t="shared" si="9" ref="D41:M41">SUM(D42:D44)</f>
        <v>29281</v>
      </c>
      <c r="E41" s="32">
        <f t="shared" si="9"/>
        <v>417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46">SUM(D41:M41)</f>
        <v>29698</v>
      </c>
      <c r="O41" s="45">
        <f t="shared" si="8"/>
        <v>3.232611298574072</v>
      </c>
      <c r="P41" s="10"/>
    </row>
    <row r="42" spans="1:16" ht="15">
      <c r="A42" s="13"/>
      <c r="B42" s="39">
        <v>351.9</v>
      </c>
      <c r="C42" s="21" t="s">
        <v>105</v>
      </c>
      <c r="D42" s="46">
        <v>19754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19754</v>
      </c>
      <c r="O42" s="47">
        <f t="shared" si="8"/>
        <v>2.1502122564493305</v>
      </c>
      <c r="P42" s="9"/>
    </row>
    <row r="43" spans="1:16" ht="15">
      <c r="A43" s="13"/>
      <c r="B43" s="39">
        <v>354</v>
      </c>
      <c r="C43" s="21" t="s">
        <v>50</v>
      </c>
      <c r="D43" s="46">
        <v>738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738</v>
      </c>
      <c r="O43" s="47">
        <f t="shared" si="8"/>
        <v>0.0803309023620333</v>
      </c>
      <c r="P43" s="9"/>
    </row>
    <row r="44" spans="1:16" ht="15">
      <c r="A44" s="13"/>
      <c r="B44" s="39">
        <v>359</v>
      </c>
      <c r="C44" s="21" t="s">
        <v>51</v>
      </c>
      <c r="D44" s="46">
        <v>8789</v>
      </c>
      <c r="E44" s="46">
        <v>417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9206</v>
      </c>
      <c r="O44" s="47">
        <f t="shared" si="8"/>
        <v>1.0020681397627083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SUM(D46:D55)</f>
        <v>153234</v>
      </c>
      <c r="E45" s="32">
        <f t="shared" si="11"/>
        <v>32</v>
      </c>
      <c r="F45" s="32">
        <f t="shared" si="11"/>
        <v>146</v>
      </c>
      <c r="G45" s="32">
        <f t="shared" si="11"/>
        <v>35167</v>
      </c>
      <c r="H45" s="32">
        <f t="shared" si="11"/>
        <v>0</v>
      </c>
      <c r="I45" s="32">
        <f t="shared" si="11"/>
        <v>181875</v>
      </c>
      <c r="J45" s="32">
        <f t="shared" si="11"/>
        <v>0</v>
      </c>
      <c r="K45" s="32">
        <f t="shared" si="11"/>
        <v>3679589</v>
      </c>
      <c r="L45" s="32">
        <f t="shared" si="11"/>
        <v>352629</v>
      </c>
      <c r="M45" s="32">
        <f t="shared" si="11"/>
        <v>0</v>
      </c>
      <c r="N45" s="32">
        <f t="shared" si="10"/>
        <v>4402672</v>
      </c>
      <c r="O45" s="45">
        <f t="shared" si="8"/>
        <v>479.22847501904863</v>
      </c>
      <c r="P45" s="10"/>
    </row>
    <row r="46" spans="1:16" ht="15">
      <c r="A46" s="12"/>
      <c r="B46" s="25">
        <v>361.1</v>
      </c>
      <c r="C46" s="20" t="s">
        <v>52</v>
      </c>
      <c r="D46" s="46">
        <v>12785</v>
      </c>
      <c r="E46" s="46">
        <v>32</v>
      </c>
      <c r="F46" s="46">
        <v>146</v>
      </c>
      <c r="G46" s="46">
        <v>290</v>
      </c>
      <c r="H46" s="46">
        <v>0</v>
      </c>
      <c r="I46" s="46">
        <v>30774</v>
      </c>
      <c r="J46" s="46">
        <v>0</v>
      </c>
      <c r="K46" s="46">
        <v>185994</v>
      </c>
      <c r="L46" s="46">
        <v>6114</v>
      </c>
      <c r="M46" s="46">
        <v>0</v>
      </c>
      <c r="N46" s="46">
        <f t="shared" si="10"/>
        <v>236135</v>
      </c>
      <c r="O46" s="47">
        <f t="shared" si="8"/>
        <v>25.70316751932078</v>
      </c>
      <c r="P46" s="9"/>
    </row>
    <row r="47" spans="1:16" ht="15">
      <c r="A47" s="12"/>
      <c r="B47" s="25">
        <v>361.2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108</v>
      </c>
      <c r="J47" s="46">
        <v>0</v>
      </c>
      <c r="K47" s="46">
        <v>252890</v>
      </c>
      <c r="L47" s="46">
        <v>12261</v>
      </c>
      <c r="M47" s="46">
        <v>0</v>
      </c>
      <c r="N47" s="46">
        <f aca="true" t="shared" si="12" ref="N47:N55">SUM(D47:M47)</f>
        <v>265259</v>
      </c>
      <c r="O47" s="47">
        <f t="shared" si="8"/>
        <v>28.873299227168825</v>
      </c>
      <c r="P47" s="9"/>
    </row>
    <row r="48" spans="1:16" ht="15">
      <c r="A48" s="12"/>
      <c r="B48" s="25">
        <v>361.3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1038279</v>
      </c>
      <c r="L48" s="46">
        <v>76661</v>
      </c>
      <c r="M48" s="46">
        <v>0</v>
      </c>
      <c r="N48" s="46">
        <f t="shared" si="12"/>
        <v>1114940</v>
      </c>
      <c r="O48" s="47">
        <f t="shared" si="8"/>
        <v>121.36061826493959</v>
      </c>
      <c r="P48" s="9"/>
    </row>
    <row r="49" spans="1:16" ht="15">
      <c r="A49" s="12"/>
      <c r="B49" s="25">
        <v>361.4</v>
      </c>
      <c r="C49" s="20" t="s">
        <v>106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873157</v>
      </c>
      <c r="L49" s="46">
        <v>17609</v>
      </c>
      <c r="M49" s="46">
        <v>0</v>
      </c>
      <c r="N49" s="46">
        <f t="shared" si="12"/>
        <v>890766</v>
      </c>
      <c r="O49" s="47">
        <f t="shared" si="8"/>
        <v>96.9593991509742</v>
      </c>
      <c r="P49" s="9"/>
    </row>
    <row r="50" spans="1:16" ht="15">
      <c r="A50" s="12"/>
      <c r="B50" s="25">
        <v>362</v>
      </c>
      <c r="C50" s="20" t="s">
        <v>55</v>
      </c>
      <c r="D50" s="46">
        <v>1546</v>
      </c>
      <c r="E50" s="46">
        <v>0</v>
      </c>
      <c r="F50" s="46">
        <v>0</v>
      </c>
      <c r="G50" s="46">
        <v>0</v>
      </c>
      <c r="H50" s="46">
        <v>0</v>
      </c>
      <c r="I50" s="46">
        <v>127377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128923</v>
      </c>
      <c r="O50" s="47">
        <f t="shared" si="8"/>
        <v>14.033199085664526</v>
      </c>
      <c r="P50" s="9"/>
    </row>
    <row r="51" spans="1:16" ht="15">
      <c r="A51" s="12"/>
      <c r="B51" s="25">
        <v>364</v>
      </c>
      <c r="C51" s="20" t="s">
        <v>107</v>
      </c>
      <c r="D51" s="46">
        <v>8810</v>
      </c>
      <c r="E51" s="46">
        <v>0</v>
      </c>
      <c r="F51" s="46">
        <v>0</v>
      </c>
      <c r="G51" s="46">
        <v>0</v>
      </c>
      <c r="H51" s="46">
        <v>0</v>
      </c>
      <c r="I51" s="46">
        <v>1604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10414</v>
      </c>
      <c r="O51" s="47">
        <f t="shared" si="8"/>
        <v>1.13355828888647</v>
      </c>
      <c r="P51" s="9"/>
    </row>
    <row r="52" spans="1:16" ht="15">
      <c r="A52" s="12"/>
      <c r="B52" s="25">
        <v>365</v>
      </c>
      <c r="C52" s="20" t="s">
        <v>108</v>
      </c>
      <c r="D52" s="46">
        <v>2323</v>
      </c>
      <c r="E52" s="46">
        <v>0</v>
      </c>
      <c r="F52" s="46">
        <v>0</v>
      </c>
      <c r="G52" s="46">
        <v>0</v>
      </c>
      <c r="H52" s="46">
        <v>0</v>
      </c>
      <c r="I52" s="46">
        <v>2879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5202</v>
      </c>
      <c r="O52" s="47">
        <f t="shared" si="8"/>
        <v>0.5662348971372592</v>
      </c>
      <c r="P52" s="9"/>
    </row>
    <row r="53" spans="1:16" ht="15">
      <c r="A53" s="12"/>
      <c r="B53" s="25">
        <v>366</v>
      </c>
      <c r="C53" s="20" t="s">
        <v>57</v>
      </c>
      <c r="D53" s="46">
        <v>29354</v>
      </c>
      <c r="E53" s="46">
        <v>0</v>
      </c>
      <c r="F53" s="46">
        <v>0</v>
      </c>
      <c r="G53" s="46">
        <v>34877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64231</v>
      </c>
      <c r="O53" s="47">
        <f t="shared" si="8"/>
        <v>6.991509742026777</v>
      </c>
      <c r="P53" s="9"/>
    </row>
    <row r="54" spans="1:16" ht="15">
      <c r="A54" s="12"/>
      <c r="B54" s="25">
        <v>368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1317139</v>
      </c>
      <c r="L54" s="46">
        <v>0</v>
      </c>
      <c r="M54" s="46">
        <v>0</v>
      </c>
      <c r="N54" s="46">
        <f t="shared" si="12"/>
        <v>1317139</v>
      </c>
      <c r="O54" s="47">
        <f t="shared" si="8"/>
        <v>143.36987046914118</v>
      </c>
      <c r="P54" s="9"/>
    </row>
    <row r="55" spans="1:16" ht="15">
      <c r="A55" s="12"/>
      <c r="B55" s="25">
        <v>369.9</v>
      </c>
      <c r="C55" s="20" t="s">
        <v>60</v>
      </c>
      <c r="D55" s="46">
        <v>98416</v>
      </c>
      <c r="E55" s="46">
        <v>0</v>
      </c>
      <c r="F55" s="46">
        <v>0</v>
      </c>
      <c r="G55" s="46">
        <v>0</v>
      </c>
      <c r="H55" s="46">
        <v>0</v>
      </c>
      <c r="I55" s="46">
        <v>19133</v>
      </c>
      <c r="J55" s="46">
        <v>0</v>
      </c>
      <c r="K55" s="46">
        <v>12130</v>
      </c>
      <c r="L55" s="46">
        <v>239984</v>
      </c>
      <c r="M55" s="46">
        <v>0</v>
      </c>
      <c r="N55" s="46">
        <f t="shared" si="12"/>
        <v>369663</v>
      </c>
      <c r="O55" s="47">
        <f t="shared" si="8"/>
        <v>40.23761837378905</v>
      </c>
      <c r="P55" s="9"/>
    </row>
    <row r="56" spans="1:16" ht="15.75">
      <c r="A56" s="29" t="s">
        <v>37</v>
      </c>
      <c r="B56" s="30"/>
      <c r="C56" s="31"/>
      <c r="D56" s="32">
        <f aca="true" t="shared" si="13" ref="D56:M56">SUM(D57:D59)</f>
        <v>4031597</v>
      </c>
      <c r="E56" s="32">
        <f t="shared" si="13"/>
        <v>133343</v>
      </c>
      <c r="F56" s="32">
        <f t="shared" si="13"/>
        <v>319546</v>
      </c>
      <c r="G56" s="32">
        <f t="shared" si="13"/>
        <v>711429</v>
      </c>
      <c r="H56" s="32">
        <f t="shared" si="13"/>
        <v>0</v>
      </c>
      <c r="I56" s="32">
        <f t="shared" si="13"/>
        <v>261312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5457227</v>
      </c>
      <c r="O56" s="45">
        <f t="shared" si="8"/>
        <v>594.016218569718</v>
      </c>
      <c r="P56" s="9"/>
    </row>
    <row r="57" spans="1:16" ht="15">
      <c r="A57" s="12"/>
      <c r="B57" s="25">
        <v>381</v>
      </c>
      <c r="C57" s="20" t="s">
        <v>61</v>
      </c>
      <c r="D57" s="46">
        <v>4031597</v>
      </c>
      <c r="E57" s="46">
        <v>133343</v>
      </c>
      <c r="F57" s="46">
        <v>319546</v>
      </c>
      <c r="G57" s="46">
        <v>711429</v>
      </c>
      <c r="H57" s="46">
        <v>0</v>
      </c>
      <c r="I57" s="46">
        <v>257187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5453102</v>
      </c>
      <c r="O57" s="47">
        <f t="shared" si="8"/>
        <v>593.5672145422881</v>
      </c>
      <c r="P57" s="9"/>
    </row>
    <row r="58" spans="1:16" ht="15">
      <c r="A58" s="12"/>
      <c r="B58" s="25">
        <v>389.4</v>
      </c>
      <c r="C58" s="20" t="s">
        <v>109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1500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1500</v>
      </c>
      <c r="O58" s="47">
        <f t="shared" si="8"/>
        <v>0.16327419179275063</v>
      </c>
      <c r="P58" s="9"/>
    </row>
    <row r="59" spans="1:16" ht="15.75" thickBot="1">
      <c r="A59" s="12"/>
      <c r="B59" s="25">
        <v>389.8</v>
      </c>
      <c r="C59" s="20" t="s">
        <v>110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2625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2625</v>
      </c>
      <c r="O59" s="47">
        <f t="shared" si="8"/>
        <v>0.2857298356373136</v>
      </c>
      <c r="P59" s="9"/>
    </row>
    <row r="60" spans="1:119" ht="16.5" thickBot="1">
      <c r="A60" s="14" t="s">
        <v>47</v>
      </c>
      <c r="B60" s="23"/>
      <c r="C60" s="22"/>
      <c r="D60" s="15">
        <f aca="true" t="shared" si="14" ref="D60:M60">SUM(D5,D11,D14,D30,D41,D45,D56)</f>
        <v>8252268</v>
      </c>
      <c r="E60" s="15">
        <f t="shared" si="14"/>
        <v>353291</v>
      </c>
      <c r="F60" s="15">
        <f t="shared" si="14"/>
        <v>319692</v>
      </c>
      <c r="G60" s="15">
        <f t="shared" si="14"/>
        <v>1903626</v>
      </c>
      <c r="H60" s="15">
        <f t="shared" si="14"/>
        <v>0</v>
      </c>
      <c r="I60" s="15">
        <f t="shared" si="14"/>
        <v>12210592</v>
      </c>
      <c r="J60" s="15">
        <f t="shared" si="14"/>
        <v>0</v>
      </c>
      <c r="K60" s="15">
        <f t="shared" si="14"/>
        <v>3679589</v>
      </c>
      <c r="L60" s="15">
        <f t="shared" si="14"/>
        <v>352629</v>
      </c>
      <c r="M60" s="15">
        <f t="shared" si="14"/>
        <v>0</v>
      </c>
      <c r="N60" s="15">
        <f>SUM(D60:M60)</f>
        <v>27071687</v>
      </c>
      <c r="O60" s="38">
        <f t="shared" si="8"/>
        <v>2946.738543594209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111</v>
      </c>
      <c r="M62" s="48"/>
      <c r="N62" s="48"/>
      <c r="O62" s="43">
        <v>9187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2022-05-25T17:43:09Z</cp:lastPrinted>
  <dcterms:created xsi:type="dcterms:W3CDTF">2000-08-31T21:26:31Z</dcterms:created>
  <dcterms:modified xsi:type="dcterms:W3CDTF">2022-05-25T17:43:14Z</dcterms:modified>
  <cp:category/>
  <cp:version/>
  <cp:contentType/>
  <cp:contentStatus/>
</cp:coreProperties>
</file>