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'2007'!$A$1:$O$34</definedName>
    <definedName name="_xlnm.Print_Area" localSheetId="13">'2008'!$A$1:$O$33</definedName>
    <definedName name="_xlnm.Print_Area" localSheetId="12">'2009'!$A$1:$O$32</definedName>
    <definedName name="_xlnm.Print_Area" localSheetId="11">'2010'!$A$1:$O$32</definedName>
    <definedName name="_xlnm.Print_Area" localSheetId="10">'2011'!$A$1:$O$32</definedName>
    <definedName name="_xlnm.Print_Area" localSheetId="9">'2012'!$A$1:$O$33</definedName>
    <definedName name="_xlnm.Print_Area" localSheetId="8">'2013'!$A$1:$O$35</definedName>
    <definedName name="_xlnm.Print_Area" localSheetId="7">'2014'!$A$1:$O$37</definedName>
    <definedName name="_xlnm.Print_Area" localSheetId="6">'2015'!$A$1:$O$37</definedName>
    <definedName name="_xlnm.Print_Area" localSheetId="5">'2016'!$A$1:$O$38</definedName>
    <definedName name="_xlnm.Print_Area" localSheetId="4">'2017'!$A$1:$O$38</definedName>
    <definedName name="_xlnm.Print_Area" localSheetId="3">'2018'!$A$1:$O$39</definedName>
    <definedName name="_xlnm.Print_Area" localSheetId="2">'2019'!$A$1:$O$39</definedName>
    <definedName name="_xlnm.Print_Area" localSheetId="1">'2020'!$A$1:$O$40</definedName>
    <definedName name="_xlnm.Print_Area" localSheetId="0">'2021'!$A$1:$P$40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<sst xmlns="http://schemas.openxmlformats.org/spreadsheetml/2006/main" count="720" uniqueCount="95">
  <si>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</si>
  <si>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</si>
  <si>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</si>
  <si>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</si>
  <si>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</si>
  <si>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</si>
  <si>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</si>
  <si>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</si>
  <si>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</si>
  <si>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</si>
  <si>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</si>
  <si>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</si>
  <si>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</si>
  <si>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</si>
  <si>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</si>
  <si>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</si>
  <si>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</si>
  <si>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</si>
  <si>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</si>
  <si>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</si>
  <si>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</si>
  <si>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</si>
  <si>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</si>
  <si>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</si>
  <si>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</si>
  <si>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</si>
  <si>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</si>
  <si>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</si>
  <si>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</si>
  <si>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</si>
  <si>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</si>
  <si>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</si>
  <si>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</si>
  <si>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</si>
  <si>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</si>
  <si>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</si>
  <si>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</si>
  <si>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</si>
  <si>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</si>
  <si>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Proprietary - Non-Operating Interest Expense</t>
  </si>
  <si>
    <t>Other Uses and Non-Operating</t>
  </si>
  <si>
    <t>2009 Municipal Population:</t>
  </si>
  <si>
    <t>Minneola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</si>
  <si>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</si>
  <si>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</si>
  <si>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</si>
  <si>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</si>
  <si>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Non-Court Information Systems</t>
  </si>
  <si>
    <t>Human Services</t>
  </si>
  <si>
    <t>Other Human Services</t>
  </si>
  <si>
    <t>2011 Municipal Population:</t>
  </si>
  <si>
    <t>Local Fiscal Year Ended September 30, 2012</t>
  </si>
  <si>
    <t>2012 Municipal Population:</t>
  </si>
  <si>
    <t>Local Fiscal Year Ended September 30, 2013</t>
  </si>
  <si>
    <t>Water Utility Services</t>
  </si>
  <si>
    <t>Sewer / Wastewater Services</t>
  </si>
  <si>
    <t>2013 Municipal Population:</t>
  </si>
  <si>
    <t>Local Fiscal Year Ended September 30, 2008</t>
  </si>
  <si>
    <t>Other Public Safety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</si>
  <si>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</si>
  <si>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</si>
  <si>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</si>
  <si>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</si>
  <si>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</si>
  <si>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</si>
  <si>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Economic Environment</t>
  </si>
  <si>
    <t>Industry Development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</si>
  <si>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</si>
  <si>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</si>
  <si>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</si>
  <si>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</si>
  <si>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</si>
  <si>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</si>
  <si>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</si>
  <si>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Cultural Services</t>
  </si>
  <si>
    <t>Special Items (Loss)</t>
  </si>
  <si>
    <t>2007 Municipal Population:</t>
  </si>
  <si>
    <t>Local Fiscal Year Ended September 30, 2016</t>
  </si>
  <si>
    <t>Protective Inspections</t>
  </si>
  <si>
    <t>Water / Sewer Services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</si>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</sst>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91</v>
      </c>
      <c r="N4" s="32" t="s">
        <v>5</v>
      </c>
      <c r="O4" s="32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SUM(D6:D12)</f>
        <v>3690753</v>
      </c>
      <c r="E5" s="24">
        <f>SUM(E6:E12)</f>
        <v>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3690753</v>
      </c>
      <c r="P5" s="30">
        <f>(O5/P$38)</f>
        <v>245.42844793190585</v>
      </c>
      <c r="Q5" s="6"/>
    </row>
    <row r="6" spans="1:17" ht="15">
      <c r="A6" s="12"/>
      <c r="B6" s="42">
        <v>511</v>
      </c>
      <c r="C6" s="19" t="s">
        <v>19</v>
      </c>
      <c r="D6" s="43">
        <v>39969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39969</v>
      </c>
      <c r="P6" s="44">
        <f>(O6/P$38)</f>
        <v>2.6578667375980847</v>
      </c>
      <c r="Q6" s="9"/>
    </row>
    <row r="7" spans="1:17" ht="15">
      <c r="A7" s="12"/>
      <c r="B7" s="42">
        <v>512</v>
      </c>
      <c r="C7" s="19" t="s">
        <v>20</v>
      </c>
      <c r="D7" s="43">
        <v>2472979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2">SUM(D7:N7)</f>
        <v>2472979</v>
      </c>
      <c r="P7" s="44">
        <f>(O7/P$38)</f>
        <v>164.44866338608858</v>
      </c>
      <c r="Q7" s="9"/>
    </row>
    <row r="8" spans="1:17" ht="15">
      <c r="A8" s="12"/>
      <c r="B8" s="42">
        <v>513</v>
      </c>
      <c r="C8" s="19" t="s">
        <v>21</v>
      </c>
      <c r="D8" s="43">
        <v>379288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379288</v>
      </c>
      <c r="P8" s="44">
        <f>(O8/P$38)</f>
        <v>25.221971006782816</v>
      </c>
      <c r="Q8" s="9"/>
    </row>
    <row r="9" spans="1:17" ht="15">
      <c r="A9" s="12"/>
      <c r="B9" s="42">
        <v>514</v>
      </c>
      <c r="C9" s="19" t="s">
        <v>22</v>
      </c>
      <c r="D9" s="43">
        <v>138351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138351</v>
      </c>
      <c r="P9" s="44">
        <f>(O9/P$38)</f>
        <v>9.200093097486368</v>
      </c>
      <c r="Q9" s="9"/>
    </row>
    <row r="10" spans="1:17" ht="15">
      <c r="A10" s="12"/>
      <c r="B10" s="42">
        <v>515</v>
      </c>
      <c r="C10" s="19" t="s">
        <v>23</v>
      </c>
      <c r="D10" s="43">
        <v>232777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232777</v>
      </c>
      <c r="P10" s="44">
        <f>(O10/P$38)</f>
        <v>15.479252560180875</v>
      </c>
      <c r="Q10" s="9"/>
    </row>
    <row r="11" spans="1:17" ht="15">
      <c r="A11" s="12"/>
      <c r="B11" s="42">
        <v>516</v>
      </c>
      <c r="C11" s="19" t="s">
        <v>47</v>
      </c>
      <c r="D11" s="43">
        <v>117181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117181</v>
      </c>
      <c r="P11" s="44">
        <f>(O11/P$38)</f>
        <v>7.792326107195105</v>
      </c>
      <c r="Q11" s="9"/>
    </row>
    <row r="12" spans="1:17" ht="15">
      <c r="A12" s="12"/>
      <c r="B12" s="42">
        <v>519</v>
      </c>
      <c r="C12" s="19" t="s">
        <v>24</v>
      </c>
      <c r="D12" s="43">
        <v>310208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310208</v>
      </c>
      <c r="P12" s="44">
        <f>(O12/P$38)</f>
        <v>20.628275036574014</v>
      </c>
      <c r="Q12" s="9"/>
    </row>
    <row r="13" spans="1:17" ht="15.75">
      <c r="A13" s="26" t="s">
        <v>25</v>
      </c>
      <c r="B13" s="27"/>
      <c r="C13" s="28"/>
      <c r="D13" s="29">
        <f>SUM(D14:D17)</f>
        <v>4878471</v>
      </c>
      <c r="E13" s="29">
        <f>SUM(E14:E17)</f>
        <v>0</v>
      </c>
      <c r="F13" s="29">
        <f>SUM(F14:F17)</f>
        <v>0</v>
      </c>
      <c r="G13" s="29">
        <f>SUM(G14:G17)</f>
        <v>0</v>
      </c>
      <c r="H13" s="29">
        <f>SUM(H14:H17)</f>
        <v>0</v>
      </c>
      <c r="I13" s="29">
        <f>SUM(I14:I17)</f>
        <v>0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4878471</v>
      </c>
      <c r="P13" s="41">
        <f>(O13/P$38)</f>
        <v>324.40956244181405</v>
      </c>
      <c r="Q13" s="10"/>
    </row>
    <row r="14" spans="1:17" ht="15">
      <c r="A14" s="12"/>
      <c r="B14" s="42">
        <v>521</v>
      </c>
      <c r="C14" s="19" t="s">
        <v>26</v>
      </c>
      <c r="D14" s="43">
        <v>1408860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1408860</v>
      </c>
      <c r="P14" s="44">
        <f>(O14/P$38)</f>
        <v>93.68666046016757</v>
      </c>
      <c r="Q14" s="9"/>
    </row>
    <row r="15" spans="1:17" ht="15">
      <c r="A15" s="12"/>
      <c r="B15" s="42">
        <v>522</v>
      </c>
      <c r="C15" s="19" t="s">
        <v>27</v>
      </c>
      <c r="D15" s="43">
        <v>2037576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2037576</v>
      </c>
      <c r="P15" s="44">
        <f>(O15/P$38)</f>
        <v>135.49514563106797</v>
      </c>
      <c r="Q15" s="9"/>
    </row>
    <row r="16" spans="1:17" ht="15">
      <c r="A16" s="12"/>
      <c r="B16" s="42">
        <v>524</v>
      </c>
      <c r="C16" s="19" t="s">
        <v>78</v>
      </c>
      <c r="D16" s="43">
        <v>1214190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1214190</v>
      </c>
      <c r="P16" s="44">
        <f>(O16/P$38)</f>
        <v>80.74145498071552</v>
      </c>
      <c r="Q16" s="9"/>
    </row>
    <row r="17" spans="1:17" ht="15">
      <c r="A17" s="12"/>
      <c r="B17" s="42">
        <v>529</v>
      </c>
      <c r="C17" s="19" t="s">
        <v>58</v>
      </c>
      <c r="D17" s="43">
        <v>217845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217845</v>
      </c>
      <c r="P17" s="44">
        <f>(O17/P$38)</f>
        <v>14.486301369863014</v>
      </c>
      <c r="Q17" s="9"/>
    </row>
    <row r="18" spans="1:17" ht="15.75">
      <c r="A18" s="26" t="s">
        <v>28</v>
      </c>
      <c r="B18" s="27"/>
      <c r="C18" s="28"/>
      <c r="D18" s="29">
        <f>SUM(D19:D23)</f>
        <v>142079</v>
      </c>
      <c r="E18" s="29">
        <f>SUM(E19:E23)</f>
        <v>125101</v>
      </c>
      <c r="F18" s="29">
        <f>SUM(F19:F23)</f>
        <v>0</v>
      </c>
      <c r="G18" s="29">
        <f>SUM(G19:G23)</f>
        <v>0</v>
      </c>
      <c r="H18" s="29">
        <f>SUM(H19:H23)</f>
        <v>0</v>
      </c>
      <c r="I18" s="29">
        <f>SUM(I19:I23)</f>
        <v>4991088</v>
      </c>
      <c r="J18" s="29">
        <f>SUM(J19:J23)</f>
        <v>0</v>
      </c>
      <c r="K18" s="29">
        <f>SUM(K19:K23)</f>
        <v>0</v>
      </c>
      <c r="L18" s="29">
        <f>SUM(L19:L23)</f>
        <v>0</v>
      </c>
      <c r="M18" s="29">
        <f>SUM(M19:M23)</f>
        <v>0</v>
      </c>
      <c r="N18" s="29">
        <f>SUM(N19:N23)</f>
        <v>0</v>
      </c>
      <c r="O18" s="40">
        <f>SUM(D18:N18)</f>
        <v>5258268</v>
      </c>
      <c r="P18" s="41">
        <f>(O18/P$38)</f>
        <v>349.6653810347121</v>
      </c>
      <c r="Q18" s="10"/>
    </row>
    <row r="19" spans="1:17" ht="15">
      <c r="A19" s="12"/>
      <c r="B19" s="42">
        <v>533</v>
      </c>
      <c r="C19" s="19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1921719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1921719</v>
      </c>
      <c r="P19" s="44">
        <f>(O19/P$38)</f>
        <v>127.79086314669505</v>
      </c>
      <c r="Q19" s="9"/>
    </row>
    <row r="20" spans="1:17" ht="15">
      <c r="A20" s="12"/>
      <c r="B20" s="42">
        <v>534</v>
      </c>
      <c r="C20" s="19" t="s">
        <v>29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1276211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1276211</v>
      </c>
      <c r="P20" s="44">
        <f>(O20/P$38)</f>
        <v>84.86574012501663</v>
      </c>
      <c r="Q20" s="9"/>
    </row>
    <row r="21" spans="1:17" ht="15">
      <c r="A21" s="12"/>
      <c r="B21" s="42">
        <v>535</v>
      </c>
      <c r="C21" s="19" t="s">
        <v>55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1793158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1793158</v>
      </c>
      <c r="P21" s="44">
        <f>(O21/P$38)</f>
        <v>119.24178747173826</v>
      </c>
      <c r="Q21" s="9"/>
    </row>
    <row r="22" spans="1:17" ht="15">
      <c r="A22" s="12"/>
      <c r="B22" s="42">
        <v>538</v>
      </c>
      <c r="C22" s="19" t="s">
        <v>31</v>
      </c>
      <c r="D22" s="43">
        <v>0</v>
      </c>
      <c r="E22" s="43">
        <v>125101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125101</v>
      </c>
      <c r="P22" s="44">
        <f>(O22/P$38)</f>
        <v>8.318991887219045</v>
      </c>
      <c r="Q22" s="9"/>
    </row>
    <row r="23" spans="1:17" ht="15">
      <c r="A23" s="12"/>
      <c r="B23" s="42">
        <v>539</v>
      </c>
      <c r="C23" s="19" t="s">
        <v>32</v>
      </c>
      <c r="D23" s="43">
        <v>142079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142079</v>
      </c>
      <c r="P23" s="44">
        <f>(O23/P$38)</f>
        <v>9.44799840404309</v>
      </c>
      <c r="Q23" s="9"/>
    </row>
    <row r="24" spans="1:17" ht="15.75">
      <c r="A24" s="26" t="s">
        <v>33</v>
      </c>
      <c r="B24" s="27"/>
      <c r="C24" s="28"/>
      <c r="D24" s="29">
        <f>SUM(D25:D25)</f>
        <v>276930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276930</v>
      </c>
      <c r="P24" s="41">
        <f>(O24/P$38)</f>
        <v>18.41534778560979</v>
      </c>
      <c r="Q24" s="10"/>
    </row>
    <row r="25" spans="1:17" ht="15">
      <c r="A25" s="12"/>
      <c r="B25" s="42">
        <v>541</v>
      </c>
      <c r="C25" s="19" t="s">
        <v>34</v>
      </c>
      <c r="D25" s="43">
        <v>276930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276930</v>
      </c>
      <c r="P25" s="44">
        <f>(O25/P$38)</f>
        <v>18.41534778560979</v>
      </c>
      <c r="Q25" s="9"/>
    </row>
    <row r="26" spans="1:17" ht="15.75">
      <c r="A26" s="26" t="s">
        <v>65</v>
      </c>
      <c r="B26" s="27"/>
      <c r="C26" s="28"/>
      <c r="D26" s="29">
        <f>SUM(D27:D27)</f>
        <v>0</v>
      </c>
      <c r="E26" s="29">
        <f>SUM(E27:E27)</f>
        <v>926733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926733</v>
      </c>
      <c r="P26" s="41">
        <f>(O26/P$38)</f>
        <v>61.626080595823915</v>
      </c>
      <c r="Q26" s="10"/>
    </row>
    <row r="27" spans="1:17" ht="15">
      <c r="A27" s="90"/>
      <c r="B27" s="91">
        <v>552</v>
      </c>
      <c r="C27" s="92" t="s">
        <v>66</v>
      </c>
      <c r="D27" s="43">
        <v>0</v>
      </c>
      <c r="E27" s="43">
        <v>926733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926733</v>
      </c>
      <c r="P27" s="44">
        <f>(O27/P$38)</f>
        <v>61.626080595823915</v>
      </c>
      <c r="Q27" s="9"/>
    </row>
    <row r="28" spans="1:17" ht="15.75">
      <c r="A28" s="26" t="s">
        <v>48</v>
      </c>
      <c r="B28" s="27"/>
      <c r="C28" s="28"/>
      <c r="D28" s="29">
        <f>SUM(D29:D29)</f>
        <v>149013</v>
      </c>
      <c r="E28" s="29">
        <f>SUM(E29:E29)</f>
        <v>0</v>
      </c>
      <c r="F28" s="29">
        <f>SUM(F29:F29)</f>
        <v>0</v>
      </c>
      <c r="G28" s="29">
        <f>SUM(G29:G29)</f>
        <v>0</v>
      </c>
      <c r="H28" s="29">
        <f>SUM(H29:H29)</f>
        <v>0</v>
      </c>
      <c r="I28" s="29">
        <f>SUM(I29:I29)</f>
        <v>0</v>
      </c>
      <c r="J28" s="29">
        <f>SUM(J29:J29)</f>
        <v>0</v>
      </c>
      <c r="K28" s="29">
        <f>SUM(K29:K29)</f>
        <v>0</v>
      </c>
      <c r="L28" s="29">
        <f>SUM(L29:L29)</f>
        <v>0</v>
      </c>
      <c r="M28" s="29">
        <f>SUM(M29:M29)</f>
        <v>0</v>
      </c>
      <c r="N28" s="29">
        <f>SUM(N29:N29)</f>
        <v>0</v>
      </c>
      <c r="O28" s="29">
        <f>SUM(D28:N28)</f>
        <v>149013</v>
      </c>
      <c r="P28" s="41">
        <f>(O28/P$38)</f>
        <v>9.909096954382232</v>
      </c>
      <c r="Q28" s="10"/>
    </row>
    <row r="29" spans="1:17" ht="15">
      <c r="A29" s="12"/>
      <c r="B29" s="42">
        <v>569</v>
      </c>
      <c r="C29" s="19" t="s">
        <v>49</v>
      </c>
      <c r="D29" s="43">
        <v>149013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149013</v>
      </c>
      <c r="P29" s="44">
        <f>(O29/P$38)</f>
        <v>9.909096954382232</v>
      </c>
      <c r="Q29" s="9"/>
    </row>
    <row r="30" spans="1:17" ht="15.75">
      <c r="A30" s="26" t="s">
        <v>35</v>
      </c>
      <c r="B30" s="27"/>
      <c r="C30" s="28"/>
      <c r="D30" s="29">
        <f>SUM(D31:D33)</f>
        <v>429703</v>
      </c>
      <c r="E30" s="29">
        <f>SUM(E31:E33)</f>
        <v>0</v>
      </c>
      <c r="F30" s="29">
        <f>SUM(F31:F33)</f>
        <v>0</v>
      </c>
      <c r="G30" s="29">
        <f>SUM(G31:G33)</f>
        <v>0</v>
      </c>
      <c r="H30" s="29">
        <f>SUM(H31:H33)</f>
        <v>0</v>
      </c>
      <c r="I30" s="29">
        <f>SUM(I31:I33)</f>
        <v>0</v>
      </c>
      <c r="J30" s="29">
        <f>SUM(J31:J33)</f>
        <v>0</v>
      </c>
      <c r="K30" s="29">
        <f>SUM(K31:K33)</f>
        <v>0</v>
      </c>
      <c r="L30" s="29">
        <f>SUM(L31:L33)</f>
        <v>0</v>
      </c>
      <c r="M30" s="29">
        <f>SUM(M31:M33)</f>
        <v>0</v>
      </c>
      <c r="N30" s="29">
        <f>SUM(N31:N33)</f>
        <v>0</v>
      </c>
      <c r="O30" s="29">
        <f>SUM(D30:N30)</f>
        <v>429703</v>
      </c>
      <c r="P30" s="41">
        <f>(O30/P$38)</f>
        <v>28.574477989094294</v>
      </c>
      <c r="Q30" s="9"/>
    </row>
    <row r="31" spans="1:17" ht="15">
      <c r="A31" s="12"/>
      <c r="B31" s="42">
        <v>571</v>
      </c>
      <c r="C31" s="19" t="s">
        <v>36</v>
      </c>
      <c r="D31" s="43">
        <v>127225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>SUM(D31:N31)</f>
        <v>127225</v>
      </c>
      <c r="P31" s="44">
        <f>(O31/P$38)</f>
        <v>8.460234073680011</v>
      </c>
      <c r="Q31" s="9"/>
    </row>
    <row r="32" spans="1:17" ht="15">
      <c r="A32" s="12"/>
      <c r="B32" s="42">
        <v>572</v>
      </c>
      <c r="C32" s="19" t="s">
        <v>37</v>
      </c>
      <c r="D32" s="43">
        <v>272670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>SUM(D32:N32)</f>
        <v>272670</v>
      </c>
      <c r="P32" s="44">
        <f>(O32/P$38)</f>
        <v>18.132065434233276</v>
      </c>
      <c r="Q32" s="9"/>
    </row>
    <row r="33" spans="1:17" ht="15">
      <c r="A33" s="12"/>
      <c r="B33" s="42">
        <v>573</v>
      </c>
      <c r="C33" s="19" t="s">
        <v>74</v>
      </c>
      <c r="D33" s="43">
        <v>29808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>SUM(D33:N33)</f>
        <v>29808</v>
      </c>
      <c r="P33" s="44">
        <f>(O33/P$38)</f>
        <v>1.9821784811810081</v>
      </c>
      <c r="Q33" s="9"/>
    </row>
    <row r="34" spans="1:17" ht="15.75">
      <c r="A34" s="26" t="s">
        <v>40</v>
      </c>
      <c r="B34" s="27"/>
      <c r="C34" s="28"/>
      <c r="D34" s="29">
        <f>SUM(D35:D35)</f>
        <v>0</v>
      </c>
      <c r="E34" s="29">
        <f>SUM(E35:E35)</f>
        <v>12666</v>
      </c>
      <c r="F34" s="29">
        <f>SUM(F35:F35)</f>
        <v>0</v>
      </c>
      <c r="G34" s="29">
        <f>SUM(G35:G35)</f>
        <v>0</v>
      </c>
      <c r="H34" s="29">
        <f>SUM(H35:H35)</f>
        <v>0</v>
      </c>
      <c r="I34" s="29">
        <f>SUM(I35:I35)</f>
        <v>127066</v>
      </c>
      <c r="J34" s="29">
        <f>SUM(J35:J35)</f>
        <v>0</v>
      </c>
      <c r="K34" s="29">
        <f>SUM(K35:K35)</f>
        <v>0</v>
      </c>
      <c r="L34" s="29">
        <f>SUM(L35:L35)</f>
        <v>0</v>
      </c>
      <c r="M34" s="29">
        <f>SUM(M35:M35)</f>
        <v>0</v>
      </c>
      <c r="N34" s="29">
        <f>SUM(N35:N35)</f>
        <v>0</v>
      </c>
      <c r="O34" s="29">
        <f>SUM(D34:N34)</f>
        <v>139732</v>
      </c>
      <c r="P34" s="41">
        <f>(O34/P$38)</f>
        <v>9.291927117967814</v>
      </c>
      <c r="Q34" s="9"/>
    </row>
    <row r="35" spans="1:17" ht="15.75" thickBot="1">
      <c r="A35" s="12"/>
      <c r="B35" s="42">
        <v>581</v>
      </c>
      <c r="C35" s="19" t="s">
        <v>93</v>
      </c>
      <c r="D35" s="43">
        <v>0</v>
      </c>
      <c r="E35" s="43">
        <v>12666</v>
      </c>
      <c r="F35" s="43">
        <v>0</v>
      </c>
      <c r="G35" s="43">
        <v>0</v>
      </c>
      <c r="H35" s="43">
        <v>0</v>
      </c>
      <c r="I35" s="43">
        <v>127066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>SUM(D35:N35)</f>
        <v>139732</v>
      </c>
      <c r="P35" s="44">
        <f>(O35/P$38)</f>
        <v>9.291927117967814</v>
      </c>
      <c r="Q35" s="9"/>
    </row>
    <row r="36" spans="1:120" ht="16.5" thickBot="1">
      <c r="A36" s="13" t="s">
        <v>10</v>
      </c>
      <c r="B36" s="21"/>
      <c r="C36" s="20"/>
      <c r="D36" s="14">
        <f>SUM(D5,D13,D18,D24,D26,D28,D30,D34)</f>
        <v>9566949</v>
      </c>
      <c r="E36" s="14">
        <f aca="true" t="shared" si="1" ref="E36:N36">SUM(E5,E13,E18,E24,E26,E28,E30,E34)</f>
        <v>1064500</v>
      </c>
      <c r="F36" s="14">
        <f t="shared" si="1"/>
        <v>0</v>
      </c>
      <c r="G36" s="14">
        <f t="shared" si="1"/>
        <v>0</v>
      </c>
      <c r="H36" s="14">
        <f t="shared" si="1"/>
        <v>0</v>
      </c>
      <c r="I36" s="14">
        <f t="shared" si="1"/>
        <v>5118154</v>
      </c>
      <c r="J36" s="14">
        <f t="shared" si="1"/>
        <v>0</v>
      </c>
      <c r="K36" s="14">
        <f t="shared" si="1"/>
        <v>0</v>
      </c>
      <c r="L36" s="14">
        <f t="shared" si="1"/>
        <v>0</v>
      </c>
      <c r="M36" s="14">
        <f t="shared" si="1"/>
        <v>0</v>
      </c>
      <c r="N36" s="14">
        <f t="shared" si="1"/>
        <v>0</v>
      </c>
      <c r="O36" s="14">
        <f>SUM(D36:N36)</f>
        <v>15749603</v>
      </c>
      <c r="P36" s="35">
        <f>(O36/P$38)</f>
        <v>1047.32032185131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6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8"/>
    </row>
    <row r="38" spans="1:16" ht="15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93" t="s">
        <v>94</v>
      </c>
      <c r="N38" s="93"/>
      <c r="O38" s="93"/>
      <c r="P38" s="39">
        <v>15038</v>
      </c>
    </row>
    <row r="39" spans="1:16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6" ht="15.75" customHeight="1" thickBot="1">
      <c r="A40" s="97" t="s">
        <v>45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sheetProtection/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1176585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1176585</v>
      </c>
      <c r="O5" s="30">
        <f aca="true" t="shared" si="1" ref="O5:O29">(N5/O$31)</f>
        <v>123.04800250993516</v>
      </c>
      <c r="P5" s="6"/>
    </row>
    <row r="6" spans="1:16" ht="15">
      <c r="A6" s="12"/>
      <c r="B6" s="42">
        <v>511</v>
      </c>
      <c r="C6" s="19" t="s">
        <v>19</v>
      </c>
      <c r="D6" s="43">
        <v>24532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24532</v>
      </c>
      <c r="O6" s="44">
        <f t="shared" si="1"/>
        <v>2.5655720560552187</v>
      </c>
      <c r="P6" s="9"/>
    </row>
    <row r="7" spans="1:16" ht="15">
      <c r="A7" s="12"/>
      <c r="B7" s="42">
        <v>512</v>
      </c>
      <c r="C7" s="19" t="s">
        <v>20</v>
      </c>
      <c r="D7" s="43">
        <v>358896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358896</v>
      </c>
      <c r="O7" s="44">
        <f t="shared" si="1"/>
        <v>37.53357038276511</v>
      </c>
      <c r="P7" s="9"/>
    </row>
    <row r="8" spans="1:16" ht="15">
      <c r="A8" s="12"/>
      <c r="B8" s="42">
        <v>513</v>
      </c>
      <c r="C8" s="19" t="s">
        <v>21</v>
      </c>
      <c r="D8" s="43">
        <v>177996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177996</v>
      </c>
      <c r="O8" s="44">
        <f t="shared" si="1"/>
        <v>18.61493411420205</v>
      </c>
      <c r="P8" s="9"/>
    </row>
    <row r="9" spans="1:16" ht="15">
      <c r="A9" s="12"/>
      <c r="B9" s="42">
        <v>514</v>
      </c>
      <c r="C9" s="19" t="s">
        <v>22</v>
      </c>
      <c r="D9" s="43">
        <v>84529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84529</v>
      </c>
      <c r="O9" s="44">
        <f t="shared" si="1"/>
        <v>8.840096214181134</v>
      </c>
      <c r="P9" s="9"/>
    </row>
    <row r="10" spans="1:16" ht="15">
      <c r="A10" s="12"/>
      <c r="B10" s="42">
        <v>515</v>
      </c>
      <c r="C10" s="19" t="s">
        <v>23</v>
      </c>
      <c r="D10" s="43">
        <v>214381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214381</v>
      </c>
      <c r="O10" s="44">
        <f t="shared" si="1"/>
        <v>22.4201003974064</v>
      </c>
      <c r="P10" s="9"/>
    </row>
    <row r="11" spans="1:16" ht="15">
      <c r="A11" s="12"/>
      <c r="B11" s="42">
        <v>516</v>
      </c>
      <c r="C11" s="19" t="s">
        <v>47</v>
      </c>
      <c r="D11" s="43">
        <v>101279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101279</v>
      </c>
      <c r="O11" s="44">
        <f t="shared" si="1"/>
        <v>10.59182179460364</v>
      </c>
      <c r="P11" s="9"/>
    </row>
    <row r="12" spans="1:16" ht="15">
      <c r="A12" s="12"/>
      <c r="B12" s="42">
        <v>519</v>
      </c>
      <c r="C12" s="19" t="s">
        <v>24</v>
      </c>
      <c r="D12" s="43">
        <v>214972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214972</v>
      </c>
      <c r="O12" s="44">
        <f t="shared" si="1"/>
        <v>22.481907550721605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SUM(D14:D15)</f>
        <v>2130189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2130189</v>
      </c>
      <c r="O13" s="41">
        <f t="shared" si="1"/>
        <v>222.7765111901276</v>
      </c>
      <c r="P13" s="10"/>
    </row>
    <row r="14" spans="1:16" ht="15">
      <c r="A14" s="12"/>
      <c r="B14" s="42">
        <v>521</v>
      </c>
      <c r="C14" s="19" t="s">
        <v>26</v>
      </c>
      <c r="D14" s="43">
        <v>1200579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1200579</v>
      </c>
      <c r="O14" s="44">
        <f t="shared" si="1"/>
        <v>125.55731018615353</v>
      </c>
      <c r="P14" s="9"/>
    </row>
    <row r="15" spans="1:16" ht="15">
      <c r="A15" s="12"/>
      <c r="B15" s="42">
        <v>522</v>
      </c>
      <c r="C15" s="19" t="s">
        <v>27</v>
      </c>
      <c r="D15" s="43">
        <v>929610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929610</v>
      </c>
      <c r="O15" s="44">
        <f t="shared" si="1"/>
        <v>97.21920100397406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SUM(D17:D19)</f>
        <v>53342</v>
      </c>
      <c r="E16" s="29">
        <f t="shared" si="5"/>
        <v>187336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3186553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3427231</v>
      </c>
      <c r="O16" s="41">
        <f t="shared" si="1"/>
        <v>358.4219828487764</v>
      </c>
      <c r="P16" s="10"/>
    </row>
    <row r="17" spans="1:16" ht="15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3186553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3186553</v>
      </c>
      <c r="O17" s="44">
        <f t="shared" si="1"/>
        <v>333.2517255804225</v>
      </c>
      <c r="P17" s="9"/>
    </row>
    <row r="18" spans="1:16" ht="15">
      <c r="A18" s="12"/>
      <c r="B18" s="42">
        <v>538</v>
      </c>
      <c r="C18" s="19" t="s">
        <v>31</v>
      </c>
      <c r="D18" s="43">
        <v>0</v>
      </c>
      <c r="E18" s="43">
        <v>187336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187336</v>
      </c>
      <c r="O18" s="44">
        <f t="shared" si="1"/>
        <v>19.59171721397197</v>
      </c>
      <c r="P18" s="9"/>
    </row>
    <row r="19" spans="1:16" ht="15">
      <c r="A19" s="12"/>
      <c r="B19" s="42">
        <v>539</v>
      </c>
      <c r="C19" s="19" t="s">
        <v>32</v>
      </c>
      <c r="D19" s="43">
        <v>53342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53342</v>
      </c>
      <c r="O19" s="44">
        <f t="shared" si="1"/>
        <v>5.578540054381929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300540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300540</v>
      </c>
      <c r="O20" s="41">
        <f t="shared" si="1"/>
        <v>31.43066304120477</v>
      </c>
      <c r="P20" s="10"/>
    </row>
    <row r="21" spans="1:16" ht="15">
      <c r="A21" s="12"/>
      <c r="B21" s="42">
        <v>541</v>
      </c>
      <c r="C21" s="19" t="s">
        <v>34</v>
      </c>
      <c r="D21" s="43">
        <v>300540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300540</v>
      </c>
      <c r="O21" s="44">
        <f t="shared" si="1"/>
        <v>31.43066304120477</v>
      </c>
      <c r="P21" s="9"/>
    </row>
    <row r="22" spans="1:16" ht="15.75">
      <c r="A22" s="26" t="s">
        <v>48</v>
      </c>
      <c r="B22" s="27"/>
      <c r="C22" s="28"/>
      <c r="D22" s="29">
        <f aca="true" t="shared" si="7" ref="D22:M22">SUM(D23:D23)</f>
        <v>35349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35349</v>
      </c>
      <c r="O22" s="41">
        <f t="shared" si="1"/>
        <v>3.6968207487973226</v>
      </c>
      <c r="P22" s="10"/>
    </row>
    <row r="23" spans="1:16" ht="15">
      <c r="A23" s="12"/>
      <c r="B23" s="42">
        <v>569</v>
      </c>
      <c r="C23" s="19" t="s">
        <v>49</v>
      </c>
      <c r="D23" s="43">
        <v>35349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35349</v>
      </c>
      <c r="O23" s="44">
        <f t="shared" si="1"/>
        <v>3.6968207487973226</v>
      </c>
      <c r="P23" s="9"/>
    </row>
    <row r="24" spans="1:16" ht="15.75">
      <c r="A24" s="26" t="s">
        <v>35</v>
      </c>
      <c r="B24" s="27"/>
      <c r="C24" s="28"/>
      <c r="D24" s="29">
        <f aca="true" t="shared" si="8" ref="D24:M24">SUM(D25:D26)</f>
        <v>383129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383129</v>
      </c>
      <c r="O24" s="41">
        <f t="shared" si="1"/>
        <v>40.067872829951895</v>
      </c>
      <c r="P24" s="9"/>
    </row>
    <row r="25" spans="1:16" ht="15">
      <c r="A25" s="12"/>
      <c r="B25" s="42">
        <v>571</v>
      </c>
      <c r="C25" s="19" t="s">
        <v>36</v>
      </c>
      <c r="D25" s="43">
        <v>57847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57847</v>
      </c>
      <c r="O25" s="44">
        <f t="shared" si="1"/>
        <v>6.0496758000418325</v>
      </c>
      <c r="P25" s="9"/>
    </row>
    <row r="26" spans="1:16" ht="15">
      <c r="A26" s="12"/>
      <c r="B26" s="42">
        <v>572</v>
      </c>
      <c r="C26" s="19" t="s">
        <v>37</v>
      </c>
      <c r="D26" s="43">
        <v>325282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325282</v>
      </c>
      <c r="O26" s="44">
        <f t="shared" si="1"/>
        <v>34.01819702991006</v>
      </c>
      <c r="P26" s="9"/>
    </row>
    <row r="27" spans="1:16" ht="15.75">
      <c r="A27" s="26" t="s">
        <v>40</v>
      </c>
      <c r="B27" s="27"/>
      <c r="C27" s="28"/>
      <c r="D27" s="29">
        <f aca="true" t="shared" si="9" ref="D27:M27">SUM(D28:D28)</f>
        <v>0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74169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74169</v>
      </c>
      <c r="O27" s="41">
        <f t="shared" si="1"/>
        <v>7.756640870110855</v>
      </c>
      <c r="P27" s="9"/>
    </row>
    <row r="28" spans="1:16" ht="15.75" thickBot="1">
      <c r="A28" s="12"/>
      <c r="B28" s="42">
        <v>581</v>
      </c>
      <c r="C28" s="19" t="s">
        <v>38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74169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74169</v>
      </c>
      <c r="O28" s="44">
        <f t="shared" si="1"/>
        <v>7.756640870110855</v>
      </c>
      <c r="P28" s="9"/>
    </row>
    <row r="29" spans="1:119" ht="16.5" thickBot="1">
      <c r="A29" s="13" t="s">
        <v>10</v>
      </c>
      <c r="B29" s="21"/>
      <c r="C29" s="20"/>
      <c r="D29" s="14">
        <f>SUM(D5,D13,D16,D20,D22,D24,D27)</f>
        <v>4079134</v>
      </c>
      <c r="E29" s="14">
        <f aca="true" t="shared" si="10" ref="E29:M29">SUM(E5,E13,E16,E20,E22,E24,E27)</f>
        <v>187336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3260722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0</v>
      </c>
      <c r="N29" s="14">
        <f t="shared" si="4"/>
        <v>7527192</v>
      </c>
      <c r="O29" s="35">
        <f t="shared" si="1"/>
        <v>787.198494038904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52</v>
      </c>
      <c r="M31" s="93"/>
      <c r="N31" s="93"/>
      <c r="O31" s="39">
        <v>9562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1167885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1167885</v>
      </c>
      <c r="O5" s="30">
        <f aca="true" t="shared" si="1" ref="O5:O28">(N5/O$30)</f>
        <v>123.12967843964154</v>
      </c>
      <c r="P5" s="6"/>
    </row>
    <row r="6" spans="1:16" ht="15">
      <c r="A6" s="12"/>
      <c r="B6" s="42">
        <v>511</v>
      </c>
      <c r="C6" s="19" t="s">
        <v>19</v>
      </c>
      <c r="D6" s="43">
        <v>25060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25060</v>
      </c>
      <c r="O6" s="44">
        <f t="shared" si="1"/>
        <v>2.642066420664207</v>
      </c>
      <c r="P6" s="9"/>
    </row>
    <row r="7" spans="1:16" ht="15">
      <c r="A7" s="12"/>
      <c r="B7" s="42">
        <v>512</v>
      </c>
      <c r="C7" s="19" t="s">
        <v>20</v>
      </c>
      <c r="D7" s="43">
        <v>444960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444960</v>
      </c>
      <c r="O7" s="44">
        <f t="shared" si="1"/>
        <v>46.91196626251977</v>
      </c>
      <c r="P7" s="9"/>
    </row>
    <row r="8" spans="1:16" ht="15">
      <c r="A8" s="12"/>
      <c r="B8" s="42">
        <v>513</v>
      </c>
      <c r="C8" s="19" t="s">
        <v>21</v>
      </c>
      <c r="D8" s="43">
        <v>206485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206485</v>
      </c>
      <c r="O8" s="44">
        <f t="shared" si="1"/>
        <v>21.76963626779125</v>
      </c>
      <c r="P8" s="9"/>
    </row>
    <row r="9" spans="1:16" ht="15">
      <c r="A9" s="12"/>
      <c r="B9" s="42">
        <v>514</v>
      </c>
      <c r="C9" s="19" t="s">
        <v>22</v>
      </c>
      <c r="D9" s="43">
        <v>113682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113682</v>
      </c>
      <c r="O9" s="44">
        <f t="shared" si="1"/>
        <v>11.985450711649973</v>
      </c>
      <c r="P9" s="9"/>
    </row>
    <row r="10" spans="1:16" ht="15">
      <c r="A10" s="12"/>
      <c r="B10" s="42">
        <v>515</v>
      </c>
      <c r="C10" s="19" t="s">
        <v>23</v>
      </c>
      <c r="D10" s="43">
        <v>130992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130992</v>
      </c>
      <c r="O10" s="44">
        <f t="shared" si="1"/>
        <v>13.810437532946757</v>
      </c>
      <c r="P10" s="9"/>
    </row>
    <row r="11" spans="1:16" ht="15">
      <c r="A11" s="12"/>
      <c r="B11" s="42">
        <v>516</v>
      </c>
      <c r="C11" s="19" t="s">
        <v>47</v>
      </c>
      <c r="D11" s="43">
        <v>94249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94249</v>
      </c>
      <c r="O11" s="44">
        <f t="shared" si="1"/>
        <v>9.936636794939378</v>
      </c>
      <c r="P11" s="9"/>
    </row>
    <row r="12" spans="1:16" ht="15">
      <c r="A12" s="12"/>
      <c r="B12" s="42">
        <v>519</v>
      </c>
      <c r="C12" s="19" t="s">
        <v>24</v>
      </c>
      <c r="D12" s="43">
        <v>152457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152457</v>
      </c>
      <c r="O12" s="44">
        <f t="shared" si="1"/>
        <v>16.073484449130206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SUM(D14:D15)</f>
        <v>2420358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2420358</v>
      </c>
      <c r="O13" s="41">
        <f t="shared" si="1"/>
        <v>255.1774380600949</v>
      </c>
      <c r="P13" s="10"/>
    </row>
    <row r="14" spans="1:16" ht="15">
      <c r="A14" s="12"/>
      <c r="B14" s="42">
        <v>521</v>
      </c>
      <c r="C14" s="19" t="s">
        <v>26</v>
      </c>
      <c r="D14" s="43">
        <v>1377975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1377975</v>
      </c>
      <c r="O14" s="44">
        <f t="shared" si="1"/>
        <v>145.2793885081708</v>
      </c>
      <c r="P14" s="9"/>
    </row>
    <row r="15" spans="1:16" ht="15">
      <c r="A15" s="12"/>
      <c r="B15" s="42">
        <v>522</v>
      </c>
      <c r="C15" s="19" t="s">
        <v>27</v>
      </c>
      <c r="D15" s="43">
        <v>1042383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1042383</v>
      </c>
      <c r="O15" s="44">
        <f t="shared" si="1"/>
        <v>109.89804955192409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SUM(D17:D18)</f>
        <v>57308</v>
      </c>
      <c r="E16" s="29">
        <f t="shared" si="5"/>
        <v>117418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3239035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3413761</v>
      </c>
      <c r="O16" s="41">
        <f t="shared" si="1"/>
        <v>359.91154454401686</v>
      </c>
      <c r="P16" s="10"/>
    </row>
    <row r="17" spans="1:16" ht="15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3239035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3239035</v>
      </c>
      <c r="O17" s="44">
        <f t="shared" si="1"/>
        <v>341.49024775962044</v>
      </c>
      <c r="P17" s="9"/>
    </row>
    <row r="18" spans="1:16" ht="15">
      <c r="A18" s="12"/>
      <c r="B18" s="42">
        <v>539</v>
      </c>
      <c r="C18" s="19" t="s">
        <v>32</v>
      </c>
      <c r="D18" s="43">
        <v>57308</v>
      </c>
      <c r="E18" s="43">
        <v>117418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174726</v>
      </c>
      <c r="O18" s="44">
        <f t="shared" si="1"/>
        <v>18.421296784396414</v>
      </c>
      <c r="P18" s="9"/>
    </row>
    <row r="19" spans="1:16" ht="15.75">
      <c r="A19" s="26" t="s">
        <v>33</v>
      </c>
      <c r="B19" s="27"/>
      <c r="C19" s="28"/>
      <c r="D19" s="29">
        <f aca="true" t="shared" si="6" ref="D19:M19">SUM(D20:D20)</f>
        <v>280515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280515</v>
      </c>
      <c r="O19" s="41">
        <f t="shared" si="1"/>
        <v>29.574591460200317</v>
      </c>
      <c r="P19" s="10"/>
    </row>
    <row r="20" spans="1:16" ht="15">
      <c r="A20" s="12"/>
      <c r="B20" s="42">
        <v>541</v>
      </c>
      <c r="C20" s="19" t="s">
        <v>34</v>
      </c>
      <c r="D20" s="43">
        <v>280515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280515</v>
      </c>
      <c r="O20" s="44">
        <f t="shared" si="1"/>
        <v>29.574591460200317</v>
      </c>
      <c r="P20" s="9"/>
    </row>
    <row r="21" spans="1:16" ht="15.75">
      <c r="A21" s="26" t="s">
        <v>48</v>
      </c>
      <c r="B21" s="27"/>
      <c r="C21" s="28"/>
      <c r="D21" s="29">
        <f aca="true" t="shared" si="7" ref="D21:M21">SUM(D22:D22)</f>
        <v>60223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60223</v>
      </c>
      <c r="O21" s="41">
        <f t="shared" si="1"/>
        <v>6.349288350026358</v>
      </c>
      <c r="P21" s="10"/>
    </row>
    <row r="22" spans="1:16" ht="15">
      <c r="A22" s="12"/>
      <c r="B22" s="42">
        <v>569</v>
      </c>
      <c r="C22" s="19" t="s">
        <v>49</v>
      </c>
      <c r="D22" s="43">
        <v>60223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60223</v>
      </c>
      <c r="O22" s="44">
        <f t="shared" si="1"/>
        <v>6.349288350026358</v>
      </c>
      <c r="P22" s="9"/>
    </row>
    <row r="23" spans="1:16" ht="15.75">
      <c r="A23" s="26" t="s">
        <v>35</v>
      </c>
      <c r="B23" s="27"/>
      <c r="C23" s="28"/>
      <c r="D23" s="29">
        <f aca="true" t="shared" si="8" ref="D23:M23">SUM(D24:D25)</f>
        <v>408754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408754</v>
      </c>
      <c r="O23" s="41">
        <f t="shared" si="1"/>
        <v>43.09478123352662</v>
      </c>
      <c r="P23" s="9"/>
    </row>
    <row r="24" spans="1:16" ht="15">
      <c r="A24" s="12"/>
      <c r="B24" s="42">
        <v>571</v>
      </c>
      <c r="C24" s="19" t="s">
        <v>36</v>
      </c>
      <c r="D24" s="43">
        <v>66129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66129</v>
      </c>
      <c r="O24" s="44">
        <f t="shared" si="1"/>
        <v>6.9719557195571955</v>
      </c>
      <c r="P24" s="9"/>
    </row>
    <row r="25" spans="1:16" ht="15">
      <c r="A25" s="12"/>
      <c r="B25" s="42">
        <v>572</v>
      </c>
      <c r="C25" s="19" t="s">
        <v>37</v>
      </c>
      <c r="D25" s="43">
        <v>342625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342625</v>
      </c>
      <c r="O25" s="44">
        <f t="shared" si="1"/>
        <v>36.122825513969424</v>
      </c>
      <c r="P25" s="9"/>
    </row>
    <row r="26" spans="1:16" ht="15.75">
      <c r="A26" s="26" t="s">
        <v>40</v>
      </c>
      <c r="B26" s="27"/>
      <c r="C26" s="28"/>
      <c r="D26" s="29">
        <f aca="true" t="shared" si="9" ref="D26:M26">SUM(D27:D27)</f>
        <v>0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70865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4"/>
        <v>70865</v>
      </c>
      <c r="O26" s="41">
        <f t="shared" si="1"/>
        <v>7.471270426989984</v>
      </c>
      <c r="P26" s="9"/>
    </row>
    <row r="27" spans="1:16" ht="15.75" thickBot="1">
      <c r="A27" s="12"/>
      <c r="B27" s="42">
        <v>581</v>
      </c>
      <c r="C27" s="19" t="s">
        <v>38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70865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70865</v>
      </c>
      <c r="O27" s="44">
        <f t="shared" si="1"/>
        <v>7.471270426989984</v>
      </c>
      <c r="P27" s="9"/>
    </row>
    <row r="28" spans="1:119" ht="16.5" thickBot="1">
      <c r="A28" s="13" t="s">
        <v>10</v>
      </c>
      <c r="B28" s="21"/>
      <c r="C28" s="20"/>
      <c r="D28" s="14">
        <f>SUM(D5,D13,D16,D19,D21,D23,D26)</f>
        <v>4395043</v>
      </c>
      <c r="E28" s="14">
        <f aca="true" t="shared" si="10" ref="E28:M28">SUM(E5,E13,E16,E19,E21,E23,E26)</f>
        <v>117418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3309900</v>
      </c>
      <c r="J28" s="14">
        <f t="shared" si="10"/>
        <v>0</v>
      </c>
      <c r="K28" s="14">
        <f t="shared" si="10"/>
        <v>0</v>
      </c>
      <c r="L28" s="14">
        <f t="shared" si="10"/>
        <v>0</v>
      </c>
      <c r="M28" s="14">
        <f t="shared" si="10"/>
        <v>0</v>
      </c>
      <c r="N28" s="14">
        <f t="shared" si="4"/>
        <v>7822361</v>
      </c>
      <c r="O28" s="35">
        <f t="shared" si="1"/>
        <v>824.7085925144966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50</v>
      </c>
      <c r="M30" s="93"/>
      <c r="N30" s="93"/>
      <c r="O30" s="39">
        <v>9485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1863390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1863390</v>
      </c>
      <c r="O5" s="30">
        <f aca="true" t="shared" si="2" ref="O5:O28">(N5/O$30)</f>
        <v>198.16973306391577</v>
      </c>
      <c r="P5" s="6"/>
    </row>
    <row r="6" spans="1:16" ht="15">
      <c r="A6" s="12"/>
      <c r="B6" s="42">
        <v>511</v>
      </c>
      <c r="C6" s="19" t="s">
        <v>19</v>
      </c>
      <c r="D6" s="43">
        <v>140671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140671</v>
      </c>
      <c r="O6" s="44">
        <f t="shared" si="2"/>
        <v>14.960225459959588</v>
      </c>
      <c r="P6" s="9"/>
    </row>
    <row r="7" spans="1:16" ht="15">
      <c r="A7" s="12"/>
      <c r="B7" s="42">
        <v>512</v>
      </c>
      <c r="C7" s="19" t="s">
        <v>20</v>
      </c>
      <c r="D7" s="43">
        <v>411631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411631</v>
      </c>
      <c r="O7" s="44">
        <f t="shared" si="2"/>
        <v>43.77656067212592</v>
      </c>
      <c r="P7" s="9"/>
    </row>
    <row r="8" spans="1:16" ht="15">
      <c r="A8" s="12"/>
      <c r="B8" s="42">
        <v>513</v>
      </c>
      <c r="C8" s="19" t="s">
        <v>21</v>
      </c>
      <c r="D8" s="43">
        <v>334494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334494</v>
      </c>
      <c r="O8" s="44">
        <f t="shared" si="2"/>
        <v>35.573114963309585</v>
      </c>
      <c r="P8" s="9"/>
    </row>
    <row r="9" spans="1:16" ht="15">
      <c r="A9" s="12"/>
      <c r="B9" s="42">
        <v>514</v>
      </c>
      <c r="C9" s="19" t="s">
        <v>22</v>
      </c>
      <c r="D9" s="43">
        <v>153079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153079</v>
      </c>
      <c r="O9" s="44">
        <f t="shared" si="2"/>
        <v>16.279804317770925</v>
      </c>
      <c r="P9" s="9"/>
    </row>
    <row r="10" spans="1:16" ht="15">
      <c r="A10" s="12"/>
      <c r="B10" s="42">
        <v>515</v>
      </c>
      <c r="C10" s="19" t="s">
        <v>23</v>
      </c>
      <c r="D10" s="43">
        <v>294447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294447</v>
      </c>
      <c r="O10" s="44">
        <f t="shared" si="2"/>
        <v>31.314155056896734</v>
      </c>
      <c r="P10" s="9"/>
    </row>
    <row r="11" spans="1:16" ht="15">
      <c r="A11" s="12"/>
      <c r="B11" s="42">
        <v>519</v>
      </c>
      <c r="C11" s="19" t="s">
        <v>24</v>
      </c>
      <c r="D11" s="43">
        <v>529068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529068</v>
      </c>
      <c r="O11" s="44">
        <f t="shared" si="2"/>
        <v>56.265872593853025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2529397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2529397</v>
      </c>
      <c r="O12" s="41">
        <f t="shared" si="2"/>
        <v>268.99893650962457</v>
      </c>
      <c r="P12" s="10"/>
    </row>
    <row r="13" spans="1:16" ht="15">
      <c r="A13" s="12"/>
      <c r="B13" s="42">
        <v>521</v>
      </c>
      <c r="C13" s="19" t="s">
        <v>26</v>
      </c>
      <c r="D13" s="43">
        <v>1518588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1518588</v>
      </c>
      <c r="O13" s="44">
        <f t="shared" si="2"/>
        <v>161.50037222163138</v>
      </c>
      <c r="P13" s="9"/>
    </row>
    <row r="14" spans="1:16" ht="15">
      <c r="A14" s="12"/>
      <c r="B14" s="42">
        <v>522</v>
      </c>
      <c r="C14" s="19" t="s">
        <v>27</v>
      </c>
      <c r="D14" s="43">
        <v>1010809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1010809</v>
      </c>
      <c r="O14" s="44">
        <f t="shared" si="2"/>
        <v>107.49856428799319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SUM(D16:D19)</f>
        <v>126172</v>
      </c>
      <c r="E15" s="29">
        <f t="shared" si="4"/>
        <v>132004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3320701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3578877</v>
      </c>
      <c r="O15" s="41">
        <f t="shared" si="2"/>
        <v>380.6101244283739</v>
      </c>
      <c r="P15" s="10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701588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701588</v>
      </c>
      <c r="O16" s="44">
        <f t="shared" si="2"/>
        <v>74.61320855046262</v>
      </c>
      <c r="P16" s="9"/>
    </row>
    <row r="17" spans="1:16" ht="15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2619113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2619113</v>
      </c>
      <c r="O17" s="44">
        <f t="shared" si="2"/>
        <v>278.5401467616718</v>
      </c>
      <c r="P17" s="9"/>
    </row>
    <row r="18" spans="1:16" ht="15">
      <c r="A18" s="12"/>
      <c r="B18" s="42">
        <v>538</v>
      </c>
      <c r="C18" s="19" t="s">
        <v>31</v>
      </c>
      <c r="D18" s="43">
        <v>0</v>
      </c>
      <c r="E18" s="43">
        <v>132004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132004</v>
      </c>
      <c r="O18" s="44">
        <f t="shared" si="2"/>
        <v>14.038498351589919</v>
      </c>
      <c r="P18" s="9"/>
    </row>
    <row r="19" spans="1:16" ht="15">
      <c r="A19" s="12"/>
      <c r="B19" s="42">
        <v>539</v>
      </c>
      <c r="C19" s="19" t="s">
        <v>32</v>
      </c>
      <c r="D19" s="43">
        <v>126172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126172</v>
      </c>
      <c r="O19" s="44">
        <f t="shared" si="2"/>
        <v>13.41827076464958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282680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282680</v>
      </c>
      <c r="O20" s="41">
        <f t="shared" si="2"/>
        <v>30.062745932149316</v>
      </c>
      <c r="P20" s="10"/>
    </row>
    <row r="21" spans="1:16" ht="15">
      <c r="A21" s="12"/>
      <c r="B21" s="42">
        <v>541</v>
      </c>
      <c r="C21" s="19" t="s">
        <v>34</v>
      </c>
      <c r="D21" s="43">
        <v>282680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282680</v>
      </c>
      <c r="O21" s="44">
        <f t="shared" si="2"/>
        <v>30.062745932149316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646968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646968</v>
      </c>
      <c r="O22" s="41">
        <f t="shared" si="2"/>
        <v>68.80442411996171</v>
      </c>
      <c r="P22" s="9"/>
    </row>
    <row r="23" spans="1:16" ht="15">
      <c r="A23" s="12"/>
      <c r="B23" s="42">
        <v>571</v>
      </c>
      <c r="C23" s="19" t="s">
        <v>36</v>
      </c>
      <c r="D23" s="43">
        <v>154694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154694</v>
      </c>
      <c r="O23" s="44">
        <f t="shared" si="2"/>
        <v>16.45155801339998</v>
      </c>
      <c r="P23" s="9"/>
    </row>
    <row r="24" spans="1:16" ht="15">
      <c r="A24" s="12"/>
      <c r="B24" s="42">
        <v>572</v>
      </c>
      <c r="C24" s="19" t="s">
        <v>37</v>
      </c>
      <c r="D24" s="43">
        <v>492274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492274</v>
      </c>
      <c r="O24" s="44">
        <f t="shared" si="2"/>
        <v>52.352866106561734</v>
      </c>
      <c r="P24" s="9"/>
    </row>
    <row r="25" spans="1:16" ht="15.75">
      <c r="A25" s="26" t="s">
        <v>40</v>
      </c>
      <c r="B25" s="27"/>
      <c r="C25" s="28"/>
      <c r="D25" s="29">
        <f aca="true" t="shared" si="7" ref="D25:M25">SUM(D26:D27)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762895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762895</v>
      </c>
      <c r="O25" s="41">
        <f t="shared" si="2"/>
        <v>81.13314899500159</v>
      </c>
      <c r="P25" s="9"/>
    </row>
    <row r="26" spans="1:16" ht="15">
      <c r="A26" s="12"/>
      <c r="B26" s="42">
        <v>581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259226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259226</v>
      </c>
      <c r="O26" s="44">
        <f t="shared" si="2"/>
        <v>27.56843560565777</v>
      </c>
      <c r="P26" s="9"/>
    </row>
    <row r="27" spans="1:16" ht="15.75" thickBot="1">
      <c r="A27" s="12"/>
      <c r="B27" s="42">
        <v>591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503669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503669</v>
      </c>
      <c r="O27" s="44">
        <f t="shared" si="2"/>
        <v>53.56471338934383</v>
      </c>
      <c r="P27" s="9"/>
    </row>
    <row r="28" spans="1:119" ht="16.5" thickBot="1">
      <c r="A28" s="13" t="s">
        <v>10</v>
      </c>
      <c r="B28" s="21"/>
      <c r="C28" s="20"/>
      <c r="D28" s="14">
        <f>SUM(D5,D12,D15,D20,D22,D25)</f>
        <v>5448607</v>
      </c>
      <c r="E28" s="14">
        <f aca="true" t="shared" si="8" ref="E28:M28">SUM(E5,E12,E15,E20,E22,E25)</f>
        <v>132004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4083596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9664207</v>
      </c>
      <c r="O28" s="35">
        <f t="shared" si="2"/>
        <v>1027.7791130490268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44</v>
      </c>
      <c r="M30" s="93"/>
      <c r="N30" s="93"/>
      <c r="O30" s="39">
        <v>9403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1983871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1983871</v>
      </c>
      <c r="O5" s="30">
        <f aca="true" t="shared" si="2" ref="O5:O28">(N5/O$30)</f>
        <v>219.28495633911794</v>
      </c>
      <c r="P5" s="6"/>
    </row>
    <row r="6" spans="1:16" ht="15">
      <c r="A6" s="12"/>
      <c r="B6" s="42">
        <v>511</v>
      </c>
      <c r="C6" s="19" t="s">
        <v>19</v>
      </c>
      <c r="D6" s="43">
        <v>165450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165450</v>
      </c>
      <c r="O6" s="44">
        <f t="shared" si="2"/>
        <v>18.28783021996242</v>
      </c>
      <c r="P6" s="9"/>
    </row>
    <row r="7" spans="1:16" ht="15">
      <c r="A7" s="12"/>
      <c r="B7" s="42">
        <v>512</v>
      </c>
      <c r="C7" s="19" t="s">
        <v>20</v>
      </c>
      <c r="D7" s="43">
        <v>487938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487938</v>
      </c>
      <c r="O7" s="44">
        <f t="shared" si="2"/>
        <v>53.93367967281972</v>
      </c>
      <c r="P7" s="9"/>
    </row>
    <row r="8" spans="1:16" ht="15">
      <c r="A8" s="12"/>
      <c r="B8" s="42">
        <v>513</v>
      </c>
      <c r="C8" s="19" t="s">
        <v>21</v>
      </c>
      <c r="D8" s="43">
        <v>312593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312593</v>
      </c>
      <c r="O8" s="44">
        <f t="shared" si="2"/>
        <v>34.55211672377584</v>
      </c>
      <c r="P8" s="9"/>
    </row>
    <row r="9" spans="1:16" ht="15">
      <c r="A9" s="12"/>
      <c r="B9" s="42">
        <v>514</v>
      </c>
      <c r="C9" s="19" t="s">
        <v>22</v>
      </c>
      <c r="D9" s="43">
        <v>194110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194110</v>
      </c>
      <c r="O9" s="44">
        <f t="shared" si="2"/>
        <v>21.455731181607163</v>
      </c>
      <c r="P9" s="9"/>
    </row>
    <row r="10" spans="1:16" ht="15">
      <c r="A10" s="12"/>
      <c r="B10" s="42">
        <v>515</v>
      </c>
      <c r="C10" s="19" t="s">
        <v>23</v>
      </c>
      <c r="D10" s="43">
        <v>306571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306571</v>
      </c>
      <c r="O10" s="44">
        <f t="shared" si="2"/>
        <v>33.88648170664309</v>
      </c>
      <c r="P10" s="9"/>
    </row>
    <row r="11" spans="1:16" ht="15">
      <c r="A11" s="12"/>
      <c r="B11" s="42">
        <v>519</v>
      </c>
      <c r="C11" s="19" t="s">
        <v>24</v>
      </c>
      <c r="D11" s="43">
        <v>517209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517209</v>
      </c>
      <c r="O11" s="44">
        <f t="shared" si="2"/>
        <v>57.16911683430972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2470457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2470457</v>
      </c>
      <c r="O12" s="41">
        <f t="shared" si="2"/>
        <v>273.0691942080248</v>
      </c>
      <c r="P12" s="10"/>
    </row>
    <row r="13" spans="1:16" ht="15">
      <c r="A13" s="12"/>
      <c r="B13" s="42">
        <v>521</v>
      </c>
      <c r="C13" s="19" t="s">
        <v>26</v>
      </c>
      <c r="D13" s="43">
        <v>1500611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1500611</v>
      </c>
      <c r="O13" s="44">
        <f t="shared" si="2"/>
        <v>165.86835415054713</v>
      </c>
      <c r="P13" s="9"/>
    </row>
    <row r="14" spans="1:16" ht="15">
      <c r="A14" s="12"/>
      <c r="B14" s="42">
        <v>522</v>
      </c>
      <c r="C14" s="19" t="s">
        <v>27</v>
      </c>
      <c r="D14" s="43">
        <v>969846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969846</v>
      </c>
      <c r="O14" s="44">
        <f t="shared" si="2"/>
        <v>107.20084005747762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SUM(D16:D19)</f>
        <v>146561</v>
      </c>
      <c r="E15" s="29">
        <f t="shared" si="4"/>
        <v>96693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3051987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3295241</v>
      </c>
      <c r="O15" s="41">
        <f t="shared" si="2"/>
        <v>364.2357687631259</v>
      </c>
      <c r="P15" s="10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698408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698408</v>
      </c>
      <c r="O16" s="44">
        <f t="shared" si="2"/>
        <v>77.19774510887586</v>
      </c>
      <c r="P16" s="9"/>
    </row>
    <row r="17" spans="1:16" ht="15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2353579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2353579</v>
      </c>
      <c r="O17" s="44">
        <f t="shared" si="2"/>
        <v>260.15021554106335</v>
      </c>
      <c r="P17" s="9"/>
    </row>
    <row r="18" spans="1:16" ht="15">
      <c r="A18" s="12"/>
      <c r="B18" s="42">
        <v>538</v>
      </c>
      <c r="C18" s="19" t="s">
        <v>31</v>
      </c>
      <c r="D18" s="43">
        <v>0</v>
      </c>
      <c r="E18" s="43">
        <v>96693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96693</v>
      </c>
      <c r="O18" s="44">
        <f t="shared" si="2"/>
        <v>10.687852326738145</v>
      </c>
      <c r="P18" s="9"/>
    </row>
    <row r="19" spans="1:16" ht="15">
      <c r="A19" s="12"/>
      <c r="B19" s="42">
        <v>539</v>
      </c>
      <c r="C19" s="19" t="s">
        <v>32</v>
      </c>
      <c r="D19" s="43">
        <v>146561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146561</v>
      </c>
      <c r="O19" s="44">
        <f t="shared" si="2"/>
        <v>16.199955786448548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281999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281999</v>
      </c>
      <c r="O20" s="41">
        <f t="shared" si="2"/>
        <v>31.17044324085332</v>
      </c>
      <c r="P20" s="10"/>
    </row>
    <row r="21" spans="1:16" ht="15">
      <c r="A21" s="12"/>
      <c r="B21" s="42">
        <v>541</v>
      </c>
      <c r="C21" s="19" t="s">
        <v>34</v>
      </c>
      <c r="D21" s="43">
        <v>281999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281999</v>
      </c>
      <c r="O21" s="44">
        <f t="shared" si="2"/>
        <v>31.17044324085332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595592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595592</v>
      </c>
      <c r="O22" s="41">
        <f t="shared" si="2"/>
        <v>65.83309384326296</v>
      </c>
      <c r="P22" s="9"/>
    </row>
    <row r="23" spans="1:16" ht="15">
      <c r="A23" s="12"/>
      <c r="B23" s="42">
        <v>571</v>
      </c>
      <c r="C23" s="19" t="s">
        <v>36</v>
      </c>
      <c r="D23" s="43">
        <v>90430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90430</v>
      </c>
      <c r="O23" s="44">
        <f t="shared" si="2"/>
        <v>9.995578644854648</v>
      </c>
      <c r="P23" s="9"/>
    </row>
    <row r="24" spans="1:16" ht="15">
      <c r="A24" s="12"/>
      <c r="B24" s="42">
        <v>572</v>
      </c>
      <c r="C24" s="19" t="s">
        <v>37</v>
      </c>
      <c r="D24" s="43">
        <v>505162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505162</v>
      </c>
      <c r="O24" s="44">
        <f t="shared" si="2"/>
        <v>55.83751519840831</v>
      </c>
      <c r="P24" s="9"/>
    </row>
    <row r="25" spans="1:16" ht="15.75">
      <c r="A25" s="26" t="s">
        <v>40</v>
      </c>
      <c r="B25" s="27"/>
      <c r="C25" s="28"/>
      <c r="D25" s="29">
        <f aca="true" t="shared" si="7" ref="D25:M25">SUM(D26:D27)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557271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557271</v>
      </c>
      <c r="O25" s="41">
        <f t="shared" si="2"/>
        <v>61.59732508013706</v>
      </c>
      <c r="P25" s="9"/>
    </row>
    <row r="26" spans="1:16" ht="15">
      <c r="A26" s="12"/>
      <c r="B26" s="42">
        <v>581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35311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35311</v>
      </c>
      <c r="O26" s="44">
        <f t="shared" si="2"/>
        <v>3.903061788438156</v>
      </c>
      <c r="P26" s="9"/>
    </row>
    <row r="27" spans="1:16" ht="15.75" thickBot="1">
      <c r="A27" s="12"/>
      <c r="B27" s="42">
        <v>591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521960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521960</v>
      </c>
      <c r="O27" s="44">
        <f t="shared" si="2"/>
        <v>57.6942632916989</v>
      </c>
      <c r="P27" s="9"/>
    </row>
    <row r="28" spans="1:119" ht="16.5" thickBot="1">
      <c r="A28" s="13" t="s">
        <v>10</v>
      </c>
      <c r="B28" s="21"/>
      <c r="C28" s="20"/>
      <c r="D28" s="14">
        <f>SUM(D5,D12,D15,D20,D22,D25)</f>
        <v>5478480</v>
      </c>
      <c r="E28" s="14">
        <f aca="true" t="shared" si="8" ref="E28:M28">SUM(E5,E12,E15,E20,E22,E25)</f>
        <v>96693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3609258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9184431</v>
      </c>
      <c r="O28" s="35">
        <f t="shared" si="2"/>
        <v>1015.1907814745219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9047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2220389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2220389</v>
      </c>
      <c r="O5" s="30">
        <f aca="true" t="shared" si="2" ref="O5:O29">(N5/O$31)</f>
        <v>245.50961963732863</v>
      </c>
      <c r="P5" s="6"/>
    </row>
    <row r="6" spans="1:16" ht="15">
      <c r="A6" s="12"/>
      <c r="B6" s="42">
        <v>511</v>
      </c>
      <c r="C6" s="19" t="s">
        <v>19</v>
      </c>
      <c r="D6" s="43">
        <v>38572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38572</v>
      </c>
      <c r="O6" s="44">
        <f t="shared" si="2"/>
        <v>4.264927023440955</v>
      </c>
      <c r="P6" s="9"/>
    </row>
    <row r="7" spans="1:16" ht="15">
      <c r="A7" s="12"/>
      <c r="B7" s="42">
        <v>512</v>
      </c>
      <c r="C7" s="19" t="s">
        <v>20</v>
      </c>
      <c r="D7" s="43">
        <v>471869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471869</v>
      </c>
      <c r="O7" s="44">
        <f t="shared" si="2"/>
        <v>52.17481203007519</v>
      </c>
      <c r="P7" s="9"/>
    </row>
    <row r="8" spans="1:16" ht="15">
      <c r="A8" s="12"/>
      <c r="B8" s="42">
        <v>513</v>
      </c>
      <c r="C8" s="19" t="s">
        <v>21</v>
      </c>
      <c r="D8" s="43">
        <v>328797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328797</v>
      </c>
      <c r="O8" s="44">
        <f t="shared" si="2"/>
        <v>36.35526315789474</v>
      </c>
      <c r="P8" s="9"/>
    </row>
    <row r="9" spans="1:16" ht="15">
      <c r="A9" s="12"/>
      <c r="B9" s="42">
        <v>514</v>
      </c>
      <c r="C9" s="19" t="s">
        <v>22</v>
      </c>
      <c r="D9" s="43">
        <v>209532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209532</v>
      </c>
      <c r="O9" s="44">
        <f t="shared" si="2"/>
        <v>23.168067226890756</v>
      </c>
      <c r="P9" s="9"/>
    </row>
    <row r="10" spans="1:16" ht="15">
      <c r="A10" s="12"/>
      <c r="B10" s="42">
        <v>515</v>
      </c>
      <c r="C10" s="19" t="s">
        <v>23</v>
      </c>
      <c r="D10" s="43">
        <v>607931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607931</v>
      </c>
      <c r="O10" s="44">
        <f t="shared" si="2"/>
        <v>67.21926138876603</v>
      </c>
      <c r="P10" s="9"/>
    </row>
    <row r="11" spans="1:16" ht="15">
      <c r="A11" s="12"/>
      <c r="B11" s="42">
        <v>519</v>
      </c>
      <c r="C11" s="19" t="s">
        <v>24</v>
      </c>
      <c r="D11" s="43">
        <v>563688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563688</v>
      </c>
      <c r="O11" s="44">
        <f t="shared" si="2"/>
        <v>62.327288810260946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2659490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2659490</v>
      </c>
      <c r="O12" s="41">
        <f t="shared" si="2"/>
        <v>294.0612560813799</v>
      </c>
      <c r="P12" s="10"/>
    </row>
    <row r="13" spans="1:16" ht="15">
      <c r="A13" s="12"/>
      <c r="B13" s="42">
        <v>521</v>
      </c>
      <c r="C13" s="19" t="s">
        <v>26</v>
      </c>
      <c r="D13" s="43">
        <v>1483553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1483553</v>
      </c>
      <c r="O13" s="44">
        <f t="shared" si="2"/>
        <v>164.03726227333038</v>
      </c>
      <c r="P13" s="9"/>
    </row>
    <row r="14" spans="1:16" ht="15">
      <c r="A14" s="12"/>
      <c r="B14" s="42">
        <v>522</v>
      </c>
      <c r="C14" s="19" t="s">
        <v>27</v>
      </c>
      <c r="D14" s="43">
        <v>1100019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1100019</v>
      </c>
      <c r="O14" s="44">
        <f t="shared" si="2"/>
        <v>121.6296992481203</v>
      </c>
      <c r="P14" s="9"/>
    </row>
    <row r="15" spans="1:16" ht="15">
      <c r="A15" s="12"/>
      <c r="B15" s="42">
        <v>529</v>
      </c>
      <c r="C15" s="19" t="s">
        <v>58</v>
      </c>
      <c r="D15" s="43">
        <v>75918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75918</v>
      </c>
      <c r="O15" s="44">
        <f t="shared" si="2"/>
        <v>8.394294559929234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SUM(D17:D20)</f>
        <v>225584</v>
      </c>
      <c r="E16" s="29">
        <f t="shared" si="4"/>
        <v>211388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3288487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3725459</v>
      </c>
      <c r="O16" s="41">
        <f t="shared" si="2"/>
        <v>411.92602830605927</v>
      </c>
      <c r="P16" s="10"/>
    </row>
    <row r="17" spans="1:16" ht="15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681894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681894</v>
      </c>
      <c r="O17" s="44">
        <f t="shared" si="2"/>
        <v>75.39739053516143</v>
      </c>
      <c r="P17" s="9"/>
    </row>
    <row r="18" spans="1:16" ht="15">
      <c r="A18" s="12"/>
      <c r="B18" s="42">
        <v>536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2606593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2606593</v>
      </c>
      <c r="O18" s="44">
        <f t="shared" si="2"/>
        <v>288.2124060150376</v>
      </c>
      <c r="P18" s="9"/>
    </row>
    <row r="19" spans="1:16" ht="15">
      <c r="A19" s="12"/>
      <c r="B19" s="42">
        <v>538</v>
      </c>
      <c r="C19" s="19" t="s">
        <v>31</v>
      </c>
      <c r="D19" s="43">
        <v>0</v>
      </c>
      <c r="E19" s="43">
        <v>211388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211388</v>
      </c>
      <c r="O19" s="44">
        <f t="shared" si="2"/>
        <v>23.37328615656789</v>
      </c>
      <c r="P19" s="9"/>
    </row>
    <row r="20" spans="1:16" ht="15">
      <c r="A20" s="12"/>
      <c r="B20" s="42">
        <v>539</v>
      </c>
      <c r="C20" s="19" t="s">
        <v>32</v>
      </c>
      <c r="D20" s="43">
        <v>225584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225584</v>
      </c>
      <c r="O20" s="44">
        <f t="shared" si="2"/>
        <v>24.942945599292347</v>
      </c>
      <c r="P20" s="9"/>
    </row>
    <row r="21" spans="1:16" ht="15.75">
      <c r="A21" s="26" t="s">
        <v>33</v>
      </c>
      <c r="B21" s="27"/>
      <c r="C21" s="28"/>
      <c r="D21" s="29">
        <f aca="true" t="shared" si="5" ref="D21:M21">SUM(D22:D22)</f>
        <v>332576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332576</v>
      </c>
      <c r="O21" s="41">
        <f t="shared" si="2"/>
        <v>36.773109243697476</v>
      </c>
      <c r="P21" s="10"/>
    </row>
    <row r="22" spans="1:16" ht="15">
      <c r="A22" s="12"/>
      <c r="B22" s="42">
        <v>541</v>
      </c>
      <c r="C22" s="19" t="s">
        <v>34</v>
      </c>
      <c r="D22" s="43">
        <v>332576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332576</v>
      </c>
      <c r="O22" s="44">
        <f t="shared" si="2"/>
        <v>36.773109243697476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SUM(D24:D25)</f>
        <v>1184671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1184671</v>
      </c>
      <c r="O23" s="41">
        <f t="shared" si="2"/>
        <v>130.98971693940734</v>
      </c>
      <c r="P23" s="9"/>
    </row>
    <row r="24" spans="1:16" ht="15">
      <c r="A24" s="12"/>
      <c r="B24" s="42">
        <v>571</v>
      </c>
      <c r="C24" s="19" t="s">
        <v>36</v>
      </c>
      <c r="D24" s="43">
        <v>71920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71920</v>
      </c>
      <c r="O24" s="44">
        <f t="shared" si="2"/>
        <v>7.952233524988943</v>
      </c>
      <c r="P24" s="9"/>
    </row>
    <row r="25" spans="1:16" ht="15">
      <c r="A25" s="12"/>
      <c r="B25" s="42">
        <v>572</v>
      </c>
      <c r="C25" s="19" t="s">
        <v>37</v>
      </c>
      <c r="D25" s="43">
        <v>1112751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1112751</v>
      </c>
      <c r="O25" s="44">
        <f t="shared" si="2"/>
        <v>123.0374834144184</v>
      </c>
      <c r="P25" s="9"/>
    </row>
    <row r="26" spans="1:16" ht="15.75">
      <c r="A26" s="26" t="s">
        <v>40</v>
      </c>
      <c r="B26" s="27"/>
      <c r="C26" s="28"/>
      <c r="D26" s="29">
        <f aca="true" t="shared" si="7" ref="D26:M26">SUM(D27:D28)</f>
        <v>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571366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571366</v>
      </c>
      <c r="O26" s="41">
        <f t="shared" si="2"/>
        <v>63.17624944714728</v>
      </c>
      <c r="P26" s="9"/>
    </row>
    <row r="27" spans="1:16" ht="15">
      <c r="A27" s="12"/>
      <c r="B27" s="42">
        <v>581</v>
      </c>
      <c r="C27" s="19" t="s">
        <v>38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50574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50574</v>
      </c>
      <c r="O27" s="44">
        <f t="shared" si="2"/>
        <v>5.591994692613888</v>
      </c>
      <c r="P27" s="9"/>
    </row>
    <row r="28" spans="1:16" ht="15.75" thickBot="1">
      <c r="A28" s="12"/>
      <c r="B28" s="42">
        <v>591</v>
      </c>
      <c r="C28" s="19" t="s">
        <v>39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520792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520792</v>
      </c>
      <c r="O28" s="44">
        <f t="shared" si="2"/>
        <v>57.58425475453339</v>
      </c>
      <c r="P28" s="9"/>
    </row>
    <row r="29" spans="1:119" ht="16.5" thickBot="1">
      <c r="A29" s="13" t="s">
        <v>10</v>
      </c>
      <c r="B29" s="21"/>
      <c r="C29" s="20"/>
      <c r="D29" s="14">
        <f>SUM(D5,D12,D16,D21,D23,D26)</f>
        <v>6622710</v>
      </c>
      <c r="E29" s="14">
        <f aca="true" t="shared" si="8" ref="E29:M29">SUM(E5,E12,E16,E21,E23,E26)</f>
        <v>211388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3859853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10693951</v>
      </c>
      <c r="O29" s="35">
        <f t="shared" si="2"/>
        <v>1182.43597965502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59</v>
      </c>
      <c r="M31" s="93"/>
      <c r="N31" s="93"/>
      <c r="O31" s="39">
        <v>9044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2956467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0">SUM(D5:M5)</f>
        <v>2956467</v>
      </c>
      <c r="O5" s="30">
        <f aca="true" t="shared" si="2" ref="O5:O30">(N5/O$32)</f>
        <v>321.25035314571335</v>
      </c>
      <c r="P5" s="6"/>
    </row>
    <row r="6" spans="1:16" ht="15">
      <c r="A6" s="12"/>
      <c r="B6" s="42">
        <v>511</v>
      </c>
      <c r="C6" s="19" t="s">
        <v>19</v>
      </c>
      <c r="D6" s="43">
        <v>35929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35929</v>
      </c>
      <c r="O6" s="44">
        <f t="shared" si="2"/>
        <v>3.9040530261871127</v>
      </c>
      <c r="P6" s="9"/>
    </row>
    <row r="7" spans="1:16" ht="15">
      <c r="A7" s="12"/>
      <c r="B7" s="42">
        <v>512</v>
      </c>
      <c r="C7" s="19" t="s">
        <v>20</v>
      </c>
      <c r="D7" s="43">
        <v>676588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676588</v>
      </c>
      <c r="O7" s="44">
        <f t="shared" si="2"/>
        <v>73.51820058676519</v>
      </c>
      <c r="P7" s="9"/>
    </row>
    <row r="8" spans="1:16" ht="15">
      <c r="A8" s="12"/>
      <c r="B8" s="42">
        <v>513</v>
      </c>
      <c r="C8" s="19" t="s">
        <v>21</v>
      </c>
      <c r="D8" s="43">
        <v>334454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334454</v>
      </c>
      <c r="O8" s="44">
        <f t="shared" si="2"/>
        <v>36.341845050527</v>
      </c>
      <c r="P8" s="9"/>
    </row>
    <row r="9" spans="1:16" ht="15">
      <c r="A9" s="12"/>
      <c r="B9" s="42">
        <v>514</v>
      </c>
      <c r="C9" s="19" t="s">
        <v>22</v>
      </c>
      <c r="D9" s="43">
        <v>238994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238994</v>
      </c>
      <c r="O9" s="44">
        <f t="shared" si="2"/>
        <v>25.969140497663805</v>
      </c>
      <c r="P9" s="9"/>
    </row>
    <row r="10" spans="1:16" ht="15">
      <c r="A10" s="12"/>
      <c r="B10" s="42">
        <v>515</v>
      </c>
      <c r="C10" s="19" t="s">
        <v>23</v>
      </c>
      <c r="D10" s="43">
        <v>525877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525877</v>
      </c>
      <c r="O10" s="44">
        <f t="shared" si="2"/>
        <v>57.141910246658696</v>
      </c>
      <c r="P10" s="9"/>
    </row>
    <row r="11" spans="1:16" ht="15">
      <c r="A11" s="12"/>
      <c r="B11" s="42">
        <v>519</v>
      </c>
      <c r="C11" s="19" t="s">
        <v>24</v>
      </c>
      <c r="D11" s="43">
        <v>1144625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1144625</v>
      </c>
      <c r="O11" s="44">
        <f t="shared" si="2"/>
        <v>124.37520373791155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2394656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2394656</v>
      </c>
      <c r="O12" s="41">
        <f t="shared" si="2"/>
        <v>260.2038465717701</v>
      </c>
      <c r="P12" s="10"/>
    </row>
    <row r="13" spans="1:16" ht="15">
      <c r="A13" s="12"/>
      <c r="B13" s="42">
        <v>521</v>
      </c>
      <c r="C13" s="19" t="s">
        <v>26</v>
      </c>
      <c r="D13" s="43">
        <v>1247036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1247036</v>
      </c>
      <c r="O13" s="44">
        <f t="shared" si="2"/>
        <v>135.50320547647507</v>
      </c>
      <c r="P13" s="9"/>
    </row>
    <row r="14" spans="1:16" ht="15">
      <c r="A14" s="12"/>
      <c r="B14" s="42">
        <v>522</v>
      </c>
      <c r="C14" s="19" t="s">
        <v>27</v>
      </c>
      <c r="D14" s="43">
        <v>1068321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1068321</v>
      </c>
      <c r="O14" s="44">
        <f t="shared" si="2"/>
        <v>116.08399434966859</v>
      </c>
      <c r="P14" s="9"/>
    </row>
    <row r="15" spans="1:16" ht="15">
      <c r="A15" s="12"/>
      <c r="B15" s="42">
        <v>529</v>
      </c>
      <c r="C15" s="19" t="s">
        <v>58</v>
      </c>
      <c r="D15" s="43">
        <v>79299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79299</v>
      </c>
      <c r="O15" s="44">
        <f t="shared" si="2"/>
        <v>8.616646745626426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SUM(D17:D20)</f>
        <v>222439</v>
      </c>
      <c r="E16" s="29">
        <f t="shared" si="4"/>
        <v>203765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2226209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2652413</v>
      </c>
      <c r="O16" s="41">
        <f t="shared" si="2"/>
        <v>288.21177876779313</v>
      </c>
      <c r="P16" s="10"/>
    </row>
    <row r="17" spans="1:16" ht="15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691947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691947</v>
      </c>
      <c r="O17" s="44">
        <f t="shared" si="2"/>
        <v>75.18711289796805</v>
      </c>
      <c r="P17" s="9"/>
    </row>
    <row r="18" spans="1:16" ht="15">
      <c r="A18" s="12"/>
      <c r="B18" s="42">
        <v>536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1534262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1534262</v>
      </c>
      <c r="O18" s="44">
        <f t="shared" si="2"/>
        <v>166.71324568075627</v>
      </c>
      <c r="P18" s="9"/>
    </row>
    <row r="19" spans="1:16" ht="15">
      <c r="A19" s="12"/>
      <c r="B19" s="42">
        <v>538</v>
      </c>
      <c r="C19" s="19" t="s">
        <v>31</v>
      </c>
      <c r="D19" s="43">
        <v>0</v>
      </c>
      <c r="E19" s="43">
        <v>203765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203765</v>
      </c>
      <c r="O19" s="44">
        <f t="shared" si="2"/>
        <v>22.141149625122242</v>
      </c>
      <c r="P19" s="9"/>
    </row>
    <row r="20" spans="1:16" ht="15">
      <c r="A20" s="12"/>
      <c r="B20" s="42">
        <v>539</v>
      </c>
      <c r="C20" s="19" t="s">
        <v>32</v>
      </c>
      <c r="D20" s="43">
        <v>222439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222439</v>
      </c>
      <c r="O20" s="44">
        <f t="shared" si="2"/>
        <v>24.170270563946538</v>
      </c>
      <c r="P20" s="9"/>
    </row>
    <row r="21" spans="1:16" ht="15.75">
      <c r="A21" s="26" t="s">
        <v>33</v>
      </c>
      <c r="B21" s="27"/>
      <c r="C21" s="28"/>
      <c r="D21" s="29">
        <f aca="true" t="shared" si="5" ref="D21:M21">SUM(D22:D22)</f>
        <v>278003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278003</v>
      </c>
      <c r="O21" s="41">
        <f t="shared" si="2"/>
        <v>30.20786699989134</v>
      </c>
      <c r="P21" s="10"/>
    </row>
    <row r="22" spans="1:16" ht="15">
      <c r="A22" s="12"/>
      <c r="B22" s="42">
        <v>541</v>
      </c>
      <c r="C22" s="19" t="s">
        <v>34</v>
      </c>
      <c r="D22" s="43">
        <v>278003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278003</v>
      </c>
      <c r="O22" s="44">
        <f t="shared" si="2"/>
        <v>30.20786699989134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SUM(D24:D25)</f>
        <v>442385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442385</v>
      </c>
      <c r="O23" s="41">
        <f t="shared" si="2"/>
        <v>48.069651200695425</v>
      </c>
      <c r="P23" s="9"/>
    </row>
    <row r="24" spans="1:16" ht="15">
      <c r="A24" s="12"/>
      <c r="B24" s="42">
        <v>572</v>
      </c>
      <c r="C24" s="19" t="s">
        <v>37</v>
      </c>
      <c r="D24" s="43">
        <v>284761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284761</v>
      </c>
      <c r="O24" s="44">
        <f t="shared" si="2"/>
        <v>30.942192763229382</v>
      </c>
      <c r="P24" s="9"/>
    </row>
    <row r="25" spans="1:16" ht="15">
      <c r="A25" s="12"/>
      <c r="B25" s="42">
        <v>573</v>
      </c>
      <c r="C25" s="19" t="s">
        <v>74</v>
      </c>
      <c r="D25" s="43">
        <v>157624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157624</v>
      </c>
      <c r="O25" s="44">
        <f t="shared" si="2"/>
        <v>17.127458437466043</v>
      </c>
      <c r="P25" s="9"/>
    </row>
    <row r="26" spans="1:16" ht="15.75">
      <c r="A26" s="26" t="s">
        <v>40</v>
      </c>
      <c r="B26" s="27"/>
      <c r="C26" s="28"/>
      <c r="D26" s="29">
        <f aca="true" t="shared" si="7" ref="D26:M26">SUM(D27:D29)</f>
        <v>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624852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624852</v>
      </c>
      <c r="O26" s="41">
        <f t="shared" si="2"/>
        <v>67.89655547104205</v>
      </c>
      <c r="P26" s="9"/>
    </row>
    <row r="27" spans="1:16" ht="15">
      <c r="A27" s="12"/>
      <c r="B27" s="42">
        <v>581</v>
      </c>
      <c r="C27" s="19" t="s">
        <v>38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106594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106594</v>
      </c>
      <c r="O27" s="44">
        <f t="shared" si="2"/>
        <v>11.582527436705423</v>
      </c>
      <c r="P27" s="9"/>
    </row>
    <row r="28" spans="1:16" ht="15">
      <c r="A28" s="12"/>
      <c r="B28" s="42">
        <v>591</v>
      </c>
      <c r="C28" s="19" t="s">
        <v>39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72026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72026</v>
      </c>
      <c r="O28" s="44">
        <f t="shared" si="2"/>
        <v>7.826360969249158</v>
      </c>
      <c r="P28" s="9"/>
    </row>
    <row r="29" spans="1:16" ht="15.75" thickBot="1">
      <c r="A29" s="12"/>
      <c r="B29" s="42">
        <v>593</v>
      </c>
      <c r="C29" s="19" t="s">
        <v>75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446232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446232</v>
      </c>
      <c r="O29" s="44">
        <f t="shared" si="2"/>
        <v>48.48766706508747</v>
      </c>
      <c r="P29" s="9"/>
    </row>
    <row r="30" spans="1:119" ht="16.5" thickBot="1">
      <c r="A30" s="13" t="s">
        <v>10</v>
      </c>
      <c r="B30" s="21"/>
      <c r="C30" s="20"/>
      <c r="D30" s="14">
        <f>SUM(D5,D12,D16,D21,D23,D26)</f>
        <v>6293950</v>
      </c>
      <c r="E30" s="14">
        <f aca="true" t="shared" si="8" ref="E30:M30">SUM(E5,E12,E16,E21,E23,E26)</f>
        <v>203765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2851061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9348776</v>
      </c>
      <c r="O30" s="35">
        <f t="shared" si="2"/>
        <v>1015.8400521569054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76</v>
      </c>
      <c r="M32" s="93"/>
      <c r="N32" s="93"/>
      <c r="O32" s="39">
        <v>9203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1344545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1344545</v>
      </c>
      <c r="O5" s="30">
        <f aca="true" t="shared" si="1" ref="O5:O36">(N5/O$38)</f>
        <v>102.0527514231499</v>
      </c>
      <c r="P5" s="6"/>
    </row>
    <row r="6" spans="1:16" ht="15">
      <c r="A6" s="12"/>
      <c r="B6" s="42">
        <v>511</v>
      </c>
      <c r="C6" s="19" t="s">
        <v>19</v>
      </c>
      <c r="D6" s="43">
        <v>38474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38474</v>
      </c>
      <c r="O6" s="44">
        <f t="shared" si="1"/>
        <v>2.92022770398482</v>
      </c>
      <c r="P6" s="9"/>
    </row>
    <row r="7" spans="1:16" ht="15">
      <c r="A7" s="12"/>
      <c r="B7" s="42">
        <v>512</v>
      </c>
      <c r="C7" s="19" t="s">
        <v>20</v>
      </c>
      <c r="D7" s="43">
        <v>235999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235999</v>
      </c>
      <c r="O7" s="44">
        <f t="shared" si="1"/>
        <v>17.912637571157497</v>
      </c>
      <c r="P7" s="9"/>
    </row>
    <row r="8" spans="1:16" ht="15">
      <c r="A8" s="12"/>
      <c r="B8" s="42">
        <v>513</v>
      </c>
      <c r="C8" s="19" t="s">
        <v>21</v>
      </c>
      <c r="D8" s="43">
        <v>385814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385814</v>
      </c>
      <c r="O8" s="44">
        <f t="shared" si="1"/>
        <v>29.283795066413663</v>
      </c>
      <c r="P8" s="9"/>
    </row>
    <row r="9" spans="1:16" ht="15">
      <c r="A9" s="12"/>
      <c r="B9" s="42">
        <v>514</v>
      </c>
      <c r="C9" s="19" t="s">
        <v>22</v>
      </c>
      <c r="D9" s="43">
        <v>118829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118829</v>
      </c>
      <c r="O9" s="44">
        <f t="shared" si="1"/>
        <v>9.019278937381404</v>
      </c>
      <c r="P9" s="9"/>
    </row>
    <row r="10" spans="1:16" ht="15">
      <c r="A10" s="12"/>
      <c r="B10" s="42">
        <v>515</v>
      </c>
      <c r="C10" s="19" t="s">
        <v>23</v>
      </c>
      <c r="D10" s="43">
        <v>207651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207651</v>
      </c>
      <c r="O10" s="44">
        <f t="shared" si="1"/>
        <v>15.760986717267553</v>
      </c>
      <c r="P10" s="9"/>
    </row>
    <row r="11" spans="1:16" ht="15">
      <c r="A11" s="12"/>
      <c r="B11" s="42">
        <v>516</v>
      </c>
      <c r="C11" s="19" t="s">
        <v>47</v>
      </c>
      <c r="D11" s="43">
        <v>105751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105751</v>
      </c>
      <c r="O11" s="44">
        <f t="shared" si="1"/>
        <v>8.02664136622391</v>
      </c>
      <c r="P11" s="9"/>
    </row>
    <row r="12" spans="1:16" ht="15">
      <c r="A12" s="12"/>
      <c r="B12" s="42">
        <v>519</v>
      </c>
      <c r="C12" s="19" t="s">
        <v>61</v>
      </c>
      <c r="D12" s="43">
        <v>252027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252027</v>
      </c>
      <c r="O12" s="44">
        <f t="shared" si="1"/>
        <v>19.129184060721062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SUM(D14:D17)</f>
        <v>4092120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6">SUM(D13:M13)</f>
        <v>4092120</v>
      </c>
      <c r="O13" s="41">
        <f t="shared" si="1"/>
        <v>310.59734345351046</v>
      </c>
      <c r="P13" s="10"/>
    </row>
    <row r="14" spans="1:16" ht="15">
      <c r="A14" s="12"/>
      <c r="B14" s="42">
        <v>521</v>
      </c>
      <c r="C14" s="19" t="s">
        <v>26</v>
      </c>
      <c r="D14" s="43">
        <v>1392148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1392148</v>
      </c>
      <c r="O14" s="44">
        <f t="shared" si="1"/>
        <v>105.66588235294118</v>
      </c>
      <c r="P14" s="9"/>
    </row>
    <row r="15" spans="1:16" ht="15">
      <c r="A15" s="12"/>
      <c r="B15" s="42">
        <v>522</v>
      </c>
      <c r="C15" s="19" t="s">
        <v>27</v>
      </c>
      <c r="D15" s="43">
        <v>1556063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1556063</v>
      </c>
      <c r="O15" s="44">
        <f t="shared" si="1"/>
        <v>118.1072485768501</v>
      </c>
      <c r="P15" s="9"/>
    </row>
    <row r="16" spans="1:16" ht="15">
      <c r="A16" s="12"/>
      <c r="B16" s="42">
        <v>524</v>
      </c>
      <c r="C16" s="19" t="s">
        <v>78</v>
      </c>
      <c r="D16" s="43">
        <v>956125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956125</v>
      </c>
      <c r="O16" s="44">
        <f t="shared" si="1"/>
        <v>72.57115749525617</v>
      </c>
      <c r="P16" s="9"/>
    </row>
    <row r="17" spans="1:16" ht="15">
      <c r="A17" s="12"/>
      <c r="B17" s="42">
        <v>529</v>
      </c>
      <c r="C17" s="19" t="s">
        <v>58</v>
      </c>
      <c r="D17" s="43">
        <v>187784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187784</v>
      </c>
      <c r="O17" s="44">
        <f t="shared" si="1"/>
        <v>14.253055028462999</v>
      </c>
      <c r="P17" s="9"/>
    </row>
    <row r="18" spans="1:16" ht="15.75">
      <c r="A18" s="26" t="s">
        <v>28</v>
      </c>
      <c r="B18" s="27"/>
      <c r="C18" s="28"/>
      <c r="D18" s="29">
        <f aca="true" t="shared" si="5" ref="D18:M18">SUM(D19:D23)</f>
        <v>107180</v>
      </c>
      <c r="E18" s="29">
        <f t="shared" si="5"/>
        <v>215694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5211294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5534168</v>
      </c>
      <c r="O18" s="41">
        <f t="shared" si="1"/>
        <v>420.05070208728654</v>
      </c>
      <c r="P18" s="10"/>
    </row>
    <row r="19" spans="1:16" ht="15">
      <c r="A19" s="12"/>
      <c r="B19" s="42">
        <v>533</v>
      </c>
      <c r="C19" s="19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2171753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2171753</v>
      </c>
      <c r="O19" s="44">
        <f t="shared" si="1"/>
        <v>164.83893738140418</v>
      </c>
      <c r="P19" s="9"/>
    </row>
    <row r="20" spans="1:16" ht="15">
      <c r="A20" s="12"/>
      <c r="B20" s="42">
        <v>534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1228942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1228942</v>
      </c>
      <c r="O20" s="44">
        <f t="shared" si="1"/>
        <v>93.27833017077799</v>
      </c>
      <c r="P20" s="9"/>
    </row>
    <row r="21" spans="1:16" ht="15">
      <c r="A21" s="12"/>
      <c r="B21" s="42">
        <v>535</v>
      </c>
      <c r="C21" s="19" t="s">
        <v>55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1810599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1810599</v>
      </c>
      <c r="O21" s="44">
        <f t="shared" si="1"/>
        <v>137.42686907020874</v>
      </c>
      <c r="P21" s="9"/>
    </row>
    <row r="22" spans="1:16" ht="15">
      <c r="A22" s="12"/>
      <c r="B22" s="42">
        <v>538</v>
      </c>
      <c r="C22" s="19" t="s">
        <v>63</v>
      </c>
      <c r="D22" s="43">
        <v>0</v>
      </c>
      <c r="E22" s="43">
        <v>215694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215694</v>
      </c>
      <c r="O22" s="44">
        <f t="shared" si="1"/>
        <v>16.37146110056926</v>
      </c>
      <c r="P22" s="9"/>
    </row>
    <row r="23" spans="1:16" ht="15">
      <c r="A23" s="12"/>
      <c r="B23" s="42">
        <v>539</v>
      </c>
      <c r="C23" s="19" t="s">
        <v>32</v>
      </c>
      <c r="D23" s="43">
        <v>107180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107180</v>
      </c>
      <c r="O23" s="44">
        <f t="shared" si="1"/>
        <v>8.135104364326375</v>
      </c>
      <c r="P23" s="9"/>
    </row>
    <row r="24" spans="1:16" ht="15.75">
      <c r="A24" s="26" t="s">
        <v>33</v>
      </c>
      <c r="B24" s="27"/>
      <c r="C24" s="28"/>
      <c r="D24" s="29">
        <f aca="true" t="shared" si="6" ref="D24:M24">SUM(D25:D25)</f>
        <v>450068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450068</v>
      </c>
      <c r="O24" s="41">
        <f t="shared" si="1"/>
        <v>34.160759013282735</v>
      </c>
      <c r="P24" s="10"/>
    </row>
    <row r="25" spans="1:16" ht="15">
      <c r="A25" s="12"/>
      <c r="B25" s="42">
        <v>541</v>
      </c>
      <c r="C25" s="19" t="s">
        <v>64</v>
      </c>
      <c r="D25" s="43">
        <v>450068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450068</v>
      </c>
      <c r="O25" s="44">
        <f t="shared" si="1"/>
        <v>34.160759013282735</v>
      </c>
      <c r="P25" s="9"/>
    </row>
    <row r="26" spans="1:16" ht="15.75">
      <c r="A26" s="26" t="s">
        <v>65</v>
      </c>
      <c r="B26" s="27"/>
      <c r="C26" s="28"/>
      <c r="D26" s="29">
        <f aca="true" t="shared" si="7" ref="D26:M26">SUM(D27:D27)</f>
        <v>0</v>
      </c>
      <c r="E26" s="29">
        <f t="shared" si="7"/>
        <v>1542290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1542290</v>
      </c>
      <c r="O26" s="41">
        <f t="shared" si="1"/>
        <v>117.0618595825427</v>
      </c>
      <c r="P26" s="10"/>
    </row>
    <row r="27" spans="1:16" ht="15">
      <c r="A27" s="90"/>
      <c r="B27" s="91">
        <v>552</v>
      </c>
      <c r="C27" s="92" t="s">
        <v>66</v>
      </c>
      <c r="D27" s="43">
        <v>0</v>
      </c>
      <c r="E27" s="43">
        <v>1542290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1542290</v>
      </c>
      <c r="O27" s="44">
        <f t="shared" si="1"/>
        <v>117.0618595825427</v>
      </c>
      <c r="P27" s="9"/>
    </row>
    <row r="28" spans="1:16" ht="15.75">
      <c r="A28" s="26" t="s">
        <v>48</v>
      </c>
      <c r="B28" s="27"/>
      <c r="C28" s="28"/>
      <c r="D28" s="29">
        <f aca="true" t="shared" si="8" ref="D28:M28">SUM(D29:D29)</f>
        <v>133122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133122</v>
      </c>
      <c r="O28" s="41">
        <f t="shared" si="1"/>
        <v>10.104136622390891</v>
      </c>
      <c r="P28" s="10"/>
    </row>
    <row r="29" spans="1:16" ht="15">
      <c r="A29" s="12"/>
      <c r="B29" s="42">
        <v>569</v>
      </c>
      <c r="C29" s="19" t="s">
        <v>49</v>
      </c>
      <c r="D29" s="43">
        <v>133122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133122</v>
      </c>
      <c r="O29" s="44">
        <f t="shared" si="1"/>
        <v>10.104136622390891</v>
      </c>
      <c r="P29" s="9"/>
    </row>
    <row r="30" spans="1:16" ht="15.75">
      <c r="A30" s="26" t="s">
        <v>35</v>
      </c>
      <c r="B30" s="27"/>
      <c r="C30" s="28"/>
      <c r="D30" s="29">
        <f aca="true" t="shared" si="9" ref="D30:M30">SUM(D31:D33)</f>
        <v>515772</v>
      </c>
      <c r="E30" s="29">
        <f t="shared" si="9"/>
        <v>0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515772</v>
      </c>
      <c r="O30" s="41">
        <f t="shared" si="1"/>
        <v>39.14777988614801</v>
      </c>
      <c r="P30" s="9"/>
    </row>
    <row r="31" spans="1:16" ht="15">
      <c r="A31" s="12"/>
      <c r="B31" s="42">
        <v>571</v>
      </c>
      <c r="C31" s="19" t="s">
        <v>36</v>
      </c>
      <c r="D31" s="43">
        <v>129182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129182</v>
      </c>
      <c r="O31" s="44">
        <f t="shared" si="1"/>
        <v>9.805085388994307</v>
      </c>
      <c r="P31" s="9"/>
    </row>
    <row r="32" spans="1:16" ht="15">
      <c r="A32" s="12"/>
      <c r="B32" s="42">
        <v>572</v>
      </c>
      <c r="C32" s="19" t="s">
        <v>67</v>
      </c>
      <c r="D32" s="43">
        <v>356927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356927</v>
      </c>
      <c r="O32" s="44">
        <f t="shared" si="1"/>
        <v>27.09123339658444</v>
      </c>
      <c r="P32" s="9"/>
    </row>
    <row r="33" spans="1:16" ht="15">
      <c r="A33" s="12"/>
      <c r="B33" s="42">
        <v>573</v>
      </c>
      <c r="C33" s="19" t="s">
        <v>74</v>
      </c>
      <c r="D33" s="43">
        <v>29663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29663</v>
      </c>
      <c r="O33" s="44">
        <f t="shared" si="1"/>
        <v>2.25146110056926</v>
      </c>
      <c r="P33" s="9"/>
    </row>
    <row r="34" spans="1:16" ht="15.75">
      <c r="A34" s="26" t="s">
        <v>68</v>
      </c>
      <c r="B34" s="27"/>
      <c r="C34" s="28"/>
      <c r="D34" s="29">
        <f aca="true" t="shared" si="10" ref="D34:M34">SUM(D35:D35)</f>
        <v>9134</v>
      </c>
      <c r="E34" s="29">
        <f t="shared" si="10"/>
        <v>1745064</v>
      </c>
      <c r="F34" s="29">
        <f t="shared" si="10"/>
        <v>0</v>
      </c>
      <c r="G34" s="29">
        <f t="shared" si="10"/>
        <v>0</v>
      </c>
      <c r="H34" s="29">
        <f t="shared" si="10"/>
        <v>0</v>
      </c>
      <c r="I34" s="29">
        <f t="shared" si="10"/>
        <v>183739</v>
      </c>
      <c r="J34" s="29">
        <f t="shared" si="10"/>
        <v>0</v>
      </c>
      <c r="K34" s="29">
        <f t="shared" si="10"/>
        <v>0</v>
      </c>
      <c r="L34" s="29">
        <f t="shared" si="10"/>
        <v>0</v>
      </c>
      <c r="M34" s="29">
        <f t="shared" si="10"/>
        <v>0</v>
      </c>
      <c r="N34" s="29">
        <f t="shared" si="4"/>
        <v>1937937</v>
      </c>
      <c r="O34" s="41">
        <f t="shared" si="1"/>
        <v>147.09199240986717</v>
      </c>
      <c r="P34" s="9"/>
    </row>
    <row r="35" spans="1:16" ht="15.75" thickBot="1">
      <c r="A35" s="12"/>
      <c r="B35" s="42">
        <v>581</v>
      </c>
      <c r="C35" s="19" t="s">
        <v>69</v>
      </c>
      <c r="D35" s="43">
        <v>9134</v>
      </c>
      <c r="E35" s="43">
        <v>1745064</v>
      </c>
      <c r="F35" s="43">
        <v>0</v>
      </c>
      <c r="G35" s="43">
        <v>0</v>
      </c>
      <c r="H35" s="43">
        <v>0</v>
      </c>
      <c r="I35" s="43">
        <v>183739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1937937</v>
      </c>
      <c r="O35" s="44">
        <f t="shared" si="1"/>
        <v>147.09199240986717</v>
      </c>
      <c r="P35" s="9"/>
    </row>
    <row r="36" spans="1:119" ht="16.5" thickBot="1">
      <c r="A36" s="13" t="s">
        <v>10</v>
      </c>
      <c r="B36" s="21"/>
      <c r="C36" s="20"/>
      <c r="D36" s="14">
        <f aca="true" t="shared" si="11" ref="D36:M36">SUM(D5,D13,D18,D24,D26,D28,D30,D34)</f>
        <v>6651941</v>
      </c>
      <c r="E36" s="14">
        <f t="shared" si="11"/>
        <v>3503048</v>
      </c>
      <c r="F36" s="14">
        <f t="shared" si="11"/>
        <v>0</v>
      </c>
      <c r="G36" s="14">
        <f t="shared" si="11"/>
        <v>0</v>
      </c>
      <c r="H36" s="14">
        <f t="shared" si="11"/>
        <v>0</v>
      </c>
      <c r="I36" s="14">
        <f t="shared" si="11"/>
        <v>5395033</v>
      </c>
      <c r="J36" s="14">
        <f t="shared" si="11"/>
        <v>0</v>
      </c>
      <c r="K36" s="14">
        <f t="shared" si="11"/>
        <v>0</v>
      </c>
      <c r="L36" s="14">
        <f t="shared" si="11"/>
        <v>0</v>
      </c>
      <c r="M36" s="14">
        <f t="shared" si="11"/>
        <v>0</v>
      </c>
      <c r="N36" s="14">
        <f t="shared" si="4"/>
        <v>15550022</v>
      </c>
      <c r="O36" s="35">
        <f t="shared" si="1"/>
        <v>1180.2673244781784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88</v>
      </c>
      <c r="M38" s="93"/>
      <c r="N38" s="93"/>
      <c r="O38" s="39">
        <v>13175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45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1457188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1457188</v>
      </c>
      <c r="O5" s="30">
        <f aca="true" t="shared" si="1" ref="O5:O35">(N5/O$37)</f>
        <v>113.11814935569011</v>
      </c>
      <c r="P5" s="6"/>
    </row>
    <row r="6" spans="1:16" ht="15">
      <c r="A6" s="12"/>
      <c r="B6" s="42">
        <v>511</v>
      </c>
      <c r="C6" s="19" t="s">
        <v>19</v>
      </c>
      <c r="D6" s="43">
        <v>41855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41855</v>
      </c>
      <c r="O6" s="44">
        <f t="shared" si="1"/>
        <v>3.2491072814780315</v>
      </c>
      <c r="P6" s="9"/>
    </row>
    <row r="7" spans="1:16" ht="15">
      <c r="A7" s="12"/>
      <c r="B7" s="42">
        <v>512</v>
      </c>
      <c r="C7" s="19" t="s">
        <v>20</v>
      </c>
      <c r="D7" s="43">
        <v>218729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218729</v>
      </c>
      <c r="O7" s="44">
        <f t="shared" si="1"/>
        <v>16.97942866014594</v>
      </c>
      <c r="P7" s="9"/>
    </row>
    <row r="8" spans="1:16" ht="15">
      <c r="A8" s="12"/>
      <c r="B8" s="42">
        <v>513</v>
      </c>
      <c r="C8" s="19" t="s">
        <v>21</v>
      </c>
      <c r="D8" s="43">
        <v>240277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240277</v>
      </c>
      <c r="O8" s="44">
        <f t="shared" si="1"/>
        <v>18.65215028722248</v>
      </c>
      <c r="P8" s="9"/>
    </row>
    <row r="9" spans="1:16" ht="15">
      <c r="A9" s="12"/>
      <c r="B9" s="42">
        <v>514</v>
      </c>
      <c r="C9" s="19" t="s">
        <v>22</v>
      </c>
      <c r="D9" s="43">
        <v>117224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117224</v>
      </c>
      <c r="O9" s="44">
        <f t="shared" si="1"/>
        <v>9.099829219065363</v>
      </c>
      <c r="P9" s="9"/>
    </row>
    <row r="10" spans="1:16" ht="15">
      <c r="A10" s="12"/>
      <c r="B10" s="42">
        <v>515</v>
      </c>
      <c r="C10" s="19" t="s">
        <v>23</v>
      </c>
      <c r="D10" s="43">
        <v>144861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144861</v>
      </c>
      <c r="O10" s="44">
        <f t="shared" si="1"/>
        <v>11.245225896599907</v>
      </c>
      <c r="P10" s="9"/>
    </row>
    <row r="11" spans="1:16" ht="15">
      <c r="A11" s="12"/>
      <c r="B11" s="42">
        <v>516</v>
      </c>
      <c r="C11" s="19" t="s">
        <v>47</v>
      </c>
      <c r="D11" s="43">
        <v>125105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125105</v>
      </c>
      <c r="O11" s="44">
        <f t="shared" si="1"/>
        <v>9.711613103555349</v>
      </c>
      <c r="P11" s="9"/>
    </row>
    <row r="12" spans="1:16" ht="15">
      <c r="A12" s="12"/>
      <c r="B12" s="42">
        <v>519</v>
      </c>
      <c r="C12" s="19" t="s">
        <v>61</v>
      </c>
      <c r="D12" s="43">
        <v>569137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569137</v>
      </c>
      <c r="O12" s="44">
        <f t="shared" si="1"/>
        <v>44.18079490762304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SUM(D14:D17)</f>
        <v>3816957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5">SUM(D13:M13)</f>
        <v>3816957</v>
      </c>
      <c r="O13" s="41">
        <f t="shared" si="1"/>
        <v>296.30158360503026</v>
      </c>
      <c r="P13" s="10"/>
    </row>
    <row r="14" spans="1:16" ht="15">
      <c r="A14" s="12"/>
      <c r="B14" s="42">
        <v>521</v>
      </c>
      <c r="C14" s="19" t="s">
        <v>26</v>
      </c>
      <c r="D14" s="43">
        <v>1308610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1308610</v>
      </c>
      <c r="O14" s="44">
        <f t="shared" si="1"/>
        <v>101.58438130725042</v>
      </c>
      <c r="P14" s="9"/>
    </row>
    <row r="15" spans="1:16" ht="15">
      <c r="A15" s="12"/>
      <c r="B15" s="42">
        <v>522</v>
      </c>
      <c r="C15" s="19" t="s">
        <v>27</v>
      </c>
      <c r="D15" s="43">
        <v>1554597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1554597</v>
      </c>
      <c r="O15" s="44">
        <f t="shared" si="1"/>
        <v>120.67978574755473</v>
      </c>
      <c r="P15" s="9"/>
    </row>
    <row r="16" spans="1:16" ht="15">
      <c r="A16" s="12"/>
      <c r="B16" s="42">
        <v>524</v>
      </c>
      <c r="C16" s="19" t="s">
        <v>78</v>
      </c>
      <c r="D16" s="43">
        <v>753345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753345</v>
      </c>
      <c r="O16" s="44">
        <f t="shared" si="1"/>
        <v>58.480437820214256</v>
      </c>
      <c r="P16" s="9"/>
    </row>
    <row r="17" spans="1:16" ht="15">
      <c r="A17" s="12"/>
      <c r="B17" s="42">
        <v>529</v>
      </c>
      <c r="C17" s="19" t="s">
        <v>58</v>
      </c>
      <c r="D17" s="43">
        <v>200405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200405</v>
      </c>
      <c r="O17" s="44">
        <f t="shared" si="1"/>
        <v>15.556978730010869</v>
      </c>
      <c r="P17" s="9"/>
    </row>
    <row r="18" spans="1:16" ht="15.75">
      <c r="A18" s="26" t="s">
        <v>28</v>
      </c>
      <c r="B18" s="27"/>
      <c r="C18" s="28"/>
      <c r="D18" s="29">
        <f aca="true" t="shared" si="5" ref="D18:M18">SUM(D19:D22)</f>
        <v>392220</v>
      </c>
      <c r="E18" s="29">
        <f t="shared" si="5"/>
        <v>264091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4760351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5416662</v>
      </c>
      <c r="O18" s="41">
        <f t="shared" si="1"/>
        <v>420.48299953423384</v>
      </c>
      <c r="P18" s="10"/>
    </row>
    <row r="19" spans="1:16" ht="15">
      <c r="A19" s="12"/>
      <c r="B19" s="42">
        <v>534</v>
      </c>
      <c r="C19" s="19" t="s">
        <v>62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1153115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1153115</v>
      </c>
      <c r="O19" s="44">
        <f t="shared" si="1"/>
        <v>89.513662474771</v>
      </c>
      <c r="P19" s="9"/>
    </row>
    <row r="20" spans="1:16" ht="15">
      <c r="A20" s="12"/>
      <c r="B20" s="42">
        <v>536</v>
      </c>
      <c r="C20" s="19" t="s">
        <v>79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3607236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3607236</v>
      </c>
      <c r="O20" s="44">
        <f t="shared" si="1"/>
        <v>280.0214252445272</v>
      </c>
      <c r="P20" s="9"/>
    </row>
    <row r="21" spans="1:16" ht="15">
      <c r="A21" s="12"/>
      <c r="B21" s="42">
        <v>538</v>
      </c>
      <c r="C21" s="19" t="s">
        <v>63</v>
      </c>
      <c r="D21" s="43">
        <v>0</v>
      </c>
      <c r="E21" s="43">
        <v>264091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264091</v>
      </c>
      <c r="O21" s="44">
        <f t="shared" si="1"/>
        <v>20.500776276975625</v>
      </c>
      <c r="P21" s="9"/>
    </row>
    <row r="22" spans="1:16" ht="15">
      <c r="A22" s="12"/>
      <c r="B22" s="42">
        <v>539</v>
      </c>
      <c r="C22" s="19" t="s">
        <v>32</v>
      </c>
      <c r="D22" s="43">
        <v>392220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392220</v>
      </c>
      <c r="O22" s="44">
        <f t="shared" si="1"/>
        <v>30.447135537959944</v>
      </c>
      <c r="P22" s="9"/>
    </row>
    <row r="23" spans="1:16" ht="15.75">
      <c r="A23" s="26" t="s">
        <v>33</v>
      </c>
      <c r="B23" s="27"/>
      <c r="C23" s="28"/>
      <c r="D23" s="29">
        <f aca="true" t="shared" si="6" ref="D23:M23">SUM(D24:D24)</f>
        <v>433023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433023</v>
      </c>
      <c r="O23" s="41">
        <f t="shared" si="1"/>
        <v>33.61457848160224</v>
      </c>
      <c r="P23" s="10"/>
    </row>
    <row r="24" spans="1:16" ht="15">
      <c r="A24" s="12"/>
      <c r="B24" s="42">
        <v>541</v>
      </c>
      <c r="C24" s="19" t="s">
        <v>64</v>
      </c>
      <c r="D24" s="43">
        <v>433023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433023</v>
      </c>
      <c r="O24" s="44">
        <f t="shared" si="1"/>
        <v>33.61457848160224</v>
      </c>
      <c r="P24" s="9"/>
    </row>
    <row r="25" spans="1:16" ht="15.75">
      <c r="A25" s="26" t="s">
        <v>65</v>
      </c>
      <c r="B25" s="27"/>
      <c r="C25" s="28"/>
      <c r="D25" s="29">
        <f aca="true" t="shared" si="7" ref="D25:M25">SUM(D26:D26)</f>
        <v>0</v>
      </c>
      <c r="E25" s="29">
        <f t="shared" si="7"/>
        <v>139066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139066</v>
      </c>
      <c r="O25" s="41">
        <f t="shared" si="1"/>
        <v>10.795373389225276</v>
      </c>
      <c r="P25" s="10"/>
    </row>
    <row r="26" spans="1:16" ht="15">
      <c r="A26" s="90"/>
      <c r="B26" s="91">
        <v>552</v>
      </c>
      <c r="C26" s="92" t="s">
        <v>66</v>
      </c>
      <c r="D26" s="43">
        <v>0</v>
      </c>
      <c r="E26" s="43">
        <v>139066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139066</v>
      </c>
      <c r="O26" s="44">
        <f t="shared" si="1"/>
        <v>10.795373389225276</v>
      </c>
      <c r="P26" s="9"/>
    </row>
    <row r="27" spans="1:16" ht="15.75">
      <c r="A27" s="26" t="s">
        <v>48</v>
      </c>
      <c r="B27" s="27"/>
      <c r="C27" s="28"/>
      <c r="D27" s="29">
        <f aca="true" t="shared" si="8" ref="D27:M27">SUM(D28:D28)</f>
        <v>127097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127097</v>
      </c>
      <c r="O27" s="41">
        <f t="shared" si="1"/>
        <v>9.86624747709983</v>
      </c>
      <c r="P27" s="10"/>
    </row>
    <row r="28" spans="1:16" ht="15">
      <c r="A28" s="12"/>
      <c r="B28" s="42">
        <v>569</v>
      </c>
      <c r="C28" s="19" t="s">
        <v>49</v>
      </c>
      <c r="D28" s="43">
        <v>127097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127097</v>
      </c>
      <c r="O28" s="44">
        <f t="shared" si="1"/>
        <v>9.86624747709983</v>
      </c>
      <c r="P28" s="9"/>
    </row>
    <row r="29" spans="1:16" ht="15.75">
      <c r="A29" s="26" t="s">
        <v>35</v>
      </c>
      <c r="B29" s="27"/>
      <c r="C29" s="28"/>
      <c r="D29" s="29">
        <f aca="true" t="shared" si="9" ref="D29:M29">SUM(D30:D32)</f>
        <v>547855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547855</v>
      </c>
      <c r="O29" s="41">
        <f t="shared" si="1"/>
        <v>42.52872224809812</v>
      </c>
      <c r="P29" s="9"/>
    </row>
    <row r="30" spans="1:16" ht="15">
      <c r="A30" s="12"/>
      <c r="B30" s="42">
        <v>571</v>
      </c>
      <c r="C30" s="19" t="s">
        <v>36</v>
      </c>
      <c r="D30" s="43">
        <v>89185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89185</v>
      </c>
      <c r="O30" s="44">
        <f t="shared" si="1"/>
        <v>6.923226207110697</v>
      </c>
      <c r="P30" s="9"/>
    </row>
    <row r="31" spans="1:16" ht="15">
      <c r="A31" s="12"/>
      <c r="B31" s="42">
        <v>572</v>
      </c>
      <c r="C31" s="19" t="s">
        <v>67</v>
      </c>
      <c r="D31" s="43">
        <v>384468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384468</v>
      </c>
      <c r="O31" s="44">
        <f t="shared" si="1"/>
        <v>29.845365626455518</v>
      </c>
      <c r="P31" s="9"/>
    </row>
    <row r="32" spans="1:16" ht="15">
      <c r="A32" s="12"/>
      <c r="B32" s="42">
        <v>573</v>
      </c>
      <c r="C32" s="19" t="s">
        <v>74</v>
      </c>
      <c r="D32" s="43">
        <v>74202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74202</v>
      </c>
      <c r="O32" s="44">
        <f t="shared" si="1"/>
        <v>5.760130414531905</v>
      </c>
      <c r="P32" s="9"/>
    </row>
    <row r="33" spans="1:16" ht="15.75">
      <c r="A33" s="26" t="s">
        <v>68</v>
      </c>
      <c r="B33" s="27"/>
      <c r="C33" s="28"/>
      <c r="D33" s="29">
        <f aca="true" t="shared" si="10" ref="D33:M33">SUM(D34:D34)</f>
        <v>0</v>
      </c>
      <c r="E33" s="29">
        <f t="shared" si="10"/>
        <v>0</v>
      </c>
      <c r="F33" s="29">
        <f t="shared" si="10"/>
        <v>0</v>
      </c>
      <c r="G33" s="29">
        <f t="shared" si="10"/>
        <v>0</v>
      </c>
      <c r="H33" s="29">
        <f t="shared" si="10"/>
        <v>0</v>
      </c>
      <c r="I33" s="29">
        <f t="shared" si="10"/>
        <v>125871</v>
      </c>
      <c r="J33" s="29">
        <f t="shared" si="10"/>
        <v>0</v>
      </c>
      <c r="K33" s="29">
        <f t="shared" si="10"/>
        <v>0</v>
      </c>
      <c r="L33" s="29">
        <f t="shared" si="10"/>
        <v>0</v>
      </c>
      <c r="M33" s="29">
        <f t="shared" si="10"/>
        <v>0</v>
      </c>
      <c r="N33" s="29">
        <f t="shared" si="4"/>
        <v>125871</v>
      </c>
      <c r="O33" s="41">
        <f t="shared" si="1"/>
        <v>9.771075919888217</v>
      </c>
      <c r="P33" s="9"/>
    </row>
    <row r="34" spans="1:16" ht="15.75" thickBot="1">
      <c r="A34" s="12"/>
      <c r="B34" s="42">
        <v>581</v>
      </c>
      <c r="C34" s="19" t="s">
        <v>69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125871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125871</v>
      </c>
      <c r="O34" s="44">
        <f t="shared" si="1"/>
        <v>9.771075919888217</v>
      </c>
      <c r="P34" s="9"/>
    </row>
    <row r="35" spans="1:119" ht="16.5" thickBot="1">
      <c r="A35" s="13" t="s">
        <v>10</v>
      </c>
      <c r="B35" s="21"/>
      <c r="C35" s="20"/>
      <c r="D35" s="14">
        <f aca="true" t="shared" si="11" ref="D35:M35">SUM(D5,D13,D18,D23,D25,D27,D29,D33)</f>
        <v>6774340</v>
      </c>
      <c r="E35" s="14">
        <f t="shared" si="11"/>
        <v>403157</v>
      </c>
      <c r="F35" s="14">
        <f t="shared" si="11"/>
        <v>0</v>
      </c>
      <c r="G35" s="14">
        <f t="shared" si="11"/>
        <v>0</v>
      </c>
      <c r="H35" s="14">
        <f t="shared" si="11"/>
        <v>0</v>
      </c>
      <c r="I35" s="14">
        <f t="shared" si="11"/>
        <v>4886222</v>
      </c>
      <c r="J35" s="14">
        <f t="shared" si="11"/>
        <v>0</v>
      </c>
      <c r="K35" s="14">
        <f t="shared" si="11"/>
        <v>0</v>
      </c>
      <c r="L35" s="14">
        <f t="shared" si="11"/>
        <v>0</v>
      </c>
      <c r="M35" s="14">
        <f t="shared" si="11"/>
        <v>0</v>
      </c>
      <c r="N35" s="14">
        <f t="shared" si="4"/>
        <v>12063719</v>
      </c>
      <c r="O35" s="35">
        <f t="shared" si="1"/>
        <v>936.4787300108678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5" ht="15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86</v>
      </c>
      <c r="M37" s="93"/>
      <c r="N37" s="93"/>
      <c r="O37" s="39">
        <v>12882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45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1239099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1239099</v>
      </c>
      <c r="O5" s="30">
        <f aca="true" t="shared" si="1" ref="O5:O35">(N5/O$37)</f>
        <v>100.34815354713314</v>
      </c>
      <c r="P5" s="6"/>
    </row>
    <row r="6" spans="1:16" ht="15">
      <c r="A6" s="12"/>
      <c r="B6" s="42">
        <v>511</v>
      </c>
      <c r="C6" s="19" t="s">
        <v>19</v>
      </c>
      <c r="D6" s="43">
        <v>40810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40810</v>
      </c>
      <c r="O6" s="44">
        <f t="shared" si="1"/>
        <v>3.304988662131519</v>
      </c>
      <c r="P6" s="9"/>
    </row>
    <row r="7" spans="1:16" ht="15">
      <c r="A7" s="12"/>
      <c r="B7" s="42">
        <v>512</v>
      </c>
      <c r="C7" s="19" t="s">
        <v>20</v>
      </c>
      <c r="D7" s="43">
        <v>222757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222757</v>
      </c>
      <c r="O7" s="44">
        <f t="shared" si="1"/>
        <v>18.039925494007125</v>
      </c>
      <c r="P7" s="9"/>
    </row>
    <row r="8" spans="1:16" ht="15">
      <c r="A8" s="12"/>
      <c r="B8" s="42">
        <v>513</v>
      </c>
      <c r="C8" s="19" t="s">
        <v>21</v>
      </c>
      <c r="D8" s="43">
        <v>278629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278629</v>
      </c>
      <c r="O8" s="44">
        <f t="shared" si="1"/>
        <v>22.564706835114997</v>
      </c>
      <c r="P8" s="9"/>
    </row>
    <row r="9" spans="1:16" ht="15">
      <c r="A9" s="12"/>
      <c r="B9" s="42">
        <v>514</v>
      </c>
      <c r="C9" s="19" t="s">
        <v>22</v>
      </c>
      <c r="D9" s="43">
        <v>133180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133180</v>
      </c>
      <c r="O9" s="44">
        <f t="shared" si="1"/>
        <v>10.78555231616456</v>
      </c>
      <c r="P9" s="9"/>
    </row>
    <row r="10" spans="1:16" ht="15">
      <c r="A10" s="12"/>
      <c r="B10" s="42">
        <v>515</v>
      </c>
      <c r="C10" s="19" t="s">
        <v>23</v>
      </c>
      <c r="D10" s="43">
        <v>158995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158995</v>
      </c>
      <c r="O10" s="44">
        <f t="shared" si="1"/>
        <v>12.876174279235503</v>
      </c>
      <c r="P10" s="9"/>
    </row>
    <row r="11" spans="1:16" ht="15">
      <c r="A11" s="12"/>
      <c r="B11" s="42">
        <v>516</v>
      </c>
      <c r="C11" s="19" t="s">
        <v>47</v>
      </c>
      <c r="D11" s="43">
        <v>77924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77924</v>
      </c>
      <c r="O11" s="44">
        <f t="shared" si="1"/>
        <v>6.3106575963718825</v>
      </c>
      <c r="P11" s="9"/>
    </row>
    <row r="12" spans="1:16" ht="15">
      <c r="A12" s="12"/>
      <c r="B12" s="42">
        <v>519</v>
      </c>
      <c r="C12" s="19" t="s">
        <v>61</v>
      </c>
      <c r="D12" s="43">
        <v>326804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326804</v>
      </c>
      <c r="O12" s="44">
        <f t="shared" si="1"/>
        <v>26.466148364107546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SUM(D14:D17)</f>
        <v>3247937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5">SUM(D13:M13)</f>
        <v>3247937</v>
      </c>
      <c r="O13" s="41">
        <f t="shared" si="1"/>
        <v>263.03344671201813</v>
      </c>
      <c r="P13" s="10"/>
    </row>
    <row r="14" spans="1:16" ht="15">
      <c r="A14" s="12"/>
      <c r="B14" s="42">
        <v>521</v>
      </c>
      <c r="C14" s="19" t="s">
        <v>26</v>
      </c>
      <c r="D14" s="43">
        <v>1210000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1210000</v>
      </c>
      <c r="O14" s="44">
        <f t="shared" si="1"/>
        <v>97.99157758341431</v>
      </c>
      <c r="P14" s="9"/>
    </row>
    <row r="15" spans="1:16" ht="15">
      <c r="A15" s="12"/>
      <c r="B15" s="42">
        <v>522</v>
      </c>
      <c r="C15" s="19" t="s">
        <v>27</v>
      </c>
      <c r="D15" s="43">
        <v>1386363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1386363</v>
      </c>
      <c r="O15" s="44">
        <f t="shared" si="1"/>
        <v>112.2742954324587</v>
      </c>
      <c r="P15" s="9"/>
    </row>
    <row r="16" spans="1:16" ht="15">
      <c r="A16" s="12"/>
      <c r="B16" s="42">
        <v>524</v>
      </c>
      <c r="C16" s="19" t="s">
        <v>78</v>
      </c>
      <c r="D16" s="43">
        <v>527024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527024</v>
      </c>
      <c r="O16" s="44">
        <f t="shared" si="1"/>
        <v>42.68091998704244</v>
      </c>
      <c r="P16" s="9"/>
    </row>
    <row r="17" spans="1:16" ht="15">
      <c r="A17" s="12"/>
      <c r="B17" s="42">
        <v>529</v>
      </c>
      <c r="C17" s="19" t="s">
        <v>58</v>
      </c>
      <c r="D17" s="43">
        <v>124550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124550</v>
      </c>
      <c r="O17" s="44">
        <f t="shared" si="1"/>
        <v>10.08665370910269</v>
      </c>
      <c r="P17" s="9"/>
    </row>
    <row r="18" spans="1:16" ht="15.75">
      <c r="A18" s="26" t="s">
        <v>28</v>
      </c>
      <c r="B18" s="27"/>
      <c r="C18" s="28"/>
      <c r="D18" s="29">
        <f aca="true" t="shared" si="5" ref="D18:M18">SUM(D19:D22)</f>
        <v>105484</v>
      </c>
      <c r="E18" s="29">
        <f t="shared" si="5"/>
        <v>145463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4265798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4516745</v>
      </c>
      <c r="O18" s="41">
        <f t="shared" si="1"/>
        <v>365.7875769355361</v>
      </c>
      <c r="P18" s="10"/>
    </row>
    <row r="19" spans="1:16" ht="15">
      <c r="A19" s="12"/>
      <c r="B19" s="42">
        <v>534</v>
      </c>
      <c r="C19" s="19" t="s">
        <v>62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1171939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1171939</v>
      </c>
      <c r="O19" s="44">
        <f t="shared" si="1"/>
        <v>94.90921606737933</v>
      </c>
      <c r="P19" s="9"/>
    </row>
    <row r="20" spans="1:16" ht="15">
      <c r="A20" s="12"/>
      <c r="B20" s="42">
        <v>536</v>
      </c>
      <c r="C20" s="19" t="s">
        <v>79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3093859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3093859</v>
      </c>
      <c r="O20" s="44">
        <f t="shared" si="1"/>
        <v>250.5554745707807</v>
      </c>
      <c r="P20" s="9"/>
    </row>
    <row r="21" spans="1:16" ht="15">
      <c r="A21" s="12"/>
      <c r="B21" s="42">
        <v>538</v>
      </c>
      <c r="C21" s="19" t="s">
        <v>63</v>
      </c>
      <c r="D21" s="43">
        <v>0</v>
      </c>
      <c r="E21" s="43">
        <v>145463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145463</v>
      </c>
      <c r="O21" s="44">
        <f t="shared" si="1"/>
        <v>11.78028830579851</v>
      </c>
      <c r="P21" s="9"/>
    </row>
    <row r="22" spans="1:16" ht="15">
      <c r="A22" s="12"/>
      <c r="B22" s="42">
        <v>539</v>
      </c>
      <c r="C22" s="19" t="s">
        <v>32</v>
      </c>
      <c r="D22" s="43">
        <v>105484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105484</v>
      </c>
      <c r="O22" s="44">
        <f t="shared" si="1"/>
        <v>8.542597991577583</v>
      </c>
      <c r="P22" s="9"/>
    </row>
    <row r="23" spans="1:16" ht="15.75">
      <c r="A23" s="26" t="s">
        <v>33</v>
      </c>
      <c r="B23" s="27"/>
      <c r="C23" s="28"/>
      <c r="D23" s="29">
        <f aca="true" t="shared" si="6" ref="D23:M23">SUM(D24:D24)</f>
        <v>472249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472249</v>
      </c>
      <c r="O23" s="41">
        <f t="shared" si="1"/>
        <v>38.244978943958536</v>
      </c>
      <c r="P23" s="10"/>
    </row>
    <row r="24" spans="1:16" ht="15">
      <c r="A24" s="12"/>
      <c r="B24" s="42">
        <v>541</v>
      </c>
      <c r="C24" s="19" t="s">
        <v>64</v>
      </c>
      <c r="D24" s="43">
        <v>472249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472249</v>
      </c>
      <c r="O24" s="44">
        <f t="shared" si="1"/>
        <v>38.244978943958536</v>
      </c>
      <c r="P24" s="9"/>
    </row>
    <row r="25" spans="1:16" ht="15.75">
      <c r="A25" s="26" t="s">
        <v>65</v>
      </c>
      <c r="B25" s="27"/>
      <c r="C25" s="28"/>
      <c r="D25" s="29">
        <f aca="true" t="shared" si="7" ref="D25:M25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130589</v>
      </c>
      <c r="N25" s="29">
        <f t="shared" si="4"/>
        <v>130589</v>
      </c>
      <c r="O25" s="41">
        <f t="shared" si="1"/>
        <v>10.575720764496275</v>
      </c>
      <c r="P25" s="10"/>
    </row>
    <row r="26" spans="1:16" ht="15">
      <c r="A26" s="90"/>
      <c r="B26" s="91">
        <v>552</v>
      </c>
      <c r="C26" s="92" t="s">
        <v>66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130589</v>
      </c>
      <c r="N26" s="43">
        <f t="shared" si="4"/>
        <v>130589</v>
      </c>
      <c r="O26" s="44">
        <f t="shared" si="1"/>
        <v>10.575720764496275</v>
      </c>
      <c r="P26" s="9"/>
    </row>
    <row r="27" spans="1:16" ht="15.75">
      <c r="A27" s="26" t="s">
        <v>48</v>
      </c>
      <c r="B27" s="27"/>
      <c r="C27" s="28"/>
      <c r="D27" s="29">
        <f aca="true" t="shared" si="8" ref="D27:M27">SUM(D28:D28)</f>
        <v>108717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108717</v>
      </c>
      <c r="O27" s="41">
        <f t="shared" si="1"/>
        <v>8.804421768707483</v>
      </c>
      <c r="P27" s="10"/>
    </row>
    <row r="28" spans="1:16" ht="15">
      <c r="A28" s="12"/>
      <c r="B28" s="42">
        <v>569</v>
      </c>
      <c r="C28" s="19" t="s">
        <v>49</v>
      </c>
      <c r="D28" s="43">
        <v>108717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108717</v>
      </c>
      <c r="O28" s="44">
        <f t="shared" si="1"/>
        <v>8.804421768707483</v>
      </c>
      <c r="P28" s="9"/>
    </row>
    <row r="29" spans="1:16" ht="15.75">
      <c r="A29" s="26" t="s">
        <v>35</v>
      </c>
      <c r="B29" s="27"/>
      <c r="C29" s="28"/>
      <c r="D29" s="29">
        <f aca="true" t="shared" si="9" ref="D29:M29">SUM(D30:D32)</f>
        <v>229894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229894</v>
      </c>
      <c r="O29" s="41">
        <f t="shared" si="1"/>
        <v>18.617913832199548</v>
      </c>
      <c r="P29" s="9"/>
    </row>
    <row r="30" spans="1:16" ht="15">
      <c r="A30" s="12"/>
      <c r="B30" s="42">
        <v>571</v>
      </c>
      <c r="C30" s="19" t="s">
        <v>36</v>
      </c>
      <c r="D30" s="43">
        <v>72465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72465</v>
      </c>
      <c r="O30" s="44">
        <f t="shared" si="1"/>
        <v>5.868561710398445</v>
      </c>
      <c r="P30" s="9"/>
    </row>
    <row r="31" spans="1:16" ht="15">
      <c r="A31" s="12"/>
      <c r="B31" s="42">
        <v>572</v>
      </c>
      <c r="C31" s="19" t="s">
        <v>67</v>
      </c>
      <c r="D31" s="43">
        <v>132797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132797</v>
      </c>
      <c r="O31" s="44">
        <f t="shared" si="1"/>
        <v>10.754535147392291</v>
      </c>
      <c r="P31" s="9"/>
    </row>
    <row r="32" spans="1:16" ht="15">
      <c r="A32" s="12"/>
      <c r="B32" s="42">
        <v>573</v>
      </c>
      <c r="C32" s="19" t="s">
        <v>74</v>
      </c>
      <c r="D32" s="43">
        <v>24632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24632</v>
      </c>
      <c r="O32" s="44">
        <f t="shared" si="1"/>
        <v>1.9948169744088111</v>
      </c>
      <c r="P32" s="9"/>
    </row>
    <row r="33" spans="1:16" ht="15.75">
      <c r="A33" s="26" t="s">
        <v>68</v>
      </c>
      <c r="B33" s="27"/>
      <c r="C33" s="28"/>
      <c r="D33" s="29">
        <f aca="true" t="shared" si="10" ref="D33:M33">SUM(D34:D34)</f>
        <v>272920</v>
      </c>
      <c r="E33" s="29">
        <f t="shared" si="10"/>
        <v>0</v>
      </c>
      <c r="F33" s="29">
        <f t="shared" si="10"/>
        <v>0</v>
      </c>
      <c r="G33" s="29">
        <f t="shared" si="10"/>
        <v>0</v>
      </c>
      <c r="H33" s="29">
        <f t="shared" si="10"/>
        <v>0</v>
      </c>
      <c r="I33" s="29">
        <f t="shared" si="10"/>
        <v>121712</v>
      </c>
      <c r="J33" s="29">
        <f t="shared" si="10"/>
        <v>0</v>
      </c>
      <c r="K33" s="29">
        <f t="shared" si="10"/>
        <v>0</v>
      </c>
      <c r="L33" s="29">
        <f t="shared" si="10"/>
        <v>0</v>
      </c>
      <c r="M33" s="29">
        <f t="shared" si="10"/>
        <v>0</v>
      </c>
      <c r="N33" s="29">
        <f t="shared" si="4"/>
        <v>394632</v>
      </c>
      <c r="O33" s="41">
        <f t="shared" si="1"/>
        <v>31.959183673469386</v>
      </c>
      <c r="P33" s="9"/>
    </row>
    <row r="34" spans="1:16" ht="15.75" thickBot="1">
      <c r="A34" s="12"/>
      <c r="B34" s="42">
        <v>581</v>
      </c>
      <c r="C34" s="19" t="s">
        <v>69</v>
      </c>
      <c r="D34" s="43">
        <v>272920</v>
      </c>
      <c r="E34" s="43">
        <v>0</v>
      </c>
      <c r="F34" s="43">
        <v>0</v>
      </c>
      <c r="G34" s="43">
        <v>0</v>
      </c>
      <c r="H34" s="43">
        <v>0</v>
      </c>
      <c r="I34" s="43">
        <v>121712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394632</v>
      </c>
      <c r="O34" s="44">
        <f t="shared" si="1"/>
        <v>31.959183673469386</v>
      </c>
      <c r="P34" s="9"/>
    </row>
    <row r="35" spans="1:119" ht="16.5" thickBot="1">
      <c r="A35" s="13" t="s">
        <v>10</v>
      </c>
      <c r="B35" s="21"/>
      <c r="C35" s="20"/>
      <c r="D35" s="14">
        <f aca="true" t="shared" si="11" ref="D35:M35">SUM(D5,D13,D18,D23,D25,D27,D29,D33)</f>
        <v>5676300</v>
      </c>
      <c r="E35" s="14">
        <f t="shared" si="11"/>
        <v>145463</v>
      </c>
      <c r="F35" s="14">
        <f t="shared" si="11"/>
        <v>0</v>
      </c>
      <c r="G35" s="14">
        <f t="shared" si="11"/>
        <v>0</v>
      </c>
      <c r="H35" s="14">
        <f t="shared" si="11"/>
        <v>0</v>
      </c>
      <c r="I35" s="14">
        <f t="shared" si="11"/>
        <v>4387510</v>
      </c>
      <c r="J35" s="14">
        <f t="shared" si="11"/>
        <v>0</v>
      </c>
      <c r="K35" s="14">
        <f t="shared" si="11"/>
        <v>0</v>
      </c>
      <c r="L35" s="14">
        <f t="shared" si="11"/>
        <v>0</v>
      </c>
      <c r="M35" s="14">
        <f t="shared" si="11"/>
        <v>130589</v>
      </c>
      <c r="N35" s="14">
        <f t="shared" si="4"/>
        <v>10339862</v>
      </c>
      <c r="O35" s="35">
        <f t="shared" si="1"/>
        <v>837.3713961775186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5" ht="15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84</v>
      </c>
      <c r="M37" s="93"/>
      <c r="N37" s="93"/>
      <c r="O37" s="39">
        <v>12348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45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1162805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1162805</v>
      </c>
      <c r="O5" s="30">
        <f aca="true" t="shared" si="1" ref="O5:O34">(N5/O$36)</f>
        <v>99.59785867237687</v>
      </c>
      <c r="P5" s="6"/>
    </row>
    <row r="6" spans="1:16" ht="15">
      <c r="A6" s="12"/>
      <c r="B6" s="42">
        <v>511</v>
      </c>
      <c r="C6" s="19" t="s">
        <v>19</v>
      </c>
      <c r="D6" s="43">
        <v>39126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39126</v>
      </c>
      <c r="O6" s="44">
        <f t="shared" si="1"/>
        <v>3.3512633832976446</v>
      </c>
      <c r="P6" s="9"/>
    </row>
    <row r="7" spans="1:16" ht="15">
      <c r="A7" s="12"/>
      <c r="B7" s="42">
        <v>512</v>
      </c>
      <c r="C7" s="19" t="s">
        <v>20</v>
      </c>
      <c r="D7" s="43">
        <v>198477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198477</v>
      </c>
      <c r="O7" s="44">
        <f t="shared" si="1"/>
        <v>17.00017130620985</v>
      </c>
      <c r="P7" s="9"/>
    </row>
    <row r="8" spans="1:16" ht="15">
      <c r="A8" s="12"/>
      <c r="B8" s="42">
        <v>513</v>
      </c>
      <c r="C8" s="19" t="s">
        <v>21</v>
      </c>
      <c r="D8" s="43">
        <v>258293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258293</v>
      </c>
      <c r="O8" s="44">
        <f t="shared" si="1"/>
        <v>22.123597430406853</v>
      </c>
      <c r="P8" s="9"/>
    </row>
    <row r="9" spans="1:16" ht="15">
      <c r="A9" s="12"/>
      <c r="B9" s="42">
        <v>514</v>
      </c>
      <c r="C9" s="19" t="s">
        <v>22</v>
      </c>
      <c r="D9" s="43">
        <v>126125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126125</v>
      </c>
      <c r="O9" s="44">
        <f t="shared" si="1"/>
        <v>10.802997858672377</v>
      </c>
      <c r="P9" s="9"/>
    </row>
    <row r="10" spans="1:16" ht="15">
      <c r="A10" s="12"/>
      <c r="B10" s="42">
        <v>515</v>
      </c>
      <c r="C10" s="19" t="s">
        <v>23</v>
      </c>
      <c r="D10" s="43">
        <v>114144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114144</v>
      </c>
      <c r="O10" s="44">
        <f t="shared" si="1"/>
        <v>9.77678800856531</v>
      </c>
      <c r="P10" s="9"/>
    </row>
    <row r="11" spans="1:16" ht="15">
      <c r="A11" s="12"/>
      <c r="B11" s="42">
        <v>516</v>
      </c>
      <c r="C11" s="19" t="s">
        <v>47</v>
      </c>
      <c r="D11" s="43">
        <v>75213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75213</v>
      </c>
      <c r="O11" s="44">
        <f t="shared" si="1"/>
        <v>6.4422269807280514</v>
      </c>
      <c r="P11" s="9"/>
    </row>
    <row r="12" spans="1:16" ht="15">
      <c r="A12" s="12"/>
      <c r="B12" s="42">
        <v>519</v>
      </c>
      <c r="C12" s="19" t="s">
        <v>61</v>
      </c>
      <c r="D12" s="43">
        <v>351427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351427</v>
      </c>
      <c r="O12" s="44">
        <f t="shared" si="1"/>
        <v>30.100813704496787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SUM(D14:D17)</f>
        <v>3418134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4">SUM(D13:M13)</f>
        <v>3418134</v>
      </c>
      <c r="O13" s="41">
        <f t="shared" si="1"/>
        <v>292.77379014989293</v>
      </c>
      <c r="P13" s="10"/>
    </row>
    <row r="14" spans="1:16" ht="15">
      <c r="A14" s="12"/>
      <c r="B14" s="42">
        <v>521</v>
      </c>
      <c r="C14" s="19" t="s">
        <v>26</v>
      </c>
      <c r="D14" s="43">
        <v>1225713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1225713</v>
      </c>
      <c r="O14" s="44">
        <f t="shared" si="1"/>
        <v>104.98612419700214</v>
      </c>
      <c r="P14" s="9"/>
    </row>
    <row r="15" spans="1:16" ht="15">
      <c r="A15" s="12"/>
      <c r="B15" s="42">
        <v>522</v>
      </c>
      <c r="C15" s="19" t="s">
        <v>27</v>
      </c>
      <c r="D15" s="43">
        <v>1289127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1289127</v>
      </c>
      <c r="O15" s="44">
        <f t="shared" si="1"/>
        <v>110.41773019271949</v>
      </c>
      <c r="P15" s="9"/>
    </row>
    <row r="16" spans="1:16" ht="15">
      <c r="A16" s="12"/>
      <c r="B16" s="42">
        <v>524</v>
      </c>
      <c r="C16" s="19" t="s">
        <v>78</v>
      </c>
      <c r="D16" s="43">
        <v>772417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772417</v>
      </c>
      <c r="O16" s="44">
        <f t="shared" si="1"/>
        <v>66.15991434689508</v>
      </c>
      <c r="P16" s="9"/>
    </row>
    <row r="17" spans="1:16" ht="15">
      <c r="A17" s="12"/>
      <c r="B17" s="42">
        <v>529</v>
      </c>
      <c r="C17" s="19" t="s">
        <v>58</v>
      </c>
      <c r="D17" s="43">
        <v>130877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130877</v>
      </c>
      <c r="O17" s="44">
        <f t="shared" si="1"/>
        <v>11.210021413276232</v>
      </c>
      <c r="P17" s="9"/>
    </row>
    <row r="18" spans="1:16" ht="15.75">
      <c r="A18" s="26" t="s">
        <v>28</v>
      </c>
      <c r="B18" s="27"/>
      <c r="C18" s="28"/>
      <c r="D18" s="29">
        <f aca="true" t="shared" si="5" ref="D18:M18">SUM(D19:D21)</f>
        <v>43491</v>
      </c>
      <c r="E18" s="29">
        <f t="shared" si="5"/>
        <v>154590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3881808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4079889</v>
      </c>
      <c r="O18" s="41">
        <f t="shared" si="1"/>
        <v>349.45516059957174</v>
      </c>
      <c r="P18" s="10"/>
    </row>
    <row r="19" spans="1:16" ht="15">
      <c r="A19" s="12"/>
      <c r="B19" s="42">
        <v>536</v>
      </c>
      <c r="C19" s="19" t="s">
        <v>79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3881808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3881808</v>
      </c>
      <c r="O19" s="44">
        <f t="shared" si="1"/>
        <v>332.48890792291223</v>
      </c>
      <c r="P19" s="9"/>
    </row>
    <row r="20" spans="1:16" ht="15">
      <c r="A20" s="12"/>
      <c r="B20" s="42">
        <v>538</v>
      </c>
      <c r="C20" s="19" t="s">
        <v>63</v>
      </c>
      <c r="D20" s="43">
        <v>0</v>
      </c>
      <c r="E20" s="43">
        <v>154590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154590</v>
      </c>
      <c r="O20" s="44">
        <f t="shared" si="1"/>
        <v>13.241113490364025</v>
      </c>
      <c r="P20" s="9"/>
    </row>
    <row r="21" spans="1:16" ht="15">
      <c r="A21" s="12"/>
      <c r="B21" s="42">
        <v>539</v>
      </c>
      <c r="C21" s="19" t="s">
        <v>32</v>
      </c>
      <c r="D21" s="43">
        <v>43491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43491</v>
      </c>
      <c r="O21" s="44">
        <f t="shared" si="1"/>
        <v>3.725139186295503</v>
      </c>
      <c r="P21" s="9"/>
    </row>
    <row r="22" spans="1:16" ht="15.75">
      <c r="A22" s="26" t="s">
        <v>33</v>
      </c>
      <c r="B22" s="27"/>
      <c r="C22" s="28"/>
      <c r="D22" s="29">
        <f aca="true" t="shared" si="6" ref="D22:M22">SUM(D23:D23)</f>
        <v>321834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321834</v>
      </c>
      <c r="O22" s="41">
        <f t="shared" si="1"/>
        <v>27.56608137044968</v>
      </c>
      <c r="P22" s="10"/>
    </row>
    <row r="23" spans="1:16" ht="15">
      <c r="A23" s="12"/>
      <c r="B23" s="42">
        <v>541</v>
      </c>
      <c r="C23" s="19" t="s">
        <v>64</v>
      </c>
      <c r="D23" s="43">
        <v>321834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321834</v>
      </c>
      <c r="O23" s="44">
        <f t="shared" si="1"/>
        <v>27.56608137044968</v>
      </c>
      <c r="P23" s="9"/>
    </row>
    <row r="24" spans="1:16" ht="15.75">
      <c r="A24" s="26" t="s">
        <v>65</v>
      </c>
      <c r="B24" s="27"/>
      <c r="C24" s="28"/>
      <c r="D24" s="29">
        <f aca="true" t="shared" si="7" ref="D24:M24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57642</v>
      </c>
      <c r="N24" s="29">
        <f t="shared" si="4"/>
        <v>57642</v>
      </c>
      <c r="O24" s="41">
        <f t="shared" si="1"/>
        <v>4.937216274089936</v>
      </c>
      <c r="P24" s="10"/>
    </row>
    <row r="25" spans="1:16" ht="15">
      <c r="A25" s="90"/>
      <c r="B25" s="91">
        <v>552</v>
      </c>
      <c r="C25" s="92" t="s">
        <v>66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57642</v>
      </c>
      <c r="N25" s="43">
        <f t="shared" si="4"/>
        <v>57642</v>
      </c>
      <c r="O25" s="44">
        <f t="shared" si="1"/>
        <v>4.937216274089936</v>
      </c>
      <c r="P25" s="9"/>
    </row>
    <row r="26" spans="1:16" ht="15.75">
      <c r="A26" s="26" t="s">
        <v>48</v>
      </c>
      <c r="B26" s="27"/>
      <c r="C26" s="28"/>
      <c r="D26" s="29">
        <f aca="true" t="shared" si="8" ref="D26:M26">SUM(D27:D27)</f>
        <v>117381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117381</v>
      </c>
      <c r="O26" s="41">
        <f t="shared" si="1"/>
        <v>10.054047109207708</v>
      </c>
      <c r="P26" s="10"/>
    </row>
    <row r="27" spans="1:16" ht="15">
      <c r="A27" s="12"/>
      <c r="B27" s="42">
        <v>569</v>
      </c>
      <c r="C27" s="19" t="s">
        <v>49</v>
      </c>
      <c r="D27" s="43">
        <v>117381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117381</v>
      </c>
      <c r="O27" s="44">
        <f t="shared" si="1"/>
        <v>10.054047109207708</v>
      </c>
      <c r="P27" s="9"/>
    </row>
    <row r="28" spans="1:16" ht="15.75">
      <c r="A28" s="26" t="s">
        <v>35</v>
      </c>
      <c r="B28" s="27"/>
      <c r="C28" s="28"/>
      <c r="D28" s="29">
        <f aca="true" t="shared" si="9" ref="D28:M28">SUM(D29:D31)</f>
        <v>284124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284124</v>
      </c>
      <c r="O28" s="41">
        <f t="shared" si="1"/>
        <v>24.33610278372591</v>
      </c>
      <c r="P28" s="9"/>
    </row>
    <row r="29" spans="1:16" ht="15">
      <c r="A29" s="12"/>
      <c r="B29" s="42">
        <v>571</v>
      </c>
      <c r="C29" s="19" t="s">
        <v>36</v>
      </c>
      <c r="D29" s="43">
        <v>45146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45146</v>
      </c>
      <c r="O29" s="44">
        <f t="shared" si="1"/>
        <v>3.866895074946467</v>
      </c>
      <c r="P29" s="9"/>
    </row>
    <row r="30" spans="1:16" ht="15">
      <c r="A30" s="12"/>
      <c r="B30" s="42">
        <v>572</v>
      </c>
      <c r="C30" s="19" t="s">
        <v>67</v>
      </c>
      <c r="D30" s="43">
        <v>194584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194584</v>
      </c>
      <c r="O30" s="44">
        <f t="shared" si="1"/>
        <v>16.666723768736617</v>
      </c>
      <c r="P30" s="9"/>
    </row>
    <row r="31" spans="1:16" ht="15">
      <c r="A31" s="12"/>
      <c r="B31" s="42">
        <v>573</v>
      </c>
      <c r="C31" s="19" t="s">
        <v>74</v>
      </c>
      <c r="D31" s="43">
        <v>44394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44394</v>
      </c>
      <c r="O31" s="44">
        <f t="shared" si="1"/>
        <v>3.8024839400428267</v>
      </c>
      <c r="P31" s="9"/>
    </row>
    <row r="32" spans="1:16" ht="15.75">
      <c r="A32" s="26" t="s">
        <v>68</v>
      </c>
      <c r="B32" s="27"/>
      <c r="C32" s="28"/>
      <c r="D32" s="29">
        <f aca="true" t="shared" si="10" ref="D32:M32">SUM(D33:D33)</f>
        <v>0</v>
      </c>
      <c r="E32" s="29">
        <f t="shared" si="10"/>
        <v>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107151</v>
      </c>
      <c r="J32" s="29">
        <f t="shared" si="10"/>
        <v>0</v>
      </c>
      <c r="K32" s="29">
        <f t="shared" si="10"/>
        <v>0</v>
      </c>
      <c r="L32" s="29">
        <f t="shared" si="10"/>
        <v>0</v>
      </c>
      <c r="M32" s="29">
        <f t="shared" si="10"/>
        <v>36597</v>
      </c>
      <c r="N32" s="29">
        <f t="shared" si="4"/>
        <v>143748</v>
      </c>
      <c r="O32" s="41">
        <f t="shared" si="1"/>
        <v>12.312462526766595</v>
      </c>
      <c r="P32" s="9"/>
    </row>
    <row r="33" spans="1:16" ht="15.75" thickBot="1">
      <c r="A33" s="12"/>
      <c r="B33" s="42">
        <v>581</v>
      </c>
      <c r="C33" s="19" t="s">
        <v>69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107151</v>
      </c>
      <c r="J33" s="43">
        <v>0</v>
      </c>
      <c r="K33" s="43">
        <v>0</v>
      </c>
      <c r="L33" s="43">
        <v>0</v>
      </c>
      <c r="M33" s="43">
        <v>36597</v>
      </c>
      <c r="N33" s="43">
        <f t="shared" si="4"/>
        <v>143748</v>
      </c>
      <c r="O33" s="44">
        <f t="shared" si="1"/>
        <v>12.312462526766595</v>
      </c>
      <c r="P33" s="9"/>
    </row>
    <row r="34" spans="1:119" ht="16.5" thickBot="1">
      <c r="A34" s="13" t="s">
        <v>10</v>
      </c>
      <c r="B34" s="21"/>
      <c r="C34" s="20"/>
      <c r="D34" s="14">
        <f aca="true" t="shared" si="11" ref="D34:M34">SUM(D5,D13,D18,D22,D24,D26,D28,D32)</f>
        <v>5347769</v>
      </c>
      <c r="E34" s="14">
        <f t="shared" si="11"/>
        <v>154590</v>
      </c>
      <c r="F34" s="14">
        <f t="shared" si="11"/>
        <v>0</v>
      </c>
      <c r="G34" s="14">
        <f t="shared" si="11"/>
        <v>0</v>
      </c>
      <c r="H34" s="14">
        <f t="shared" si="11"/>
        <v>0</v>
      </c>
      <c r="I34" s="14">
        <f t="shared" si="11"/>
        <v>3988959</v>
      </c>
      <c r="J34" s="14">
        <f t="shared" si="11"/>
        <v>0</v>
      </c>
      <c r="K34" s="14">
        <f t="shared" si="11"/>
        <v>0</v>
      </c>
      <c r="L34" s="14">
        <f t="shared" si="11"/>
        <v>0</v>
      </c>
      <c r="M34" s="14">
        <f t="shared" si="11"/>
        <v>94239</v>
      </c>
      <c r="N34" s="14">
        <f t="shared" si="4"/>
        <v>9585557</v>
      </c>
      <c r="O34" s="35">
        <f t="shared" si="1"/>
        <v>821.0327194860814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82</v>
      </c>
      <c r="M36" s="93"/>
      <c r="N36" s="93"/>
      <c r="O36" s="39">
        <v>11675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45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1018856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1018856</v>
      </c>
      <c r="O5" s="30">
        <f aca="true" t="shared" si="1" ref="O5:O34">(N5/O$36)</f>
        <v>91.51675199856282</v>
      </c>
      <c r="P5" s="6"/>
    </row>
    <row r="6" spans="1:16" ht="15">
      <c r="A6" s="12"/>
      <c r="B6" s="42">
        <v>511</v>
      </c>
      <c r="C6" s="19" t="s">
        <v>19</v>
      </c>
      <c r="D6" s="43">
        <v>30358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30358</v>
      </c>
      <c r="O6" s="44">
        <f t="shared" si="1"/>
        <v>2.726848109224827</v>
      </c>
      <c r="P6" s="9"/>
    </row>
    <row r="7" spans="1:16" ht="15">
      <c r="A7" s="12"/>
      <c r="B7" s="42">
        <v>512</v>
      </c>
      <c r="C7" s="19" t="s">
        <v>20</v>
      </c>
      <c r="D7" s="43">
        <v>176905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176905</v>
      </c>
      <c r="O7" s="44">
        <f t="shared" si="1"/>
        <v>15.890146411569209</v>
      </c>
      <c r="P7" s="9"/>
    </row>
    <row r="8" spans="1:16" ht="15">
      <c r="A8" s="12"/>
      <c r="B8" s="42">
        <v>513</v>
      </c>
      <c r="C8" s="19" t="s">
        <v>21</v>
      </c>
      <c r="D8" s="43">
        <v>198556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198556</v>
      </c>
      <c r="O8" s="44">
        <f t="shared" si="1"/>
        <v>17.83490523668373</v>
      </c>
      <c r="P8" s="9"/>
    </row>
    <row r="9" spans="1:16" ht="15">
      <c r="A9" s="12"/>
      <c r="B9" s="42">
        <v>514</v>
      </c>
      <c r="C9" s="19" t="s">
        <v>22</v>
      </c>
      <c r="D9" s="43">
        <v>144210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144210</v>
      </c>
      <c r="O9" s="44">
        <f t="shared" si="1"/>
        <v>12.953381837779574</v>
      </c>
      <c r="P9" s="9"/>
    </row>
    <row r="10" spans="1:16" ht="15">
      <c r="A10" s="12"/>
      <c r="B10" s="42">
        <v>515</v>
      </c>
      <c r="C10" s="19" t="s">
        <v>23</v>
      </c>
      <c r="D10" s="43">
        <v>170337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170337</v>
      </c>
      <c r="O10" s="44">
        <f t="shared" si="1"/>
        <v>15.300188628402047</v>
      </c>
      <c r="P10" s="9"/>
    </row>
    <row r="11" spans="1:16" ht="15">
      <c r="A11" s="12"/>
      <c r="B11" s="42">
        <v>516</v>
      </c>
      <c r="C11" s="19" t="s">
        <v>47</v>
      </c>
      <c r="D11" s="43">
        <v>60118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60118</v>
      </c>
      <c r="O11" s="44">
        <f t="shared" si="1"/>
        <v>5.399982035390281</v>
      </c>
      <c r="P11" s="9"/>
    </row>
    <row r="12" spans="1:16" ht="15">
      <c r="A12" s="12"/>
      <c r="B12" s="42">
        <v>519</v>
      </c>
      <c r="C12" s="19" t="s">
        <v>61</v>
      </c>
      <c r="D12" s="43">
        <v>238372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238372</v>
      </c>
      <c r="O12" s="44">
        <f t="shared" si="1"/>
        <v>21.411299739513158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SUM(D14:D17)</f>
        <v>3449559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4">SUM(D13:M13)</f>
        <v>3449559</v>
      </c>
      <c r="O13" s="41">
        <f t="shared" si="1"/>
        <v>309.849905685799</v>
      </c>
      <c r="P13" s="10"/>
    </row>
    <row r="14" spans="1:16" ht="15">
      <c r="A14" s="12"/>
      <c r="B14" s="42">
        <v>521</v>
      </c>
      <c r="C14" s="19" t="s">
        <v>26</v>
      </c>
      <c r="D14" s="43">
        <v>1210000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1210000</v>
      </c>
      <c r="O14" s="44">
        <f t="shared" si="1"/>
        <v>108.68588879906584</v>
      </c>
      <c r="P14" s="9"/>
    </row>
    <row r="15" spans="1:16" ht="15">
      <c r="A15" s="12"/>
      <c r="B15" s="42">
        <v>522</v>
      </c>
      <c r="C15" s="19" t="s">
        <v>27</v>
      </c>
      <c r="D15" s="43">
        <v>1574875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1574875</v>
      </c>
      <c r="O15" s="44">
        <f t="shared" si="1"/>
        <v>141.46007365489984</v>
      </c>
      <c r="P15" s="9"/>
    </row>
    <row r="16" spans="1:16" ht="15">
      <c r="A16" s="12"/>
      <c r="B16" s="42">
        <v>524</v>
      </c>
      <c r="C16" s="19" t="s">
        <v>78</v>
      </c>
      <c r="D16" s="43">
        <v>559684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559684</v>
      </c>
      <c r="O16" s="44">
        <f t="shared" si="1"/>
        <v>50.272523129435015</v>
      </c>
      <c r="P16" s="9"/>
    </row>
    <row r="17" spans="1:16" ht="15">
      <c r="A17" s="12"/>
      <c r="B17" s="42">
        <v>529</v>
      </c>
      <c r="C17" s="19" t="s">
        <v>58</v>
      </c>
      <c r="D17" s="43">
        <v>105000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105000</v>
      </c>
      <c r="O17" s="44">
        <f t="shared" si="1"/>
        <v>9.431420102398276</v>
      </c>
      <c r="P17" s="9"/>
    </row>
    <row r="18" spans="1:16" ht="15.75">
      <c r="A18" s="26" t="s">
        <v>28</v>
      </c>
      <c r="B18" s="27"/>
      <c r="C18" s="28"/>
      <c r="D18" s="29">
        <f aca="true" t="shared" si="5" ref="D18:M18">SUM(D19:D21)</f>
        <v>47364</v>
      </c>
      <c r="E18" s="29">
        <f t="shared" si="5"/>
        <v>213429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3552782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3813575</v>
      </c>
      <c r="O18" s="41">
        <f t="shared" si="1"/>
        <v>342.5469325428905</v>
      </c>
      <c r="P18" s="10"/>
    </row>
    <row r="19" spans="1:16" ht="15">
      <c r="A19" s="12"/>
      <c r="B19" s="42">
        <v>536</v>
      </c>
      <c r="C19" s="19" t="s">
        <v>79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3552782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3552782</v>
      </c>
      <c r="O19" s="44">
        <f t="shared" si="1"/>
        <v>319.1217102308452</v>
      </c>
      <c r="P19" s="9"/>
    </row>
    <row r="20" spans="1:16" ht="15">
      <c r="A20" s="12"/>
      <c r="B20" s="42">
        <v>538</v>
      </c>
      <c r="C20" s="19" t="s">
        <v>63</v>
      </c>
      <c r="D20" s="43">
        <v>0</v>
      </c>
      <c r="E20" s="43">
        <v>213429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213429</v>
      </c>
      <c r="O20" s="44">
        <f t="shared" si="1"/>
        <v>19.1708434384263</v>
      </c>
      <c r="P20" s="9"/>
    </row>
    <row r="21" spans="1:16" ht="15">
      <c r="A21" s="12"/>
      <c r="B21" s="42">
        <v>539</v>
      </c>
      <c r="C21" s="19" t="s">
        <v>32</v>
      </c>
      <c r="D21" s="43">
        <v>47364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47364</v>
      </c>
      <c r="O21" s="44">
        <f t="shared" si="1"/>
        <v>4.254378873618971</v>
      </c>
      <c r="P21" s="9"/>
    </row>
    <row r="22" spans="1:16" ht="15.75">
      <c r="A22" s="26" t="s">
        <v>33</v>
      </c>
      <c r="B22" s="27"/>
      <c r="C22" s="28"/>
      <c r="D22" s="29">
        <f aca="true" t="shared" si="6" ref="D22:M22">SUM(D23:D23)</f>
        <v>310310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310310</v>
      </c>
      <c r="O22" s="41">
        <f t="shared" si="1"/>
        <v>27.872990209287703</v>
      </c>
      <c r="P22" s="10"/>
    </row>
    <row r="23" spans="1:16" ht="15">
      <c r="A23" s="12"/>
      <c r="B23" s="42">
        <v>541</v>
      </c>
      <c r="C23" s="19" t="s">
        <v>64</v>
      </c>
      <c r="D23" s="43">
        <v>310310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310310</v>
      </c>
      <c r="O23" s="44">
        <f t="shared" si="1"/>
        <v>27.872990209287703</v>
      </c>
      <c r="P23" s="9"/>
    </row>
    <row r="24" spans="1:16" ht="15.75">
      <c r="A24" s="26" t="s">
        <v>65</v>
      </c>
      <c r="B24" s="27"/>
      <c r="C24" s="28"/>
      <c r="D24" s="29">
        <f aca="true" t="shared" si="7" ref="D24:M24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12000</v>
      </c>
      <c r="N24" s="29">
        <f t="shared" si="4"/>
        <v>12000</v>
      </c>
      <c r="O24" s="41">
        <f t="shared" si="1"/>
        <v>1.0778765831312316</v>
      </c>
      <c r="P24" s="10"/>
    </row>
    <row r="25" spans="1:16" ht="15">
      <c r="A25" s="90"/>
      <c r="B25" s="91">
        <v>552</v>
      </c>
      <c r="C25" s="92" t="s">
        <v>66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12000</v>
      </c>
      <c r="N25" s="43">
        <f t="shared" si="4"/>
        <v>12000</v>
      </c>
      <c r="O25" s="44">
        <f t="shared" si="1"/>
        <v>1.0778765831312316</v>
      </c>
      <c r="P25" s="9"/>
    </row>
    <row r="26" spans="1:16" ht="15.75">
      <c r="A26" s="26" t="s">
        <v>48</v>
      </c>
      <c r="B26" s="27"/>
      <c r="C26" s="28"/>
      <c r="D26" s="29">
        <f aca="true" t="shared" si="8" ref="D26:M26">SUM(D27:D27)</f>
        <v>86625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86625</v>
      </c>
      <c r="O26" s="41">
        <f t="shared" si="1"/>
        <v>7.780921584478577</v>
      </c>
      <c r="P26" s="10"/>
    </row>
    <row r="27" spans="1:16" ht="15">
      <c r="A27" s="12"/>
      <c r="B27" s="42">
        <v>569</v>
      </c>
      <c r="C27" s="19" t="s">
        <v>49</v>
      </c>
      <c r="D27" s="43">
        <v>86625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86625</v>
      </c>
      <c r="O27" s="44">
        <f t="shared" si="1"/>
        <v>7.780921584478577</v>
      </c>
      <c r="P27" s="9"/>
    </row>
    <row r="28" spans="1:16" ht="15.75">
      <c r="A28" s="26" t="s">
        <v>35</v>
      </c>
      <c r="B28" s="27"/>
      <c r="C28" s="28"/>
      <c r="D28" s="29">
        <f aca="true" t="shared" si="9" ref="D28:M28">SUM(D29:D31)</f>
        <v>259969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259969</v>
      </c>
      <c r="O28" s="41">
        <f t="shared" si="1"/>
        <v>23.351208120003594</v>
      </c>
      <c r="P28" s="9"/>
    </row>
    <row r="29" spans="1:16" ht="15">
      <c r="A29" s="12"/>
      <c r="B29" s="42">
        <v>571</v>
      </c>
      <c r="C29" s="19" t="s">
        <v>36</v>
      </c>
      <c r="D29" s="43">
        <v>75042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75042</v>
      </c>
      <c r="O29" s="44">
        <f t="shared" si="1"/>
        <v>6.740501212611156</v>
      </c>
      <c r="P29" s="9"/>
    </row>
    <row r="30" spans="1:16" ht="15">
      <c r="A30" s="12"/>
      <c r="B30" s="42">
        <v>572</v>
      </c>
      <c r="C30" s="19" t="s">
        <v>67</v>
      </c>
      <c r="D30" s="43">
        <v>159499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159499</v>
      </c>
      <c r="O30" s="44">
        <f t="shared" si="1"/>
        <v>14.326686427737357</v>
      </c>
      <c r="P30" s="9"/>
    </row>
    <row r="31" spans="1:16" ht="15">
      <c r="A31" s="12"/>
      <c r="B31" s="42">
        <v>573</v>
      </c>
      <c r="C31" s="19" t="s">
        <v>74</v>
      </c>
      <c r="D31" s="43">
        <v>25428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25428</v>
      </c>
      <c r="O31" s="44">
        <f t="shared" si="1"/>
        <v>2.2840204796550796</v>
      </c>
      <c r="P31" s="9"/>
    </row>
    <row r="32" spans="1:16" ht="15.75">
      <c r="A32" s="26" t="s">
        <v>68</v>
      </c>
      <c r="B32" s="27"/>
      <c r="C32" s="28"/>
      <c r="D32" s="29">
        <f aca="true" t="shared" si="10" ref="D32:M32">SUM(D33:D33)</f>
        <v>0</v>
      </c>
      <c r="E32" s="29">
        <f t="shared" si="10"/>
        <v>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90709</v>
      </c>
      <c r="J32" s="29">
        <f t="shared" si="10"/>
        <v>0</v>
      </c>
      <c r="K32" s="29">
        <f t="shared" si="10"/>
        <v>0</v>
      </c>
      <c r="L32" s="29">
        <f t="shared" si="10"/>
        <v>0</v>
      </c>
      <c r="M32" s="29">
        <f t="shared" si="10"/>
        <v>0</v>
      </c>
      <c r="N32" s="29">
        <f t="shared" si="4"/>
        <v>90709</v>
      </c>
      <c r="O32" s="41">
        <f t="shared" si="1"/>
        <v>8.147758914937572</v>
      </c>
      <c r="P32" s="9"/>
    </row>
    <row r="33" spans="1:16" ht="15.75" thickBot="1">
      <c r="A33" s="12"/>
      <c r="B33" s="42">
        <v>581</v>
      </c>
      <c r="C33" s="19" t="s">
        <v>69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90709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90709</v>
      </c>
      <c r="O33" s="44">
        <f t="shared" si="1"/>
        <v>8.147758914937572</v>
      </c>
      <c r="P33" s="9"/>
    </row>
    <row r="34" spans="1:119" ht="16.5" thickBot="1">
      <c r="A34" s="13" t="s">
        <v>10</v>
      </c>
      <c r="B34" s="21"/>
      <c r="C34" s="20"/>
      <c r="D34" s="14">
        <f aca="true" t="shared" si="11" ref="D34:M34">SUM(D5,D13,D18,D22,D24,D26,D28,D32)</f>
        <v>5172683</v>
      </c>
      <c r="E34" s="14">
        <f t="shared" si="11"/>
        <v>213429</v>
      </c>
      <c r="F34" s="14">
        <f t="shared" si="11"/>
        <v>0</v>
      </c>
      <c r="G34" s="14">
        <f t="shared" si="11"/>
        <v>0</v>
      </c>
      <c r="H34" s="14">
        <f t="shared" si="11"/>
        <v>0</v>
      </c>
      <c r="I34" s="14">
        <f t="shared" si="11"/>
        <v>3643491</v>
      </c>
      <c r="J34" s="14">
        <f t="shared" si="11"/>
        <v>0</v>
      </c>
      <c r="K34" s="14">
        <f t="shared" si="11"/>
        <v>0</v>
      </c>
      <c r="L34" s="14">
        <f t="shared" si="11"/>
        <v>0</v>
      </c>
      <c r="M34" s="14">
        <f t="shared" si="11"/>
        <v>12000</v>
      </c>
      <c r="N34" s="14">
        <f t="shared" si="4"/>
        <v>9041603</v>
      </c>
      <c r="O34" s="35">
        <f t="shared" si="1"/>
        <v>812.144345639091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80</v>
      </c>
      <c r="M36" s="93"/>
      <c r="N36" s="93"/>
      <c r="O36" s="39">
        <v>11133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45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1208088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1208088</v>
      </c>
      <c r="O5" s="30">
        <f aca="true" t="shared" si="1" ref="O5:O33">(N5/O$35)</f>
        <v>115.38567335243553</v>
      </c>
      <c r="P5" s="6"/>
    </row>
    <row r="6" spans="1:16" ht="15">
      <c r="A6" s="12"/>
      <c r="B6" s="42">
        <v>511</v>
      </c>
      <c r="C6" s="19" t="s">
        <v>19</v>
      </c>
      <c r="D6" s="43">
        <v>41609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41609</v>
      </c>
      <c r="O6" s="44">
        <f t="shared" si="1"/>
        <v>3.974116523400191</v>
      </c>
      <c r="P6" s="9"/>
    </row>
    <row r="7" spans="1:16" ht="15">
      <c r="A7" s="12"/>
      <c r="B7" s="42">
        <v>512</v>
      </c>
      <c r="C7" s="19" t="s">
        <v>20</v>
      </c>
      <c r="D7" s="43">
        <v>207363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207363</v>
      </c>
      <c r="O7" s="44">
        <f t="shared" si="1"/>
        <v>19.805444126074498</v>
      </c>
      <c r="P7" s="9"/>
    </row>
    <row r="8" spans="1:16" ht="15">
      <c r="A8" s="12"/>
      <c r="B8" s="42">
        <v>513</v>
      </c>
      <c r="C8" s="19" t="s">
        <v>21</v>
      </c>
      <c r="D8" s="43">
        <v>191841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191841</v>
      </c>
      <c r="O8" s="44">
        <f t="shared" si="1"/>
        <v>18.32292263610315</v>
      </c>
      <c r="P8" s="9"/>
    </row>
    <row r="9" spans="1:16" ht="15">
      <c r="A9" s="12"/>
      <c r="B9" s="42">
        <v>514</v>
      </c>
      <c r="C9" s="19" t="s">
        <v>22</v>
      </c>
      <c r="D9" s="43">
        <v>112598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112598</v>
      </c>
      <c r="O9" s="44">
        <f t="shared" si="1"/>
        <v>10.754345749761223</v>
      </c>
      <c r="P9" s="9"/>
    </row>
    <row r="10" spans="1:16" ht="15">
      <c r="A10" s="12"/>
      <c r="B10" s="42">
        <v>515</v>
      </c>
      <c r="C10" s="19" t="s">
        <v>23</v>
      </c>
      <c r="D10" s="43">
        <v>373326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373326</v>
      </c>
      <c r="O10" s="44">
        <f t="shared" si="1"/>
        <v>35.6567335243553</v>
      </c>
      <c r="P10" s="9"/>
    </row>
    <row r="11" spans="1:16" ht="15">
      <c r="A11" s="12"/>
      <c r="B11" s="42">
        <v>516</v>
      </c>
      <c r="C11" s="19" t="s">
        <v>47</v>
      </c>
      <c r="D11" s="43">
        <v>70386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70386</v>
      </c>
      <c r="O11" s="44">
        <f t="shared" si="1"/>
        <v>6.722636103151863</v>
      </c>
      <c r="P11" s="9"/>
    </row>
    <row r="12" spans="1:16" ht="15">
      <c r="A12" s="12"/>
      <c r="B12" s="42">
        <v>519</v>
      </c>
      <c r="C12" s="19" t="s">
        <v>61</v>
      </c>
      <c r="D12" s="43">
        <v>210965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210965</v>
      </c>
      <c r="O12" s="44">
        <f t="shared" si="1"/>
        <v>20.149474689589304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SUM(D14:D15)</f>
        <v>2515525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3">SUM(D13:M13)</f>
        <v>2515525</v>
      </c>
      <c r="O13" s="41">
        <f t="shared" si="1"/>
        <v>240.26026743075454</v>
      </c>
      <c r="P13" s="10"/>
    </row>
    <row r="14" spans="1:16" ht="15">
      <c r="A14" s="12"/>
      <c r="B14" s="42">
        <v>521</v>
      </c>
      <c r="C14" s="19" t="s">
        <v>26</v>
      </c>
      <c r="D14" s="43">
        <v>1314438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1314438</v>
      </c>
      <c r="O14" s="44">
        <f t="shared" si="1"/>
        <v>125.5432664756447</v>
      </c>
      <c r="P14" s="9"/>
    </row>
    <row r="15" spans="1:16" ht="15">
      <c r="A15" s="12"/>
      <c r="B15" s="42">
        <v>522</v>
      </c>
      <c r="C15" s="19" t="s">
        <v>27</v>
      </c>
      <c r="D15" s="43">
        <v>1201087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1201087</v>
      </c>
      <c r="O15" s="44">
        <f t="shared" si="1"/>
        <v>114.71700095510984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SUM(D17:D21)</f>
        <v>58987</v>
      </c>
      <c r="E16" s="29">
        <f t="shared" si="5"/>
        <v>156369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3273861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3489217</v>
      </c>
      <c r="O16" s="41">
        <f t="shared" si="1"/>
        <v>333.2585482330468</v>
      </c>
      <c r="P16" s="10"/>
    </row>
    <row r="17" spans="1:16" ht="15">
      <c r="A17" s="12"/>
      <c r="B17" s="42">
        <v>533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1234379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1234379</v>
      </c>
      <c r="O17" s="44">
        <f t="shared" si="1"/>
        <v>117.89675262655206</v>
      </c>
      <c r="P17" s="9"/>
    </row>
    <row r="18" spans="1:16" ht="15">
      <c r="A18" s="12"/>
      <c r="B18" s="42">
        <v>534</v>
      </c>
      <c r="C18" s="19" t="s">
        <v>62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723750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723750</v>
      </c>
      <c r="O18" s="44">
        <f t="shared" si="1"/>
        <v>69.12607449856733</v>
      </c>
      <c r="P18" s="9"/>
    </row>
    <row r="19" spans="1:16" ht="15">
      <c r="A19" s="12"/>
      <c r="B19" s="42">
        <v>535</v>
      </c>
      <c r="C19" s="19" t="s">
        <v>55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1315732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1315732</v>
      </c>
      <c r="O19" s="44">
        <f t="shared" si="1"/>
        <v>125.6668576886342</v>
      </c>
      <c r="P19" s="9"/>
    </row>
    <row r="20" spans="1:16" ht="15">
      <c r="A20" s="12"/>
      <c r="B20" s="42">
        <v>538</v>
      </c>
      <c r="C20" s="19" t="s">
        <v>63</v>
      </c>
      <c r="D20" s="43">
        <v>0</v>
      </c>
      <c r="E20" s="43">
        <v>156369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156369</v>
      </c>
      <c r="O20" s="44">
        <f t="shared" si="1"/>
        <v>14.934957020057306</v>
      </c>
      <c r="P20" s="9"/>
    </row>
    <row r="21" spans="1:16" ht="15">
      <c r="A21" s="12"/>
      <c r="B21" s="42">
        <v>539</v>
      </c>
      <c r="C21" s="19" t="s">
        <v>32</v>
      </c>
      <c r="D21" s="43">
        <v>58987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58987</v>
      </c>
      <c r="O21" s="44">
        <f t="shared" si="1"/>
        <v>5.633906399235912</v>
      </c>
      <c r="P21" s="9"/>
    </row>
    <row r="22" spans="1:16" ht="15.75">
      <c r="A22" s="26" t="s">
        <v>33</v>
      </c>
      <c r="B22" s="27"/>
      <c r="C22" s="28"/>
      <c r="D22" s="29">
        <f aca="true" t="shared" si="6" ref="D22:M22">SUM(D23:D23)</f>
        <v>325078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325078</v>
      </c>
      <c r="O22" s="41">
        <f t="shared" si="1"/>
        <v>31.048519579751673</v>
      </c>
      <c r="P22" s="10"/>
    </row>
    <row r="23" spans="1:16" ht="15">
      <c r="A23" s="12"/>
      <c r="B23" s="42">
        <v>541</v>
      </c>
      <c r="C23" s="19" t="s">
        <v>64</v>
      </c>
      <c r="D23" s="43">
        <v>325078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325078</v>
      </c>
      <c r="O23" s="44">
        <f t="shared" si="1"/>
        <v>31.048519579751673</v>
      </c>
      <c r="P23" s="9"/>
    </row>
    <row r="24" spans="1:16" ht="15.75">
      <c r="A24" s="26" t="s">
        <v>65</v>
      </c>
      <c r="B24" s="27"/>
      <c r="C24" s="28"/>
      <c r="D24" s="29">
        <f aca="true" t="shared" si="7" ref="D24:M24">SUM(D25:D25)</f>
        <v>0</v>
      </c>
      <c r="E24" s="29">
        <f t="shared" si="7"/>
        <v>13784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13784</v>
      </c>
      <c r="O24" s="41">
        <f t="shared" si="1"/>
        <v>1.316523400191022</v>
      </c>
      <c r="P24" s="10"/>
    </row>
    <row r="25" spans="1:16" ht="15">
      <c r="A25" s="90"/>
      <c r="B25" s="91">
        <v>552</v>
      </c>
      <c r="C25" s="92" t="s">
        <v>66</v>
      </c>
      <c r="D25" s="43">
        <v>0</v>
      </c>
      <c r="E25" s="43">
        <v>13784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13784</v>
      </c>
      <c r="O25" s="44">
        <f t="shared" si="1"/>
        <v>1.316523400191022</v>
      </c>
      <c r="P25" s="9"/>
    </row>
    <row r="26" spans="1:16" ht="15.75">
      <c r="A26" s="26" t="s">
        <v>48</v>
      </c>
      <c r="B26" s="27"/>
      <c r="C26" s="28"/>
      <c r="D26" s="29">
        <f aca="true" t="shared" si="8" ref="D26:M26">SUM(D27:D27)</f>
        <v>67256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67256</v>
      </c>
      <c r="O26" s="41">
        <f t="shared" si="1"/>
        <v>6.423686723973257</v>
      </c>
      <c r="P26" s="10"/>
    </row>
    <row r="27" spans="1:16" ht="15">
      <c r="A27" s="12"/>
      <c r="B27" s="42">
        <v>569</v>
      </c>
      <c r="C27" s="19" t="s">
        <v>49</v>
      </c>
      <c r="D27" s="43">
        <v>67256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67256</v>
      </c>
      <c r="O27" s="44">
        <f t="shared" si="1"/>
        <v>6.423686723973257</v>
      </c>
      <c r="P27" s="9"/>
    </row>
    <row r="28" spans="1:16" ht="15.75">
      <c r="A28" s="26" t="s">
        <v>35</v>
      </c>
      <c r="B28" s="27"/>
      <c r="C28" s="28"/>
      <c r="D28" s="29">
        <f aca="true" t="shared" si="9" ref="D28:M28">SUM(D29:D30)</f>
        <v>291098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291098</v>
      </c>
      <c r="O28" s="41">
        <f t="shared" si="1"/>
        <v>27.80305635148042</v>
      </c>
      <c r="P28" s="9"/>
    </row>
    <row r="29" spans="1:16" ht="15">
      <c r="A29" s="12"/>
      <c r="B29" s="42">
        <v>571</v>
      </c>
      <c r="C29" s="19" t="s">
        <v>36</v>
      </c>
      <c r="D29" s="43">
        <v>65761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65761</v>
      </c>
      <c r="O29" s="44">
        <f t="shared" si="1"/>
        <v>6.280897803247373</v>
      </c>
      <c r="P29" s="9"/>
    </row>
    <row r="30" spans="1:16" ht="15">
      <c r="A30" s="12"/>
      <c r="B30" s="42">
        <v>572</v>
      </c>
      <c r="C30" s="19" t="s">
        <v>67</v>
      </c>
      <c r="D30" s="43">
        <v>225337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225337</v>
      </c>
      <c r="O30" s="44">
        <f t="shared" si="1"/>
        <v>21.522158548233048</v>
      </c>
      <c r="P30" s="9"/>
    </row>
    <row r="31" spans="1:16" ht="15.75">
      <c r="A31" s="26" t="s">
        <v>68</v>
      </c>
      <c r="B31" s="27"/>
      <c r="C31" s="28"/>
      <c r="D31" s="29">
        <f aca="true" t="shared" si="10" ref="D31:M31">SUM(D32:D32)</f>
        <v>88808</v>
      </c>
      <c r="E31" s="29">
        <f t="shared" si="10"/>
        <v>0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160473</v>
      </c>
      <c r="J31" s="29">
        <f t="shared" si="10"/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 t="shared" si="4"/>
        <v>249281</v>
      </c>
      <c r="O31" s="41">
        <f t="shared" si="1"/>
        <v>23.809073543457497</v>
      </c>
      <c r="P31" s="9"/>
    </row>
    <row r="32" spans="1:16" ht="15.75" thickBot="1">
      <c r="A32" s="12"/>
      <c r="B32" s="42">
        <v>581</v>
      </c>
      <c r="C32" s="19" t="s">
        <v>69</v>
      </c>
      <c r="D32" s="43">
        <v>88808</v>
      </c>
      <c r="E32" s="43">
        <v>0</v>
      </c>
      <c r="F32" s="43">
        <v>0</v>
      </c>
      <c r="G32" s="43">
        <v>0</v>
      </c>
      <c r="H32" s="43">
        <v>0</v>
      </c>
      <c r="I32" s="43">
        <v>160473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249281</v>
      </c>
      <c r="O32" s="44">
        <f t="shared" si="1"/>
        <v>23.809073543457497</v>
      </c>
      <c r="P32" s="9"/>
    </row>
    <row r="33" spans="1:119" ht="16.5" thickBot="1">
      <c r="A33" s="13" t="s">
        <v>10</v>
      </c>
      <c r="B33" s="21"/>
      <c r="C33" s="20"/>
      <c r="D33" s="14">
        <f aca="true" t="shared" si="11" ref="D33:M33">SUM(D5,D13,D16,D22,D24,D26,D28,D31)</f>
        <v>4554840</v>
      </c>
      <c r="E33" s="14">
        <f t="shared" si="11"/>
        <v>170153</v>
      </c>
      <c r="F33" s="14">
        <f t="shared" si="11"/>
        <v>0</v>
      </c>
      <c r="G33" s="14">
        <f t="shared" si="11"/>
        <v>0</v>
      </c>
      <c r="H33" s="14">
        <f t="shared" si="11"/>
        <v>0</v>
      </c>
      <c r="I33" s="14">
        <f t="shared" si="11"/>
        <v>3434334</v>
      </c>
      <c r="J33" s="14">
        <f t="shared" si="11"/>
        <v>0</v>
      </c>
      <c r="K33" s="14">
        <f t="shared" si="11"/>
        <v>0</v>
      </c>
      <c r="L33" s="14">
        <f t="shared" si="11"/>
        <v>0</v>
      </c>
      <c r="M33" s="14">
        <f t="shared" si="11"/>
        <v>0</v>
      </c>
      <c r="N33" s="14">
        <f t="shared" si="4"/>
        <v>8159327</v>
      </c>
      <c r="O33" s="35">
        <f t="shared" si="1"/>
        <v>779.3053486150907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72</v>
      </c>
      <c r="M35" s="93"/>
      <c r="N35" s="93"/>
      <c r="O35" s="39">
        <v>10470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1115703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SUM(D5:M5)</f>
        <v>1115703</v>
      </c>
      <c r="O5" s="58">
        <f aca="true" t="shared" si="1" ref="O5:O33">(N5/O$35)</f>
        <v>110.88282647584973</v>
      </c>
      <c r="P5" s="59"/>
    </row>
    <row r="6" spans="1:16" ht="15">
      <c r="A6" s="61"/>
      <c r="B6" s="62">
        <v>511</v>
      </c>
      <c r="C6" s="63" t="s">
        <v>19</v>
      </c>
      <c r="D6" s="64">
        <v>31016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31016</v>
      </c>
      <c r="O6" s="65">
        <f t="shared" si="1"/>
        <v>3.0824885708606637</v>
      </c>
      <c r="P6" s="66"/>
    </row>
    <row r="7" spans="1:16" ht="15">
      <c r="A7" s="61"/>
      <c r="B7" s="62">
        <v>512</v>
      </c>
      <c r="C7" s="63" t="s">
        <v>20</v>
      </c>
      <c r="D7" s="64">
        <v>200436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200436</v>
      </c>
      <c r="O7" s="65">
        <f t="shared" si="1"/>
        <v>19.920095408467503</v>
      </c>
      <c r="P7" s="66"/>
    </row>
    <row r="8" spans="1:16" ht="15">
      <c r="A8" s="61"/>
      <c r="B8" s="62">
        <v>513</v>
      </c>
      <c r="C8" s="63" t="s">
        <v>21</v>
      </c>
      <c r="D8" s="64">
        <v>190375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190375</v>
      </c>
      <c r="O8" s="65">
        <f t="shared" si="1"/>
        <v>18.920194792287816</v>
      </c>
      <c r="P8" s="66"/>
    </row>
    <row r="9" spans="1:16" ht="15">
      <c r="A9" s="61"/>
      <c r="B9" s="62">
        <v>514</v>
      </c>
      <c r="C9" s="63" t="s">
        <v>22</v>
      </c>
      <c r="D9" s="64">
        <v>98063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98063</v>
      </c>
      <c r="O9" s="65">
        <f t="shared" si="1"/>
        <v>9.745875571456967</v>
      </c>
      <c r="P9" s="66"/>
    </row>
    <row r="10" spans="1:16" ht="15">
      <c r="A10" s="61"/>
      <c r="B10" s="62">
        <v>515</v>
      </c>
      <c r="C10" s="63" t="s">
        <v>23</v>
      </c>
      <c r="D10" s="64">
        <v>331729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331729</v>
      </c>
      <c r="O10" s="65">
        <f t="shared" si="1"/>
        <v>32.968495328960444</v>
      </c>
      <c r="P10" s="66"/>
    </row>
    <row r="11" spans="1:16" ht="15">
      <c r="A11" s="61"/>
      <c r="B11" s="62">
        <v>516</v>
      </c>
      <c r="C11" s="63" t="s">
        <v>47</v>
      </c>
      <c r="D11" s="64">
        <v>87180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87180</v>
      </c>
      <c r="O11" s="65">
        <f t="shared" si="1"/>
        <v>8.664281454979129</v>
      </c>
      <c r="P11" s="66"/>
    </row>
    <row r="12" spans="1:16" ht="15">
      <c r="A12" s="61"/>
      <c r="B12" s="62">
        <v>519</v>
      </c>
      <c r="C12" s="63" t="s">
        <v>61</v>
      </c>
      <c r="D12" s="64">
        <v>176904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176904</v>
      </c>
      <c r="O12" s="65">
        <f t="shared" si="1"/>
        <v>17.58139534883721</v>
      </c>
      <c r="P12" s="66"/>
    </row>
    <row r="13" spans="1:16" ht="15.75">
      <c r="A13" s="67" t="s">
        <v>25</v>
      </c>
      <c r="B13" s="68"/>
      <c r="C13" s="69"/>
      <c r="D13" s="70">
        <f aca="true" t="shared" si="3" ref="D13:M13">SUM(D14:D15)</f>
        <v>2403680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aca="true" t="shared" si="4" ref="N13:N33">SUM(D13:M13)</f>
        <v>2403680</v>
      </c>
      <c r="O13" s="72">
        <f t="shared" si="1"/>
        <v>238.8869012124826</v>
      </c>
      <c r="P13" s="73"/>
    </row>
    <row r="14" spans="1:16" ht="15">
      <c r="A14" s="61"/>
      <c r="B14" s="62">
        <v>521</v>
      </c>
      <c r="C14" s="63" t="s">
        <v>26</v>
      </c>
      <c r="D14" s="64">
        <v>1288578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1288578</v>
      </c>
      <c r="O14" s="65">
        <f t="shared" si="1"/>
        <v>128.06380441264162</v>
      </c>
      <c r="P14" s="66"/>
    </row>
    <row r="15" spans="1:16" ht="15">
      <c r="A15" s="61"/>
      <c r="B15" s="62">
        <v>522</v>
      </c>
      <c r="C15" s="63" t="s">
        <v>27</v>
      </c>
      <c r="D15" s="64">
        <v>1115102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1115102</v>
      </c>
      <c r="O15" s="65">
        <f t="shared" si="1"/>
        <v>110.82309679984098</v>
      </c>
      <c r="P15" s="66"/>
    </row>
    <row r="16" spans="1:16" ht="15.75">
      <c r="A16" s="67" t="s">
        <v>28</v>
      </c>
      <c r="B16" s="68"/>
      <c r="C16" s="69"/>
      <c r="D16" s="70">
        <f aca="true" t="shared" si="5" ref="D16:M16">SUM(D17:D21)</f>
        <v>51950</v>
      </c>
      <c r="E16" s="70">
        <f t="shared" si="5"/>
        <v>152695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3215700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1">
        <f t="shared" si="4"/>
        <v>3420345</v>
      </c>
      <c r="O16" s="72">
        <f t="shared" si="1"/>
        <v>339.92695289206915</v>
      </c>
      <c r="P16" s="73"/>
    </row>
    <row r="17" spans="1:16" ht="15">
      <c r="A17" s="61"/>
      <c r="B17" s="62">
        <v>533</v>
      </c>
      <c r="C17" s="63" t="s">
        <v>54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1225452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1225452</v>
      </c>
      <c r="O17" s="65">
        <f t="shared" si="1"/>
        <v>121.79010137149672</v>
      </c>
      <c r="P17" s="66"/>
    </row>
    <row r="18" spans="1:16" ht="15">
      <c r="A18" s="61"/>
      <c r="B18" s="62">
        <v>534</v>
      </c>
      <c r="C18" s="63" t="s">
        <v>62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730492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730492</v>
      </c>
      <c r="O18" s="65">
        <f t="shared" si="1"/>
        <v>72.5990856688531</v>
      </c>
      <c r="P18" s="66"/>
    </row>
    <row r="19" spans="1:16" ht="15">
      <c r="A19" s="61"/>
      <c r="B19" s="62">
        <v>535</v>
      </c>
      <c r="C19" s="63" t="s">
        <v>55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1259756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1259756</v>
      </c>
      <c r="O19" s="65">
        <f t="shared" si="1"/>
        <v>125.19936394354998</v>
      </c>
      <c r="P19" s="66"/>
    </row>
    <row r="20" spans="1:16" ht="15">
      <c r="A20" s="61"/>
      <c r="B20" s="62">
        <v>538</v>
      </c>
      <c r="C20" s="63" t="s">
        <v>63</v>
      </c>
      <c r="D20" s="64">
        <v>0</v>
      </c>
      <c r="E20" s="64">
        <v>152695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152695</v>
      </c>
      <c r="O20" s="65">
        <f t="shared" si="1"/>
        <v>15.175412442854304</v>
      </c>
      <c r="P20" s="66"/>
    </row>
    <row r="21" spans="1:16" ht="15">
      <c r="A21" s="61"/>
      <c r="B21" s="62">
        <v>539</v>
      </c>
      <c r="C21" s="63" t="s">
        <v>32</v>
      </c>
      <c r="D21" s="64">
        <v>51950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51950</v>
      </c>
      <c r="O21" s="65">
        <f t="shared" si="1"/>
        <v>5.1629894653150465</v>
      </c>
      <c r="P21" s="66"/>
    </row>
    <row r="22" spans="1:16" ht="15.75">
      <c r="A22" s="67" t="s">
        <v>33</v>
      </c>
      <c r="B22" s="68"/>
      <c r="C22" s="69"/>
      <c r="D22" s="70">
        <f aca="true" t="shared" si="6" ref="D22:M22">SUM(D23:D23)</f>
        <v>301787</v>
      </c>
      <c r="E22" s="70">
        <f t="shared" si="6"/>
        <v>0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4"/>
        <v>301787</v>
      </c>
      <c r="O22" s="72">
        <f t="shared" si="1"/>
        <v>29.992744981117074</v>
      </c>
      <c r="P22" s="73"/>
    </row>
    <row r="23" spans="1:16" ht="15">
      <c r="A23" s="61"/>
      <c r="B23" s="62">
        <v>541</v>
      </c>
      <c r="C23" s="63" t="s">
        <v>64</v>
      </c>
      <c r="D23" s="64">
        <v>301787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301787</v>
      </c>
      <c r="O23" s="65">
        <f t="shared" si="1"/>
        <v>29.992744981117074</v>
      </c>
      <c r="P23" s="66"/>
    </row>
    <row r="24" spans="1:16" ht="15.75">
      <c r="A24" s="67" t="s">
        <v>65</v>
      </c>
      <c r="B24" s="68"/>
      <c r="C24" s="69"/>
      <c r="D24" s="70">
        <f aca="true" t="shared" si="7" ref="D24:M24">SUM(D25:D25)</f>
        <v>0</v>
      </c>
      <c r="E24" s="70">
        <f t="shared" si="7"/>
        <v>14665</v>
      </c>
      <c r="F24" s="70">
        <f t="shared" si="7"/>
        <v>0</v>
      </c>
      <c r="G24" s="70">
        <f t="shared" si="7"/>
        <v>0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4"/>
        <v>14665</v>
      </c>
      <c r="O24" s="72">
        <f t="shared" si="1"/>
        <v>1.4574637249055853</v>
      </c>
      <c r="P24" s="73"/>
    </row>
    <row r="25" spans="1:16" ht="15">
      <c r="A25" s="61"/>
      <c r="B25" s="62">
        <v>552</v>
      </c>
      <c r="C25" s="63" t="s">
        <v>66</v>
      </c>
      <c r="D25" s="64">
        <v>0</v>
      </c>
      <c r="E25" s="64">
        <v>14665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14665</v>
      </c>
      <c r="O25" s="65">
        <f t="shared" si="1"/>
        <v>1.4574637249055853</v>
      </c>
      <c r="P25" s="66"/>
    </row>
    <row r="26" spans="1:16" ht="15.75">
      <c r="A26" s="67" t="s">
        <v>48</v>
      </c>
      <c r="B26" s="68"/>
      <c r="C26" s="69"/>
      <c r="D26" s="70">
        <f aca="true" t="shared" si="8" ref="D26:M26">SUM(D27:D27)</f>
        <v>53695</v>
      </c>
      <c r="E26" s="70">
        <f t="shared" si="8"/>
        <v>0</v>
      </c>
      <c r="F26" s="70">
        <f t="shared" si="8"/>
        <v>0</v>
      </c>
      <c r="G26" s="70">
        <f t="shared" si="8"/>
        <v>0</v>
      </c>
      <c r="H26" s="70">
        <f t="shared" si="8"/>
        <v>0</v>
      </c>
      <c r="I26" s="70">
        <f t="shared" si="8"/>
        <v>0</v>
      </c>
      <c r="J26" s="70">
        <f t="shared" si="8"/>
        <v>0</v>
      </c>
      <c r="K26" s="70">
        <f t="shared" si="8"/>
        <v>0</v>
      </c>
      <c r="L26" s="70">
        <f t="shared" si="8"/>
        <v>0</v>
      </c>
      <c r="M26" s="70">
        <f t="shared" si="8"/>
        <v>0</v>
      </c>
      <c r="N26" s="70">
        <f t="shared" si="4"/>
        <v>53695</v>
      </c>
      <c r="O26" s="72">
        <f t="shared" si="1"/>
        <v>5.336414231763069</v>
      </c>
      <c r="P26" s="73"/>
    </row>
    <row r="27" spans="1:16" ht="15">
      <c r="A27" s="61"/>
      <c r="B27" s="62">
        <v>569</v>
      </c>
      <c r="C27" s="63" t="s">
        <v>49</v>
      </c>
      <c r="D27" s="64">
        <v>53695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53695</v>
      </c>
      <c r="O27" s="65">
        <f t="shared" si="1"/>
        <v>5.336414231763069</v>
      </c>
      <c r="P27" s="66"/>
    </row>
    <row r="28" spans="1:16" ht="15.75">
      <c r="A28" s="67" t="s">
        <v>35</v>
      </c>
      <c r="B28" s="68"/>
      <c r="C28" s="69"/>
      <c r="D28" s="70">
        <f aca="true" t="shared" si="9" ref="D28:M28">SUM(D29:D30)</f>
        <v>280814</v>
      </c>
      <c r="E28" s="70">
        <f t="shared" si="9"/>
        <v>0</v>
      </c>
      <c r="F28" s="70">
        <f t="shared" si="9"/>
        <v>0</v>
      </c>
      <c r="G28" s="70">
        <f t="shared" si="9"/>
        <v>0</v>
      </c>
      <c r="H28" s="70">
        <f t="shared" si="9"/>
        <v>0</v>
      </c>
      <c r="I28" s="70">
        <f t="shared" si="9"/>
        <v>0</v>
      </c>
      <c r="J28" s="70">
        <f t="shared" si="9"/>
        <v>0</v>
      </c>
      <c r="K28" s="70">
        <f t="shared" si="9"/>
        <v>0</v>
      </c>
      <c r="L28" s="70">
        <f t="shared" si="9"/>
        <v>0</v>
      </c>
      <c r="M28" s="70">
        <f t="shared" si="9"/>
        <v>0</v>
      </c>
      <c r="N28" s="70">
        <f t="shared" si="4"/>
        <v>280814</v>
      </c>
      <c r="O28" s="72">
        <f t="shared" si="1"/>
        <v>27.90836811767044</v>
      </c>
      <c r="P28" s="66"/>
    </row>
    <row r="29" spans="1:16" ht="15">
      <c r="A29" s="61"/>
      <c r="B29" s="62">
        <v>571</v>
      </c>
      <c r="C29" s="63" t="s">
        <v>36</v>
      </c>
      <c r="D29" s="64">
        <v>64146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64146</v>
      </c>
      <c r="O29" s="65">
        <f t="shared" si="1"/>
        <v>6.375074537865236</v>
      </c>
      <c r="P29" s="66"/>
    </row>
    <row r="30" spans="1:16" ht="15">
      <c r="A30" s="61"/>
      <c r="B30" s="62">
        <v>572</v>
      </c>
      <c r="C30" s="63" t="s">
        <v>67</v>
      </c>
      <c r="D30" s="64">
        <v>216668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4"/>
        <v>216668</v>
      </c>
      <c r="O30" s="65">
        <f t="shared" si="1"/>
        <v>21.533293579805207</v>
      </c>
      <c r="P30" s="66"/>
    </row>
    <row r="31" spans="1:16" ht="15.75">
      <c r="A31" s="67" t="s">
        <v>68</v>
      </c>
      <c r="B31" s="68"/>
      <c r="C31" s="69"/>
      <c r="D31" s="70">
        <f aca="true" t="shared" si="10" ref="D31:M31">SUM(D32:D32)</f>
        <v>0</v>
      </c>
      <c r="E31" s="70">
        <f t="shared" si="10"/>
        <v>0</v>
      </c>
      <c r="F31" s="70">
        <f t="shared" si="10"/>
        <v>0</v>
      </c>
      <c r="G31" s="70">
        <f t="shared" si="10"/>
        <v>0</v>
      </c>
      <c r="H31" s="70">
        <f t="shared" si="10"/>
        <v>0</v>
      </c>
      <c r="I31" s="70">
        <f t="shared" si="10"/>
        <v>140084</v>
      </c>
      <c r="J31" s="70">
        <f t="shared" si="10"/>
        <v>0</v>
      </c>
      <c r="K31" s="70">
        <f t="shared" si="10"/>
        <v>0</v>
      </c>
      <c r="L31" s="70">
        <f t="shared" si="10"/>
        <v>0</v>
      </c>
      <c r="M31" s="70">
        <f t="shared" si="10"/>
        <v>0</v>
      </c>
      <c r="N31" s="70">
        <f t="shared" si="4"/>
        <v>140084</v>
      </c>
      <c r="O31" s="72">
        <f t="shared" si="1"/>
        <v>13.922083084873783</v>
      </c>
      <c r="P31" s="66"/>
    </row>
    <row r="32" spans="1:16" ht="15.75" thickBot="1">
      <c r="A32" s="61"/>
      <c r="B32" s="62">
        <v>581</v>
      </c>
      <c r="C32" s="63" t="s">
        <v>69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140084</v>
      </c>
      <c r="J32" s="64">
        <v>0</v>
      </c>
      <c r="K32" s="64">
        <v>0</v>
      </c>
      <c r="L32" s="64">
        <v>0</v>
      </c>
      <c r="M32" s="64">
        <v>0</v>
      </c>
      <c r="N32" s="64">
        <f t="shared" si="4"/>
        <v>140084</v>
      </c>
      <c r="O32" s="65">
        <f t="shared" si="1"/>
        <v>13.922083084873783</v>
      </c>
      <c r="P32" s="66"/>
    </row>
    <row r="33" spans="1:119" ht="16.5" thickBot="1">
      <c r="A33" s="74" t="s">
        <v>10</v>
      </c>
      <c r="B33" s="75"/>
      <c r="C33" s="76"/>
      <c r="D33" s="77">
        <f aca="true" t="shared" si="11" ref="D33:M33">SUM(D5,D13,D16,D22,D24,D26,D28,D31)</f>
        <v>4207629</v>
      </c>
      <c r="E33" s="77">
        <f t="shared" si="11"/>
        <v>167360</v>
      </c>
      <c r="F33" s="77">
        <f t="shared" si="11"/>
        <v>0</v>
      </c>
      <c r="G33" s="77">
        <f t="shared" si="11"/>
        <v>0</v>
      </c>
      <c r="H33" s="77">
        <f t="shared" si="11"/>
        <v>0</v>
      </c>
      <c r="I33" s="77">
        <f t="shared" si="11"/>
        <v>3355784</v>
      </c>
      <c r="J33" s="77">
        <f t="shared" si="11"/>
        <v>0</v>
      </c>
      <c r="K33" s="77">
        <f t="shared" si="11"/>
        <v>0</v>
      </c>
      <c r="L33" s="77">
        <f t="shared" si="11"/>
        <v>0</v>
      </c>
      <c r="M33" s="77">
        <f t="shared" si="11"/>
        <v>0</v>
      </c>
      <c r="N33" s="77">
        <f t="shared" si="4"/>
        <v>7730773</v>
      </c>
      <c r="O33" s="78">
        <f t="shared" si="1"/>
        <v>768.3137547207315</v>
      </c>
      <c r="P33" s="59"/>
      <c r="Q33" s="79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</row>
    <row r="34" spans="1:15" ht="15">
      <c r="A34" s="81"/>
      <c r="B34" s="82"/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</row>
    <row r="35" spans="1:15" ht="15">
      <c r="A35" s="85"/>
      <c r="B35" s="86"/>
      <c r="C35" s="86"/>
      <c r="D35" s="87"/>
      <c r="E35" s="87"/>
      <c r="F35" s="87"/>
      <c r="G35" s="87"/>
      <c r="H35" s="87"/>
      <c r="I35" s="87"/>
      <c r="J35" s="87"/>
      <c r="K35" s="87"/>
      <c r="L35" s="117" t="s">
        <v>70</v>
      </c>
      <c r="M35" s="117"/>
      <c r="N35" s="117"/>
      <c r="O35" s="88">
        <v>10062</v>
      </c>
    </row>
    <row r="36" spans="1:15" ht="15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5" ht="15.75" customHeight="1" thickBot="1">
      <c r="A37" s="121" t="s">
        <v>45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2269103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2269103</v>
      </c>
      <c r="O5" s="30">
        <f aca="true" t="shared" si="1" ref="O5:O31">(N5/O$33)</f>
        <v>232.8957200041055</v>
      </c>
      <c r="P5" s="6"/>
    </row>
    <row r="6" spans="1:16" ht="15">
      <c r="A6" s="12"/>
      <c r="B6" s="42">
        <v>511</v>
      </c>
      <c r="C6" s="19" t="s">
        <v>19</v>
      </c>
      <c r="D6" s="43">
        <v>27172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27172</v>
      </c>
      <c r="O6" s="44">
        <f t="shared" si="1"/>
        <v>2.788874063430155</v>
      </c>
      <c r="P6" s="9"/>
    </row>
    <row r="7" spans="1:16" ht="15">
      <c r="A7" s="12"/>
      <c r="B7" s="42">
        <v>512</v>
      </c>
      <c r="C7" s="19" t="s">
        <v>20</v>
      </c>
      <c r="D7" s="43">
        <v>1280127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1280127</v>
      </c>
      <c r="O7" s="44">
        <f t="shared" si="1"/>
        <v>131.38940777994458</v>
      </c>
      <c r="P7" s="9"/>
    </row>
    <row r="8" spans="1:16" ht="15">
      <c r="A8" s="12"/>
      <c r="B8" s="42">
        <v>513</v>
      </c>
      <c r="C8" s="19" t="s">
        <v>21</v>
      </c>
      <c r="D8" s="43">
        <v>166923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166923</v>
      </c>
      <c r="O8" s="44">
        <f t="shared" si="1"/>
        <v>17.132608026275275</v>
      </c>
      <c r="P8" s="9"/>
    </row>
    <row r="9" spans="1:16" ht="15">
      <c r="A9" s="12"/>
      <c r="B9" s="42">
        <v>514</v>
      </c>
      <c r="C9" s="19" t="s">
        <v>22</v>
      </c>
      <c r="D9" s="43">
        <v>74535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74535</v>
      </c>
      <c r="O9" s="44">
        <f t="shared" si="1"/>
        <v>7.650107769680797</v>
      </c>
      <c r="P9" s="9"/>
    </row>
    <row r="10" spans="1:16" ht="15">
      <c r="A10" s="12"/>
      <c r="B10" s="42">
        <v>515</v>
      </c>
      <c r="C10" s="19" t="s">
        <v>23</v>
      </c>
      <c r="D10" s="43">
        <v>290455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290455</v>
      </c>
      <c r="O10" s="44">
        <f t="shared" si="1"/>
        <v>29.811659653084266</v>
      </c>
      <c r="P10" s="9"/>
    </row>
    <row r="11" spans="1:16" ht="15">
      <c r="A11" s="12"/>
      <c r="B11" s="42">
        <v>516</v>
      </c>
      <c r="C11" s="19" t="s">
        <v>47</v>
      </c>
      <c r="D11" s="43">
        <v>84496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84496</v>
      </c>
      <c r="O11" s="44">
        <f t="shared" si="1"/>
        <v>8.672482808169969</v>
      </c>
      <c r="P11" s="9"/>
    </row>
    <row r="12" spans="1:16" ht="15">
      <c r="A12" s="12"/>
      <c r="B12" s="42">
        <v>519</v>
      </c>
      <c r="C12" s="19" t="s">
        <v>24</v>
      </c>
      <c r="D12" s="43">
        <v>345395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345395</v>
      </c>
      <c r="O12" s="44">
        <f t="shared" si="1"/>
        <v>35.45057990352048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SUM(D14:D15)</f>
        <v>2199689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2199689</v>
      </c>
      <c r="O13" s="41">
        <f t="shared" si="1"/>
        <v>225.7712203633378</v>
      </c>
      <c r="P13" s="10"/>
    </row>
    <row r="14" spans="1:16" ht="15">
      <c r="A14" s="12"/>
      <c r="B14" s="42">
        <v>521</v>
      </c>
      <c r="C14" s="19" t="s">
        <v>26</v>
      </c>
      <c r="D14" s="43">
        <v>1218060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1218060</v>
      </c>
      <c r="O14" s="44">
        <f t="shared" si="1"/>
        <v>125.01898799137842</v>
      </c>
      <c r="P14" s="9"/>
    </row>
    <row r="15" spans="1:16" ht="15">
      <c r="A15" s="12"/>
      <c r="B15" s="42">
        <v>522</v>
      </c>
      <c r="C15" s="19" t="s">
        <v>27</v>
      </c>
      <c r="D15" s="43">
        <v>981629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981629</v>
      </c>
      <c r="O15" s="44">
        <f t="shared" si="1"/>
        <v>100.75223237195935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SUM(D17:D21)</f>
        <v>52972</v>
      </c>
      <c r="E16" s="29">
        <f t="shared" si="5"/>
        <v>213836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3202083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3468891</v>
      </c>
      <c r="O16" s="41">
        <f t="shared" si="1"/>
        <v>356.0393102740429</v>
      </c>
      <c r="P16" s="10"/>
    </row>
    <row r="17" spans="1:16" ht="15">
      <c r="A17" s="12"/>
      <c r="B17" s="42">
        <v>533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1148742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1148742</v>
      </c>
      <c r="O17" s="44">
        <f t="shared" si="1"/>
        <v>117.90434157856923</v>
      </c>
      <c r="P17" s="9"/>
    </row>
    <row r="18" spans="1:16" ht="15">
      <c r="A18" s="12"/>
      <c r="B18" s="42">
        <v>534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726213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726213</v>
      </c>
      <c r="O18" s="44">
        <f t="shared" si="1"/>
        <v>74.53689828594888</v>
      </c>
      <c r="P18" s="9"/>
    </row>
    <row r="19" spans="1:16" ht="15">
      <c r="A19" s="12"/>
      <c r="B19" s="42">
        <v>535</v>
      </c>
      <c r="C19" s="19" t="s">
        <v>55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1327128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1327128</v>
      </c>
      <c r="O19" s="44">
        <f t="shared" si="1"/>
        <v>136.21348660576825</v>
      </c>
      <c r="P19" s="9"/>
    </row>
    <row r="20" spans="1:16" ht="15">
      <c r="A20" s="12"/>
      <c r="B20" s="42">
        <v>538</v>
      </c>
      <c r="C20" s="19" t="s">
        <v>31</v>
      </c>
      <c r="D20" s="43">
        <v>0</v>
      </c>
      <c r="E20" s="43">
        <v>213836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213836</v>
      </c>
      <c r="O20" s="44">
        <f t="shared" si="1"/>
        <v>21.947654726470287</v>
      </c>
      <c r="P20" s="9"/>
    </row>
    <row r="21" spans="1:16" ht="15">
      <c r="A21" s="12"/>
      <c r="B21" s="42">
        <v>539</v>
      </c>
      <c r="C21" s="19" t="s">
        <v>32</v>
      </c>
      <c r="D21" s="43">
        <v>52972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52972</v>
      </c>
      <c r="O21" s="44">
        <f t="shared" si="1"/>
        <v>5.436929077286257</v>
      </c>
      <c r="P21" s="9"/>
    </row>
    <row r="22" spans="1:16" ht="15.75">
      <c r="A22" s="26" t="s">
        <v>33</v>
      </c>
      <c r="B22" s="27"/>
      <c r="C22" s="28"/>
      <c r="D22" s="29">
        <f aca="true" t="shared" si="6" ref="D22:M22">SUM(D23:D23)</f>
        <v>280344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280344</v>
      </c>
      <c r="O22" s="41">
        <f t="shared" si="1"/>
        <v>28.773888945909885</v>
      </c>
      <c r="P22" s="10"/>
    </row>
    <row r="23" spans="1:16" ht="15">
      <c r="A23" s="12"/>
      <c r="B23" s="42">
        <v>541</v>
      </c>
      <c r="C23" s="19" t="s">
        <v>34</v>
      </c>
      <c r="D23" s="43">
        <v>280344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280344</v>
      </c>
      <c r="O23" s="44">
        <f t="shared" si="1"/>
        <v>28.773888945909885</v>
      </c>
      <c r="P23" s="9"/>
    </row>
    <row r="24" spans="1:16" ht="15.75">
      <c r="A24" s="26" t="s">
        <v>48</v>
      </c>
      <c r="B24" s="27"/>
      <c r="C24" s="28"/>
      <c r="D24" s="29">
        <f aca="true" t="shared" si="7" ref="D24:M24">SUM(D25:D25)</f>
        <v>45517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45517</v>
      </c>
      <c r="O24" s="41">
        <f t="shared" si="1"/>
        <v>4.671764343631325</v>
      </c>
      <c r="P24" s="10"/>
    </row>
    <row r="25" spans="1:16" ht="15">
      <c r="A25" s="12"/>
      <c r="B25" s="42">
        <v>569</v>
      </c>
      <c r="C25" s="19" t="s">
        <v>49</v>
      </c>
      <c r="D25" s="43">
        <v>45517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45517</v>
      </c>
      <c r="O25" s="44">
        <f t="shared" si="1"/>
        <v>4.671764343631325</v>
      </c>
      <c r="P25" s="9"/>
    </row>
    <row r="26" spans="1:16" ht="15.75">
      <c r="A26" s="26" t="s">
        <v>35</v>
      </c>
      <c r="B26" s="27"/>
      <c r="C26" s="28"/>
      <c r="D26" s="29">
        <f aca="true" t="shared" si="8" ref="D26:M26">SUM(D27:D28)</f>
        <v>261385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261385</v>
      </c>
      <c r="O26" s="41">
        <f t="shared" si="1"/>
        <v>26.827979061890588</v>
      </c>
      <c r="P26" s="9"/>
    </row>
    <row r="27" spans="1:16" ht="15">
      <c r="A27" s="12"/>
      <c r="B27" s="42">
        <v>571</v>
      </c>
      <c r="C27" s="19" t="s">
        <v>36</v>
      </c>
      <c r="D27" s="43">
        <v>58163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58163</v>
      </c>
      <c r="O27" s="44">
        <f t="shared" si="1"/>
        <v>5.969721851585754</v>
      </c>
      <c r="P27" s="9"/>
    </row>
    <row r="28" spans="1:16" ht="15">
      <c r="A28" s="12"/>
      <c r="B28" s="42">
        <v>572</v>
      </c>
      <c r="C28" s="19" t="s">
        <v>37</v>
      </c>
      <c r="D28" s="43">
        <v>203222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203222</v>
      </c>
      <c r="O28" s="44">
        <f t="shared" si="1"/>
        <v>20.858257210304835</v>
      </c>
      <c r="P28" s="9"/>
    </row>
    <row r="29" spans="1:16" ht="15.75">
      <c r="A29" s="26" t="s">
        <v>40</v>
      </c>
      <c r="B29" s="27"/>
      <c r="C29" s="28"/>
      <c r="D29" s="29">
        <f aca="true" t="shared" si="9" ref="D29:M29">SUM(D30:D30)</f>
        <v>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95529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95529</v>
      </c>
      <c r="O29" s="41">
        <f t="shared" si="1"/>
        <v>9.804885558862773</v>
      </c>
      <c r="P29" s="9"/>
    </row>
    <row r="30" spans="1:16" ht="15.75" thickBot="1">
      <c r="A30" s="12"/>
      <c r="B30" s="42">
        <v>581</v>
      </c>
      <c r="C30" s="19" t="s">
        <v>38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95529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95529</v>
      </c>
      <c r="O30" s="44">
        <f t="shared" si="1"/>
        <v>9.804885558862773</v>
      </c>
      <c r="P30" s="9"/>
    </row>
    <row r="31" spans="1:119" ht="16.5" thickBot="1">
      <c r="A31" s="13" t="s">
        <v>10</v>
      </c>
      <c r="B31" s="21"/>
      <c r="C31" s="20"/>
      <c r="D31" s="14">
        <f>SUM(D5,D13,D16,D22,D24,D26,D29)</f>
        <v>5109010</v>
      </c>
      <c r="E31" s="14">
        <f aca="true" t="shared" si="10" ref="E31:M31">SUM(E5,E13,E16,E22,E24,E26,E29)</f>
        <v>213836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3297612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4"/>
        <v>8620458</v>
      </c>
      <c r="O31" s="35">
        <f t="shared" si="1"/>
        <v>884.7847685517808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56</v>
      </c>
      <c r="M33" s="93"/>
      <c r="N33" s="93"/>
      <c r="O33" s="39">
        <v>9743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2022-10-13T19:49:58Z</cp:lastPrinted>
  <dcterms:created xsi:type="dcterms:W3CDTF">2000-08-31T21:26:31Z</dcterms:created>
  <dcterms:modified xsi:type="dcterms:W3CDTF">2022-10-13T19:50:09Z</dcterms:modified>
  <cp:category/>
  <cp:version/>
  <cp:contentType/>
  <cp:contentStatus/>
</cp:coreProperties>
</file>