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'2007'!$A$1:$O$27</definedName>
    <definedName name="_xlnm.Print_Area" localSheetId="13">'2008'!$A$1:$O$25</definedName>
    <definedName name="_xlnm.Print_Area" localSheetId="12">'2009'!$A$1:$O$28</definedName>
    <definedName name="_xlnm.Print_Area" localSheetId="11">'2010'!$A$1:$O$26</definedName>
    <definedName name="_xlnm.Print_Area" localSheetId="10">'2011'!$A$1:$O$26</definedName>
    <definedName name="_xlnm.Print_Area" localSheetId="9">'2012'!$A$1:$O$26</definedName>
    <definedName name="_xlnm.Print_Area" localSheetId="8">'2013'!$A$1:$O$26</definedName>
    <definedName name="_xlnm.Print_Area" localSheetId="7">'2014'!$A$1:$O$26</definedName>
    <definedName name="_xlnm.Print_Area" localSheetId="6">'2015'!$A$1:$O$27</definedName>
    <definedName name="_xlnm.Print_Area" localSheetId="5">'2016'!$A$1:$O$28</definedName>
    <definedName name="_xlnm.Print_Area" localSheetId="4">'2017'!$A$1:$O$28</definedName>
    <definedName name="_xlnm.Print_Area" localSheetId="3">'2018'!$A$1:$O$28</definedName>
    <definedName name="_xlnm.Print_Area" localSheetId="2">'2019'!$A$1:$O$30</definedName>
    <definedName name="_xlnm.Print_Area" localSheetId="1">'2020'!$A$1:$O$28</definedName>
    <definedName name="_xlnm.Print_Area" localSheetId="0">'2021'!$A$1:$P$28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<sst xmlns="http://schemas.openxmlformats.org/spreadsheetml/2006/main" count="588" uniqueCount="82">
  <si>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</si>
  <si>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</si>
  <si>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</si>
  <si>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</si>
  <si>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</si>
  <si>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</si>
  <si>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</si>
  <si>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</si>
  <si>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</si>
  <si>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</si>
  <si>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</si>
  <si>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</si>
  <si>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</si>
  <si>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</si>
  <si>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</si>
  <si>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</si>
  <si>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</si>
  <si>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</si>
  <si>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</si>
  <si>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</si>
  <si>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</si>
  <si>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</si>
  <si>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</si>
  <si>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</si>
  <si>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</si>
  <si>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</si>
  <si>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</si>
  <si>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</si>
  <si>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</si>
  <si>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</si>
  <si>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</si>
  <si>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</si>
  <si>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</si>
  <si>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</si>
  <si>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</si>
  <si>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</si>
  <si>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</si>
  <si>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</si>
  <si>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Montverde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</si>
  <si>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</si>
  <si>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</si>
  <si>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</si>
  <si>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</si>
  <si>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</si>
  <si>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</si>
  <si>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</si>
  <si>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</si>
  <si>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</si>
  <si>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</si>
  <si>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</si>
  <si>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</si>
  <si>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</si>
  <si>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Road / Street Facilities</t>
  </si>
  <si>
    <t>Parks / Recreation</t>
  </si>
  <si>
    <t>2014 Municipal Population:</t>
  </si>
  <si>
    <t>Local Fiscal Year Ended September 30, 2007</t>
  </si>
  <si>
    <t>Comprehensive Planning</t>
  </si>
  <si>
    <t>Detention and/or Correction</t>
  </si>
  <si>
    <t>2007 Municipal Population:</t>
  </si>
  <si>
    <t>Local Fiscal Year Ended September 30, 2015</t>
  </si>
  <si>
    <t>Pension Benefits</t>
  </si>
  <si>
    <t>2015 Municipal Population:</t>
  </si>
  <si>
    <t>Local Fiscal Year Ended September 30, 2016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</si>
  <si>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</si>
  <si>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</si>
  <si>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</si>
  <si>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</si>
  <si>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</si>
  <si>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</si>
  <si>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</si>
  <si>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</si>
  <si>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General Government</t>
  </si>
  <si>
    <t>Protective Inspections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</si>
  <si>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</si>
  <si>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</si>
  <si>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</si>
  <si>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</si>
  <si>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</si>
  <si>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</si>
  <si>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</si>
  <si>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General Government Services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</si>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</sst>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677258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677258</v>
      </c>
      <c r="P5" s="30">
        <f>(O5/P$26)</f>
        <v>400.0342587123449</v>
      </c>
      <c r="Q5" s="6"/>
    </row>
    <row r="6" spans="1:17" ht="15">
      <c r="A6" s="12"/>
      <c r="B6" s="42">
        <v>511</v>
      </c>
      <c r="C6" s="19" t="s">
        <v>19</v>
      </c>
      <c r="D6" s="43">
        <v>51189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51189</v>
      </c>
      <c r="P6" s="44">
        <f>(O6/P$26)</f>
        <v>30.235676314235086</v>
      </c>
      <c r="Q6" s="9"/>
    </row>
    <row r="7" spans="1:17" ht="15">
      <c r="A7" s="12"/>
      <c r="B7" s="42">
        <v>512</v>
      </c>
      <c r="C7" s="19" t="s">
        <v>20</v>
      </c>
      <c r="D7" s="43">
        <v>143824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143824</v>
      </c>
      <c r="P7" s="44">
        <f>(O7/P$26)</f>
        <v>84.95215593620792</v>
      </c>
      <c r="Q7" s="9"/>
    </row>
    <row r="8" spans="1:17" ht="15">
      <c r="A8" s="12"/>
      <c r="B8" s="42">
        <v>513</v>
      </c>
      <c r="C8" s="19" t="s">
        <v>21</v>
      </c>
      <c r="D8" s="43">
        <v>324189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324189</v>
      </c>
      <c r="P8" s="44">
        <f>(O8/P$26)</f>
        <v>191.48789131718843</v>
      </c>
      <c r="Q8" s="9"/>
    </row>
    <row r="9" spans="1:17" ht="15">
      <c r="A9" s="12"/>
      <c r="B9" s="42">
        <v>514</v>
      </c>
      <c r="C9" s="19" t="s">
        <v>22</v>
      </c>
      <c r="D9" s="43">
        <v>30995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30995</v>
      </c>
      <c r="P9" s="44">
        <f>(O9/P$26)</f>
        <v>18.307737743650325</v>
      </c>
      <c r="Q9" s="9"/>
    </row>
    <row r="10" spans="1:17" ht="15">
      <c r="A10" s="12"/>
      <c r="B10" s="42">
        <v>519</v>
      </c>
      <c r="C10" s="19" t="s">
        <v>80</v>
      </c>
      <c r="D10" s="43">
        <v>127061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127061</v>
      </c>
      <c r="P10" s="44">
        <f>(O10/P$26)</f>
        <v>75.0507974010632</v>
      </c>
      <c r="Q10" s="9"/>
    </row>
    <row r="11" spans="1:17" ht="15.75">
      <c r="A11" s="26" t="s">
        <v>23</v>
      </c>
      <c r="B11" s="27"/>
      <c r="C11" s="28"/>
      <c r="D11" s="29">
        <f>SUM(D12:D14)</f>
        <v>384151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384151</v>
      </c>
      <c r="P11" s="41">
        <f>(O11/P$26)</f>
        <v>226.90549320732427</v>
      </c>
      <c r="Q11" s="10"/>
    </row>
    <row r="12" spans="1:17" ht="15">
      <c r="A12" s="12"/>
      <c r="B12" s="42">
        <v>521</v>
      </c>
      <c r="C12" s="19" t="s">
        <v>24</v>
      </c>
      <c r="D12" s="43">
        <v>123394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123394</v>
      </c>
      <c r="P12" s="44">
        <f>(O12/P$26)</f>
        <v>72.88481984642647</v>
      </c>
      <c r="Q12" s="9"/>
    </row>
    <row r="13" spans="1:17" ht="15">
      <c r="A13" s="12"/>
      <c r="B13" s="42">
        <v>522</v>
      </c>
      <c r="C13" s="19" t="s">
        <v>25</v>
      </c>
      <c r="D13" s="43">
        <v>131794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131794</v>
      </c>
      <c r="P13" s="44">
        <f>(O13/P$26)</f>
        <v>77.84642646190196</v>
      </c>
      <c r="Q13" s="9"/>
    </row>
    <row r="14" spans="1:17" ht="15">
      <c r="A14" s="12"/>
      <c r="B14" s="42">
        <v>524</v>
      </c>
      <c r="C14" s="19" t="s">
        <v>72</v>
      </c>
      <c r="D14" s="43">
        <v>128963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128963</v>
      </c>
      <c r="P14" s="44">
        <f>(O14/P$26)</f>
        <v>76.17424689899586</v>
      </c>
      <c r="Q14" s="9"/>
    </row>
    <row r="15" spans="1:17" ht="15.75">
      <c r="A15" s="26" t="s">
        <v>26</v>
      </c>
      <c r="B15" s="27"/>
      <c r="C15" s="28"/>
      <c r="D15" s="29">
        <f>SUM(D16:D18)</f>
        <v>68325</v>
      </c>
      <c r="E15" s="29">
        <f>SUM(E16:E18)</f>
        <v>0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SUM(I16:I18)</f>
        <v>390222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458547</v>
      </c>
      <c r="P15" s="41">
        <f>(O15/P$26)</f>
        <v>270.84878913171883</v>
      </c>
      <c r="Q15" s="10"/>
    </row>
    <row r="16" spans="1:17" ht="15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390222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390222</v>
      </c>
      <c r="P16" s="44">
        <f>(O16/P$26)</f>
        <v>230.49143532191377</v>
      </c>
      <c r="Q16" s="9"/>
    </row>
    <row r="17" spans="1:17" ht="15">
      <c r="A17" s="12"/>
      <c r="B17" s="42">
        <v>534</v>
      </c>
      <c r="C17" s="19" t="s">
        <v>28</v>
      </c>
      <c r="D17" s="43">
        <v>11613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11613</v>
      </c>
      <c r="P17" s="44">
        <f>(O17/P$26)</f>
        <v>6.859421145894861</v>
      </c>
      <c r="Q17" s="9"/>
    </row>
    <row r="18" spans="1:17" ht="15">
      <c r="A18" s="12"/>
      <c r="B18" s="42">
        <v>539</v>
      </c>
      <c r="C18" s="19" t="s">
        <v>29</v>
      </c>
      <c r="D18" s="43">
        <v>56712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56712</v>
      </c>
      <c r="P18" s="44">
        <f>(O18/P$26)</f>
        <v>33.49793266391022</v>
      </c>
      <c r="Q18" s="9"/>
    </row>
    <row r="19" spans="1:17" ht="15.75">
      <c r="A19" s="26" t="s">
        <v>30</v>
      </c>
      <c r="B19" s="27"/>
      <c r="C19" s="28"/>
      <c r="D19" s="29">
        <f>SUM(D20:D20)</f>
        <v>270488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270488</v>
      </c>
      <c r="P19" s="41">
        <f>(O19/P$26)</f>
        <v>159.76845835794447</v>
      </c>
      <c r="Q19" s="10"/>
    </row>
    <row r="20" spans="1:17" ht="15">
      <c r="A20" s="12"/>
      <c r="B20" s="42">
        <v>541</v>
      </c>
      <c r="C20" s="19" t="s">
        <v>31</v>
      </c>
      <c r="D20" s="43">
        <v>270488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270488</v>
      </c>
      <c r="P20" s="44">
        <f>(O20/P$26)</f>
        <v>159.76845835794447</v>
      </c>
      <c r="Q20" s="9"/>
    </row>
    <row r="21" spans="1:17" ht="15.75">
      <c r="A21" s="26" t="s">
        <v>32</v>
      </c>
      <c r="B21" s="27"/>
      <c r="C21" s="28"/>
      <c r="D21" s="29">
        <f>SUM(D22:D23)</f>
        <v>296668</v>
      </c>
      <c r="E21" s="29">
        <f>SUM(E22:E23)</f>
        <v>0</v>
      </c>
      <c r="F21" s="29">
        <f>SUM(F22:F23)</f>
        <v>0</v>
      </c>
      <c r="G21" s="29">
        <f>SUM(G22:G23)</f>
        <v>0</v>
      </c>
      <c r="H21" s="29">
        <f>SUM(H22:H23)</f>
        <v>0</v>
      </c>
      <c r="I21" s="29">
        <f>SUM(I22:I23)</f>
        <v>0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>SUM(D21:N21)</f>
        <v>296668</v>
      </c>
      <c r="P21" s="41">
        <f>(O21/P$26)</f>
        <v>175.23213230950975</v>
      </c>
      <c r="Q21" s="9"/>
    </row>
    <row r="22" spans="1:17" ht="15">
      <c r="A22" s="12"/>
      <c r="B22" s="42">
        <v>571</v>
      </c>
      <c r="C22" s="19" t="s">
        <v>33</v>
      </c>
      <c r="D22" s="43">
        <v>124092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124092</v>
      </c>
      <c r="P22" s="44">
        <f>(O22/P$26)</f>
        <v>73.29710572947431</v>
      </c>
      <c r="Q22" s="9"/>
    </row>
    <row r="23" spans="1:17" ht="15.75" thickBot="1">
      <c r="A23" s="12"/>
      <c r="B23" s="42">
        <v>572</v>
      </c>
      <c r="C23" s="19" t="s">
        <v>34</v>
      </c>
      <c r="D23" s="43">
        <v>172576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172576</v>
      </c>
      <c r="P23" s="44">
        <f>(O23/P$26)</f>
        <v>101.93502658003544</v>
      </c>
      <c r="Q23" s="9"/>
    </row>
    <row r="24" spans="1:120" ht="16.5" thickBot="1">
      <c r="A24" s="13" t="s">
        <v>10</v>
      </c>
      <c r="B24" s="21"/>
      <c r="C24" s="20"/>
      <c r="D24" s="14">
        <f>SUM(D5,D11,D15,D19,D21)</f>
        <v>1696890</v>
      </c>
      <c r="E24" s="14">
        <f aca="true" t="shared" si="0" ref="E24:N24">SUM(E5,E11,E15,E19,E21)</f>
        <v>0</v>
      </c>
      <c r="F24" s="14">
        <f t="shared" si="0"/>
        <v>0</v>
      </c>
      <c r="G24" s="14">
        <f t="shared" si="0"/>
        <v>0</v>
      </c>
      <c r="H24" s="14">
        <f t="shared" si="0"/>
        <v>0</v>
      </c>
      <c r="I24" s="14">
        <f t="shared" si="0"/>
        <v>390222</v>
      </c>
      <c r="J24" s="14">
        <f t="shared" si="0"/>
        <v>0</v>
      </c>
      <c r="K24" s="14">
        <f t="shared" si="0"/>
        <v>0</v>
      </c>
      <c r="L24" s="14">
        <f t="shared" si="0"/>
        <v>0</v>
      </c>
      <c r="M24" s="14">
        <f t="shared" si="0"/>
        <v>0</v>
      </c>
      <c r="N24" s="14">
        <f t="shared" si="0"/>
        <v>0</v>
      </c>
      <c r="O24" s="14">
        <f>SUM(D24:N24)</f>
        <v>2087112</v>
      </c>
      <c r="P24" s="35">
        <f>(O24/P$26)</f>
        <v>1232.7891317188423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6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6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81</v>
      </c>
      <c r="N26" s="90"/>
      <c r="O26" s="90"/>
      <c r="P26" s="39">
        <v>1693</v>
      </c>
    </row>
    <row r="27" spans="1:16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6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sheetProtection/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477690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477690</v>
      </c>
      <c r="O5" s="30">
        <f aca="true" t="shared" si="2" ref="O5:O22">(N5/O$24)</f>
        <v>330.124395300622</v>
      </c>
      <c r="P5" s="6"/>
    </row>
    <row r="6" spans="1:16" ht="15">
      <c r="A6" s="12"/>
      <c r="B6" s="42">
        <v>511</v>
      </c>
      <c r="C6" s="19" t="s">
        <v>19</v>
      </c>
      <c r="D6" s="43">
        <v>24769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24769</v>
      </c>
      <c r="O6" s="44">
        <f t="shared" si="2"/>
        <v>17.117484450587423</v>
      </c>
      <c r="P6" s="9"/>
    </row>
    <row r="7" spans="1:16" ht="15">
      <c r="A7" s="12"/>
      <c r="B7" s="42">
        <v>512</v>
      </c>
      <c r="C7" s="19" t="s">
        <v>20</v>
      </c>
      <c r="D7" s="43">
        <v>16772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16772</v>
      </c>
      <c r="O7" s="44">
        <f t="shared" si="2"/>
        <v>11.590877677954389</v>
      </c>
      <c r="P7" s="9"/>
    </row>
    <row r="8" spans="1:16" ht="15">
      <c r="A8" s="12"/>
      <c r="B8" s="42">
        <v>513</v>
      </c>
      <c r="C8" s="19" t="s">
        <v>21</v>
      </c>
      <c r="D8" s="43">
        <v>408775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408775</v>
      </c>
      <c r="O8" s="44">
        <f t="shared" si="2"/>
        <v>282.4982722874914</v>
      </c>
      <c r="P8" s="9"/>
    </row>
    <row r="9" spans="1:16" ht="15">
      <c r="A9" s="12"/>
      <c r="B9" s="42">
        <v>514</v>
      </c>
      <c r="C9" s="19" t="s">
        <v>22</v>
      </c>
      <c r="D9" s="43">
        <v>27374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27374</v>
      </c>
      <c r="O9" s="44">
        <f t="shared" si="2"/>
        <v>18.917760884588805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165515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165515</v>
      </c>
      <c r="O10" s="41">
        <f t="shared" si="2"/>
        <v>114.38493434692467</v>
      </c>
      <c r="P10" s="10"/>
    </row>
    <row r="11" spans="1:16" ht="15">
      <c r="A11" s="12"/>
      <c r="B11" s="42">
        <v>521</v>
      </c>
      <c r="C11" s="19" t="s">
        <v>24</v>
      </c>
      <c r="D11" s="43">
        <v>84746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84746</v>
      </c>
      <c r="O11" s="44">
        <f t="shared" si="2"/>
        <v>58.56668970283345</v>
      </c>
      <c r="P11" s="9"/>
    </row>
    <row r="12" spans="1:16" ht="15">
      <c r="A12" s="12"/>
      <c r="B12" s="42">
        <v>522</v>
      </c>
      <c r="C12" s="19" t="s">
        <v>25</v>
      </c>
      <c r="D12" s="43">
        <v>80769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80769</v>
      </c>
      <c r="O12" s="44">
        <f t="shared" si="2"/>
        <v>55.81824464409122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142148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228370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370518</v>
      </c>
      <c r="O13" s="41">
        <f t="shared" si="2"/>
        <v>256.05943331029715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228370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228370</v>
      </c>
      <c r="O14" s="44">
        <f t="shared" si="2"/>
        <v>157.82308223911542</v>
      </c>
      <c r="P14" s="9"/>
    </row>
    <row r="15" spans="1:16" ht="15">
      <c r="A15" s="12"/>
      <c r="B15" s="42">
        <v>534</v>
      </c>
      <c r="C15" s="19" t="s">
        <v>28</v>
      </c>
      <c r="D15" s="43">
        <v>127505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127505</v>
      </c>
      <c r="O15" s="44">
        <f t="shared" si="2"/>
        <v>88.11679336558397</v>
      </c>
      <c r="P15" s="9"/>
    </row>
    <row r="16" spans="1:16" ht="15">
      <c r="A16" s="12"/>
      <c r="B16" s="42">
        <v>539</v>
      </c>
      <c r="C16" s="19" t="s">
        <v>29</v>
      </c>
      <c r="D16" s="43">
        <v>14643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14643</v>
      </c>
      <c r="O16" s="44">
        <f t="shared" si="2"/>
        <v>10.119557705597789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171927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171927</v>
      </c>
      <c r="O17" s="41">
        <f t="shared" si="2"/>
        <v>118.81617138908085</v>
      </c>
      <c r="P17" s="10"/>
    </row>
    <row r="18" spans="1:16" ht="15">
      <c r="A18" s="12"/>
      <c r="B18" s="42">
        <v>541</v>
      </c>
      <c r="C18" s="19" t="s">
        <v>31</v>
      </c>
      <c r="D18" s="43">
        <v>171927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171927</v>
      </c>
      <c r="O18" s="44">
        <f t="shared" si="2"/>
        <v>118.81617138908085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SUM(D20:D21)</f>
        <v>183596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183596</v>
      </c>
      <c r="O19" s="41">
        <f t="shared" si="2"/>
        <v>126.88044229440221</v>
      </c>
      <c r="P19" s="9"/>
    </row>
    <row r="20" spans="1:16" ht="15">
      <c r="A20" s="12"/>
      <c r="B20" s="42">
        <v>571</v>
      </c>
      <c r="C20" s="19" t="s">
        <v>33</v>
      </c>
      <c r="D20" s="43">
        <v>93678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93678</v>
      </c>
      <c r="O20" s="44">
        <f t="shared" si="2"/>
        <v>64.7394609536973</v>
      </c>
      <c r="P20" s="9"/>
    </row>
    <row r="21" spans="1:16" ht="15.75" thickBot="1">
      <c r="A21" s="12"/>
      <c r="B21" s="42">
        <v>572</v>
      </c>
      <c r="C21" s="19" t="s">
        <v>34</v>
      </c>
      <c r="D21" s="43">
        <v>89918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89918</v>
      </c>
      <c r="O21" s="44">
        <f t="shared" si="2"/>
        <v>62.140981340704904</v>
      </c>
      <c r="P21" s="9"/>
    </row>
    <row r="22" spans="1:119" ht="16.5" thickBot="1">
      <c r="A22" s="13" t="s">
        <v>10</v>
      </c>
      <c r="B22" s="21"/>
      <c r="C22" s="20"/>
      <c r="D22" s="14">
        <f>SUM(D5,D10,D13,D17,D19)</f>
        <v>1140876</v>
      </c>
      <c r="E22" s="14">
        <f aca="true" t="shared" si="7" ref="E22:M22">SUM(E5,E10,E13,E17,E19)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228370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1369246</v>
      </c>
      <c r="O22" s="35">
        <f t="shared" si="2"/>
        <v>946.2653766413268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45</v>
      </c>
      <c r="M24" s="90"/>
      <c r="N24" s="90"/>
      <c r="O24" s="39">
        <v>1447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358088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358088</v>
      </c>
      <c r="O5" s="30">
        <f aca="true" t="shared" si="2" ref="O5:O22">(N5/O$24)</f>
        <v>246.1085910652921</v>
      </c>
      <c r="P5" s="6"/>
    </row>
    <row r="6" spans="1:16" ht="15">
      <c r="A6" s="12"/>
      <c r="B6" s="42">
        <v>511</v>
      </c>
      <c r="C6" s="19" t="s">
        <v>19</v>
      </c>
      <c r="D6" s="43">
        <v>21075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21075</v>
      </c>
      <c r="O6" s="44">
        <f t="shared" si="2"/>
        <v>14.484536082474227</v>
      </c>
      <c r="P6" s="9"/>
    </row>
    <row r="7" spans="1:16" ht="15">
      <c r="A7" s="12"/>
      <c r="B7" s="42">
        <v>512</v>
      </c>
      <c r="C7" s="19" t="s">
        <v>20</v>
      </c>
      <c r="D7" s="43">
        <v>15343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15343</v>
      </c>
      <c r="O7" s="44">
        <f t="shared" si="2"/>
        <v>10.545017182130584</v>
      </c>
      <c r="P7" s="9"/>
    </row>
    <row r="8" spans="1:16" ht="15">
      <c r="A8" s="12"/>
      <c r="B8" s="42">
        <v>513</v>
      </c>
      <c r="C8" s="19" t="s">
        <v>21</v>
      </c>
      <c r="D8" s="43">
        <v>293876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293876</v>
      </c>
      <c r="O8" s="44">
        <f t="shared" si="2"/>
        <v>201.9766323024055</v>
      </c>
      <c r="P8" s="9"/>
    </row>
    <row r="9" spans="1:16" ht="15">
      <c r="A9" s="12"/>
      <c r="B9" s="42">
        <v>514</v>
      </c>
      <c r="C9" s="19" t="s">
        <v>22</v>
      </c>
      <c r="D9" s="43">
        <v>27794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27794</v>
      </c>
      <c r="O9" s="44">
        <f t="shared" si="2"/>
        <v>19.102405498281787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185909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185909</v>
      </c>
      <c r="O10" s="41">
        <f t="shared" si="2"/>
        <v>127.77250859106529</v>
      </c>
      <c r="P10" s="10"/>
    </row>
    <row r="11" spans="1:16" ht="15">
      <c r="A11" s="12"/>
      <c r="B11" s="42">
        <v>521</v>
      </c>
      <c r="C11" s="19" t="s">
        <v>24</v>
      </c>
      <c r="D11" s="43">
        <v>88461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88461</v>
      </c>
      <c r="O11" s="44">
        <f t="shared" si="2"/>
        <v>60.7979381443299</v>
      </c>
      <c r="P11" s="9"/>
    </row>
    <row r="12" spans="1:16" ht="15">
      <c r="A12" s="12"/>
      <c r="B12" s="42">
        <v>522</v>
      </c>
      <c r="C12" s="19" t="s">
        <v>25</v>
      </c>
      <c r="D12" s="43">
        <v>97448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97448</v>
      </c>
      <c r="O12" s="44">
        <f t="shared" si="2"/>
        <v>66.9745704467354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134321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266993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401314</v>
      </c>
      <c r="O13" s="41">
        <f t="shared" si="2"/>
        <v>275.8171821305842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266993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266993</v>
      </c>
      <c r="O14" s="44">
        <f t="shared" si="2"/>
        <v>183.50034364261168</v>
      </c>
      <c r="P14" s="9"/>
    </row>
    <row r="15" spans="1:16" ht="15">
      <c r="A15" s="12"/>
      <c r="B15" s="42">
        <v>534</v>
      </c>
      <c r="C15" s="19" t="s">
        <v>28</v>
      </c>
      <c r="D15" s="43">
        <v>112510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112510</v>
      </c>
      <c r="O15" s="44">
        <f t="shared" si="2"/>
        <v>77.32646048109966</v>
      </c>
      <c r="P15" s="9"/>
    </row>
    <row r="16" spans="1:16" ht="15">
      <c r="A16" s="12"/>
      <c r="B16" s="42">
        <v>539</v>
      </c>
      <c r="C16" s="19" t="s">
        <v>29</v>
      </c>
      <c r="D16" s="43">
        <v>21811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21811</v>
      </c>
      <c r="O16" s="44">
        <f t="shared" si="2"/>
        <v>14.990378006872852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107429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107429</v>
      </c>
      <c r="O17" s="41">
        <f t="shared" si="2"/>
        <v>73.83436426116839</v>
      </c>
      <c r="P17" s="10"/>
    </row>
    <row r="18" spans="1:16" ht="15">
      <c r="A18" s="12"/>
      <c r="B18" s="42">
        <v>541</v>
      </c>
      <c r="C18" s="19" t="s">
        <v>31</v>
      </c>
      <c r="D18" s="43">
        <v>107429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107429</v>
      </c>
      <c r="O18" s="44">
        <f t="shared" si="2"/>
        <v>73.83436426116839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SUM(D20:D21)</f>
        <v>372027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372027</v>
      </c>
      <c r="O19" s="41">
        <f t="shared" si="2"/>
        <v>255.68865979381442</v>
      </c>
      <c r="P19" s="9"/>
    </row>
    <row r="20" spans="1:16" ht="15">
      <c r="A20" s="12"/>
      <c r="B20" s="42">
        <v>571</v>
      </c>
      <c r="C20" s="19" t="s">
        <v>33</v>
      </c>
      <c r="D20" s="43">
        <v>105506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105506</v>
      </c>
      <c r="O20" s="44">
        <f t="shared" si="2"/>
        <v>72.51271477663231</v>
      </c>
      <c r="P20" s="9"/>
    </row>
    <row r="21" spans="1:16" ht="15.75" thickBot="1">
      <c r="A21" s="12"/>
      <c r="B21" s="42">
        <v>572</v>
      </c>
      <c r="C21" s="19" t="s">
        <v>34</v>
      </c>
      <c r="D21" s="43">
        <v>266521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266521</v>
      </c>
      <c r="O21" s="44">
        <f t="shared" si="2"/>
        <v>183.17594501718213</v>
      </c>
      <c r="P21" s="9"/>
    </row>
    <row r="22" spans="1:119" ht="16.5" thickBot="1">
      <c r="A22" s="13" t="s">
        <v>10</v>
      </c>
      <c r="B22" s="21"/>
      <c r="C22" s="20"/>
      <c r="D22" s="14">
        <f>SUM(D5,D10,D13,D17,D19)</f>
        <v>1157774</v>
      </c>
      <c r="E22" s="14">
        <f aca="true" t="shared" si="7" ref="E22:M22">SUM(E5,E10,E13,E17,E19)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266993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1424767</v>
      </c>
      <c r="O22" s="35">
        <f t="shared" si="2"/>
        <v>979.2213058419244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43</v>
      </c>
      <c r="M24" s="90"/>
      <c r="N24" s="90"/>
      <c r="O24" s="39">
        <v>1455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327266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327266</v>
      </c>
      <c r="O5" s="30">
        <f aca="true" t="shared" si="2" ref="O5:O22">(N5/O$24)</f>
        <v>223.69514695830486</v>
      </c>
      <c r="P5" s="6"/>
    </row>
    <row r="6" spans="1:16" ht="15">
      <c r="A6" s="12"/>
      <c r="B6" s="42">
        <v>511</v>
      </c>
      <c r="C6" s="19" t="s">
        <v>19</v>
      </c>
      <c r="D6" s="43">
        <v>21142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21142</v>
      </c>
      <c r="O6" s="44">
        <f t="shared" si="2"/>
        <v>14.451127819548873</v>
      </c>
      <c r="P6" s="9"/>
    </row>
    <row r="7" spans="1:16" ht="15">
      <c r="A7" s="12"/>
      <c r="B7" s="42">
        <v>512</v>
      </c>
      <c r="C7" s="19" t="s">
        <v>20</v>
      </c>
      <c r="D7" s="43">
        <v>16541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16541</v>
      </c>
      <c r="O7" s="44">
        <f t="shared" si="2"/>
        <v>11.30622009569378</v>
      </c>
      <c r="P7" s="9"/>
    </row>
    <row r="8" spans="1:16" ht="15">
      <c r="A8" s="12"/>
      <c r="B8" s="42">
        <v>513</v>
      </c>
      <c r="C8" s="19" t="s">
        <v>21</v>
      </c>
      <c r="D8" s="43">
        <v>259508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259508</v>
      </c>
      <c r="O8" s="44">
        <f t="shared" si="2"/>
        <v>177.38072453861926</v>
      </c>
      <c r="P8" s="9"/>
    </row>
    <row r="9" spans="1:16" ht="15">
      <c r="A9" s="12"/>
      <c r="B9" s="42">
        <v>514</v>
      </c>
      <c r="C9" s="19" t="s">
        <v>22</v>
      </c>
      <c r="D9" s="43">
        <v>30075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30075</v>
      </c>
      <c r="O9" s="44">
        <f t="shared" si="2"/>
        <v>20.557074504442927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270653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270653</v>
      </c>
      <c r="O10" s="41">
        <f t="shared" si="2"/>
        <v>184.99863294600138</v>
      </c>
      <c r="P10" s="10"/>
    </row>
    <row r="11" spans="1:16" ht="15">
      <c r="A11" s="12"/>
      <c r="B11" s="42">
        <v>521</v>
      </c>
      <c r="C11" s="19" t="s">
        <v>24</v>
      </c>
      <c r="D11" s="43">
        <v>80635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80635</v>
      </c>
      <c r="O11" s="44">
        <f t="shared" si="2"/>
        <v>55.1161995898838</v>
      </c>
      <c r="P11" s="9"/>
    </row>
    <row r="12" spans="1:16" ht="15">
      <c r="A12" s="12"/>
      <c r="B12" s="42">
        <v>522</v>
      </c>
      <c r="C12" s="19" t="s">
        <v>25</v>
      </c>
      <c r="D12" s="43">
        <v>190018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190018</v>
      </c>
      <c r="O12" s="44">
        <f t="shared" si="2"/>
        <v>129.88243335611756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137954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299334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437288</v>
      </c>
      <c r="O13" s="41">
        <f t="shared" si="2"/>
        <v>298.89815447710185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299334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299334</v>
      </c>
      <c r="O14" s="44">
        <f t="shared" si="2"/>
        <v>204.60287081339712</v>
      </c>
      <c r="P14" s="9"/>
    </row>
    <row r="15" spans="1:16" ht="15">
      <c r="A15" s="12"/>
      <c r="B15" s="42">
        <v>534</v>
      </c>
      <c r="C15" s="19" t="s">
        <v>28</v>
      </c>
      <c r="D15" s="43">
        <v>111954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111954</v>
      </c>
      <c r="O15" s="44">
        <f t="shared" si="2"/>
        <v>76.52358168147641</v>
      </c>
      <c r="P15" s="9"/>
    </row>
    <row r="16" spans="1:16" ht="15">
      <c r="A16" s="12"/>
      <c r="B16" s="42">
        <v>539</v>
      </c>
      <c r="C16" s="19" t="s">
        <v>29</v>
      </c>
      <c r="D16" s="43">
        <v>26000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26000</v>
      </c>
      <c r="O16" s="44">
        <f t="shared" si="2"/>
        <v>17.771701982228297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122345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122345</v>
      </c>
      <c r="O17" s="41">
        <f t="shared" si="2"/>
        <v>83.62611073137388</v>
      </c>
      <c r="P17" s="10"/>
    </row>
    <row r="18" spans="1:16" ht="15">
      <c r="A18" s="12"/>
      <c r="B18" s="42">
        <v>541</v>
      </c>
      <c r="C18" s="19" t="s">
        <v>31</v>
      </c>
      <c r="D18" s="43">
        <v>122345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122345</v>
      </c>
      <c r="O18" s="44">
        <f t="shared" si="2"/>
        <v>83.62611073137388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SUM(D20:D21)</f>
        <v>245293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245293</v>
      </c>
      <c r="O19" s="41">
        <f t="shared" si="2"/>
        <v>167.66438824333562</v>
      </c>
      <c r="P19" s="9"/>
    </row>
    <row r="20" spans="1:16" ht="15">
      <c r="A20" s="12"/>
      <c r="B20" s="42">
        <v>571</v>
      </c>
      <c r="C20" s="19" t="s">
        <v>33</v>
      </c>
      <c r="D20" s="43">
        <v>50687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50687</v>
      </c>
      <c r="O20" s="44">
        <f t="shared" si="2"/>
        <v>34.645933014354064</v>
      </c>
      <c r="P20" s="9"/>
    </row>
    <row r="21" spans="1:16" ht="15.75" thickBot="1">
      <c r="A21" s="12"/>
      <c r="B21" s="42">
        <v>572</v>
      </c>
      <c r="C21" s="19" t="s">
        <v>34</v>
      </c>
      <c r="D21" s="43">
        <v>194606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194606</v>
      </c>
      <c r="O21" s="44">
        <f t="shared" si="2"/>
        <v>133.01845522898154</v>
      </c>
      <c r="P21" s="9"/>
    </row>
    <row r="22" spans="1:119" ht="16.5" thickBot="1">
      <c r="A22" s="13" t="s">
        <v>10</v>
      </c>
      <c r="B22" s="21"/>
      <c r="C22" s="20"/>
      <c r="D22" s="14">
        <f>SUM(D5,D10,D13,D17,D19)</f>
        <v>1103511</v>
      </c>
      <c r="E22" s="14">
        <f aca="true" t="shared" si="7" ref="E22:M22">SUM(E5,E10,E13,E17,E19)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299334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1402845</v>
      </c>
      <c r="O22" s="35">
        <f t="shared" si="2"/>
        <v>958.8824333561175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40</v>
      </c>
      <c r="M24" s="90"/>
      <c r="N24" s="90"/>
      <c r="O24" s="39">
        <v>1463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467701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467701</v>
      </c>
      <c r="O5" s="30">
        <f aca="true" t="shared" si="2" ref="O5:O24">(N5/O$26)</f>
        <v>392.366610738255</v>
      </c>
      <c r="P5" s="6"/>
    </row>
    <row r="6" spans="1:16" ht="15">
      <c r="A6" s="12"/>
      <c r="B6" s="42">
        <v>511</v>
      </c>
      <c r="C6" s="19" t="s">
        <v>19</v>
      </c>
      <c r="D6" s="43">
        <v>20986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20986</v>
      </c>
      <c r="O6" s="44">
        <f t="shared" si="2"/>
        <v>17.605704697986578</v>
      </c>
      <c r="P6" s="9"/>
    </row>
    <row r="7" spans="1:16" ht="15">
      <c r="A7" s="12"/>
      <c r="B7" s="42">
        <v>512</v>
      </c>
      <c r="C7" s="19" t="s">
        <v>20</v>
      </c>
      <c r="D7" s="43">
        <v>16068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16068</v>
      </c>
      <c r="O7" s="44">
        <f t="shared" si="2"/>
        <v>13.479865771812081</v>
      </c>
      <c r="P7" s="9"/>
    </row>
    <row r="8" spans="1:16" ht="15">
      <c r="A8" s="12"/>
      <c r="B8" s="42">
        <v>513</v>
      </c>
      <c r="C8" s="19" t="s">
        <v>21</v>
      </c>
      <c r="D8" s="43">
        <v>399815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399815</v>
      </c>
      <c r="O8" s="44">
        <f t="shared" si="2"/>
        <v>335.4152684563758</v>
      </c>
      <c r="P8" s="9"/>
    </row>
    <row r="9" spans="1:16" ht="15">
      <c r="A9" s="12"/>
      <c r="B9" s="42">
        <v>514</v>
      </c>
      <c r="C9" s="19" t="s">
        <v>22</v>
      </c>
      <c r="D9" s="43">
        <v>30832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30832</v>
      </c>
      <c r="O9" s="44">
        <f t="shared" si="2"/>
        <v>25.86577181208054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223192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223192</v>
      </c>
      <c r="O10" s="41">
        <f t="shared" si="2"/>
        <v>187.24161073825502</v>
      </c>
      <c r="P10" s="10"/>
    </row>
    <row r="11" spans="1:16" ht="15">
      <c r="A11" s="12"/>
      <c r="B11" s="42">
        <v>521</v>
      </c>
      <c r="C11" s="19" t="s">
        <v>24</v>
      </c>
      <c r="D11" s="43">
        <v>87697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87697</v>
      </c>
      <c r="O11" s="44">
        <f t="shared" si="2"/>
        <v>73.57130872483222</v>
      </c>
      <c r="P11" s="9"/>
    </row>
    <row r="12" spans="1:16" ht="15">
      <c r="A12" s="12"/>
      <c r="B12" s="42">
        <v>522</v>
      </c>
      <c r="C12" s="19" t="s">
        <v>25</v>
      </c>
      <c r="D12" s="43">
        <v>135495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135495</v>
      </c>
      <c r="O12" s="44">
        <f t="shared" si="2"/>
        <v>113.67030201342281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515371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277045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792416</v>
      </c>
      <c r="O13" s="41">
        <f t="shared" si="2"/>
        <v>664.7785234899329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277045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277045</v>
      </c>
      <c r="O14" s="44">
        <f t="shared" si="2"/>
        <v>232.42030201342283</v>
      </c>
      <c r="P14" s="9"/>
    </row>
    <row r="15" spans="1:16" ht="15">
      <c r="A15" s="12"/>
      <c r="B15" s="42">
        <v>534</v>
      </c>
      <c r="C15" s="19" t="s">
        <v>28</v>
      </c>
      <c r="D15" s="43">
        <v>118591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118591</v>
      </c>
      <c r="O15" s="44">
        <f t="shared" si="2"/>
        <v>99.48909395973155</v>
      </c>
      <c r="P15" s="9"/>
    </row>
    <row r="16" spans="1:16" ht="15">
      <c r="A16" s="12"/>
      <c r="B16" s="42">
        <v>539</v>
      </c>
      <c r="C16" s="19" t="s">
        <v>29</v>
      </c>
      <c r="D16" s="43">
        <v>396780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396780</v>
      </c>
      <c r="O16" s="44">
        <f t="shared" si="2"/>
        <v>332.8691275167785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171651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171651</v>
      </c>
      <c r="O17" s="41">
        <f t="shared" si="2"/>
        <v>144.0025167785235</v>
      </c>
      <c r="P17" s="10"/>
    </row>
    <row r="18" spans="1:16" ht="15">
      <c r="A18" s="12"/>
      <c r="B18" s="42">
        <v>541</v>
      </c>
      <c r="C18" s="19" t="s">
        <v>31</v>
      </c>
      <c r="D18" s="43">
        <v>171651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171651</v>
      </c>
      <c r="O18" s="44">
        <f t="shared" si="2"/>
        <v>144.0025167785235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SUM(D20:D21)</f>
        <v>401597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401597</v>
      </c>
      <c r="O19" s="41">
        <f t="shared" si="2"/>
        <v>336.9102348993289</v>
      </c>
      <c r="P19" s="9"/>
    </row>
    <row r="20" spans="1:16" ht="15">
      <c r="A20" s="12"/>
      <c r="B20" s="42">
        <v>571</v>
      </c>
      <c r="C20" s="19" t="s">
        <v>33</v>
      </c>
      <c r="D20" s="43">
        <v>108476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108476</v>
      </c>
      <c r="O20" s="44">
        <f t="shared" si="2"/>
        <v>91.00335570469798</v>
      </c>
      <c r="P20" s="9"/>
    </row>
    <row r="21" spans="1:16" ht="15">
      <c r="A21" s="12"/>
      <c r="B21" s="42">
        <v>572</v>
      </c>
      <c r="C21" s="19" t="s">
        <v>34</v>
      </c>
      <c r="D21" s="43">
        <v>293121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293121</v>
      </c>
      <c r="O21" s="44">
        <f t="shared" si="2"/>
        <v>245.90687919463087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SUM(D23:D23)</f>
        <v>11878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11878</v>
      </c>
      <c r="O22" s="41">
        <f t="shared" si="2"/>
        <v>9.96476510067114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11878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11878</v>
      </c>
      <c r="O23" s="44">
        <f t="shared" si="2"/>
        <v>9.96476510067114</v>
      </c>
      <c r="P23" s="9"/>
    </row>
    <row r="24" spans="1:119" ht="16.5" thickBot="1">
      <c r="A24" s="13" t="s">
        <v>10</v>
      </c>
      <c r="B24" s="21"/>
      <c r="C24" s="20"/>
      <c r="D24" s="14">
        <f>SUM(D5,D10,D13,D17,D19,D22)</f>
        <v>1791390</v>
      </c>
      <c r="E24" s="14">
        <f aca="true" t="shared" si="8" ref="E24:M24">SUM(E5,E10,E13,E17,E19,E22)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277045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2068435</v>
      </c>
      <c r="O24" s="35">
        <f t="shared" si="2"/>
        <v>1735.2642617449665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37</v>
      </c>
      <c r="M26" s="90"/>
      <c r="N26" s="90"/>
      <c r="O26" s="39">
        <v>1192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332714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332714</v>
      </c>
      <c r="O5" s="30">
        <f aca="true" t="shared" si="2" ref="O5:O21">(N5/O$23)</f>
        <v>278.18896321070235</v>
      </c>
      <c r="P5" s="6"/>
    </row>
    <row r="6" spans="1:16" ht="15">
      <c r="A6" s="12"/>
      <c r="B6" s="42">
        <v>511</v>
      </c>
      <c r="C6" s="19" t="s">
        <v>19</v>
      </c>
      <c r="D6" s="43">
        <v>10669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10669</v>
      </c>
      <c r="O6" s="44">
        <f t="shared" si="2"/>
        <v>8.92056856187291</v>
      </c>
      <c r="P6" s="9"/>
    </row>
    <row r="7" spans="1:16" ht="15">
      <c r="A7" s="12"/>
      <c r="B7" s="42">
        <v>512</v>
      </c>
      <c r="C7" s="19" t="s">
        <v>20</v>
      </c>
      <c r="D7" s="43">
        <v>18000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18000</v>
      </c>
      <c r="O7" s="44">
        <f t="shared" si="2"/>
        <v>15.050167224080267</v>
      </c>
      <c r="P7" s="9"/>
    </row>
    <row r="8" spans="1:16" ht="15">
      <c r="A8" s="12"/>
      <c r="B8" s="42">
        <v>513</v>
      </c>
      <c r="C8" s="19" t="s">
        <v>21</v>
      </c>
      <c r="D8" s="43">
        <v>276153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276153</v>
      </c>
      <c r="O8" s="44">
        <f t="shared" si="2"/>
        <v>230.89715719063545</v>
      </c>
      <c r="P8" s="9"/>
    </row>
    <row r="9" spans="1:16" ht="15">
      <c r="A9" s="12"/>
      <c r="B9" s="42">
        <v>514</v>
      </c>
      <c r="C9" s="19" t="s">
        <v>22</v>
      </c>
      <c r="D9" s="43">
        <v>27892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27892</v>
      </c>
      <c r="O9" s="44">
        <f t="shared" si="2"/>
        <v>23.321070234113712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195209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195209</v>
      </c>
      <c r="O10" s="41">
        <f t="shared" si="2"/>
        <v>163.21822742474916</v>
      </c>
      <c r="P10" s="10"/>
    </row>
    <row r="11" spans="1:16" ht="15">
      <c r="A11" s="12"/>
      <c r="B11" s="42">
        <v>521</v>
      </c>
      <c r="C11" s="19" t="s">
        <v>24</v>
      </c>
      <c r="D11" s="43">
        <v>79744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79744</v>
      </c>
      <c r="O11" s="44">
        <f t="shared" si="2"/>
        <v>66.67558528428094</v>
      </c>
      <c r="P11" s="9"/>
    </row>
    <row r="12" spans="1:16" ht="15">
      <c r="A12" s="12"/>
      <c r="B12" s="42">
        <v>522</v>
      </c>
      <c r="C12" s="19" t="s">
        <v>25</v>
      </c>
      <c r="D12" s="43">
        <v>115465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115465</v>
      </c>
      <c r="O12" s="44">
        <f t="shared" si="2"/>
        <v>96.54264214046823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112665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248150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360815</v>
      </c>
      <c r="O13" s="41">
        <f t="shared" si="2"/>
        <v>301.6847826086956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248150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248150</v>
      </c>
      <c r="O14" s="44">
        <f t="shared" si="2"/>
        <v>207.48327759197323</v>
      </c>
      <c r="P14" s="9"/>
    </row>
    <row r="15" spans="1:16" ht="15">
      <c r="A15" s="12"/>
      <c r="B15" s="42">
        <v>534</v>
      </c>
      <c r="C15" s="19" t="s">
        <v>28</v>
      </c>
      <c r="D15" s="43">
        <v>112665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112665</v>
      </c>
      <c r="O15" s="44">
        <f t="shared" si="2"/>
        <v>94.20150501672241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SUM(D17:D17)</f>
        <v>240405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240405</v>
      </c>
      <c r="O16" s="41">
        <f t="shared" si="2"/>
        <v>201.00752508361205</v>
      </c>
      <c r="P16" s="10"/>
    </row>
    <row r="17" spans="1:16" ht="15">
      <c r="A17" s="12"/>
      <c r="B17" s="42">
        <v>541</v>
      </c>
      <c r="C17" s="19" t="s">
        <v>31</v>
      </c>
      <c r="D17" s="43">
        <v>240405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240405</v>
      </c>
      <c r="O17" s="44">
        <f t="shared" si="2"/>
        <v>201.00752508361205</v>
      </c>
      <c r="P17" s="9"/>
    </row>
    <row r="18" spans="1:16" ht="15.75">
      <c r="A18" s="26" t="s">
        <v>32</v>
      </c>
      <c r="B18" s="27"/>
      <c r="C18" s="28"/>
      <c r="D18" s="29">
        <f aca="true" t="shared" si="6" ref="D18:M18">SUM(D19:D20)</f>
        <v>254256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254256</v>
      </c>
      <c r="O18" s="41">
        <f t="shared" si="2"/>
        <v>212.58862876254182</v>
      </c>
      <c r="P18" s="9"/>
    </row>
    <row r="19" spans="1:16" ht="15">
      <c r="A19" s="12"/>
      <c r="B19" s="42">
        <v>571</v>
      </c>
      <c r="C19" s="19" t="s">
        <v>33</v>
      </c>
      <c r="D19" s="43">
        <v>89284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89284</v>
      </c>
      <c r="O19" s="44">
        <f t="shared" si="2"/>
        <v>74.65217391304348</v>
      </c>
      <c r="P19" s="9"/>
    </row>
    <row r="20" spans="1:16" ht="15.75" thickBot="1">
      <c r="A20" s="12"/>
      <c r="B20" s="42">
        <v>572</v>
      </c>
      <c r="C20" s="19" t="s">
        <v>34</v>
      </c>
      <c r="D20" s="43">
        <v>164972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164972</v>
      </c>
      <c r="O20" s="44">
        <f t="shared" si="2"/>
        <v>137.93645484949832</v>
      </c>
      <c r="P20" s="9"/>
    </row>
    <row r="21" spans="1:119" ht="16.5" thickBot="1">
      <c r="A21" s="13" t="s">
        <v>10</v>
      </c>
      <c r="B21" s="21"/>
      <c r="C21" s="20"/>
      <c r="D21" s="14">
        <f>SUM(D5,D10,D13,D16,D18)</f>
        <v>1135249</v>
      </c>
      <c r="E21" s="14">
        <f aca="true" t="shared" si="7" ref="E21:M21">SUM(E5,E10,E13,E16,E18)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248150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1383399</v>
      </c>
      <c r="O21" s="35">
        <f t="shared" si="2"/>
        <v>1156.688127090301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49</v>
      </c>
      <c r="M23" s="90"/>
      <c r="N23" s="90"/>
      <c r="O23" s="39">
        <v>1196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231087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231087</v>
      </c>
      <c r="O5" s="30">
        <f aca="true" t="shared" si="2" ref="O5:O23">(N5/O$25)</f>
        <v>194.35407905803197</v>
      </c>
      <c r="P5" s="6"/>
    </row>
    <row r="6" spans="1:16" ht="15">
      <c r="A6" s="12"/>
      <c r="B6" s="42">
        <v>511</v>
      </c>
      <c r="C6" s="19" t="s">
        <v>19</v>
      </c>
      <c r="D6" s="43">
        <v>10302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10302</v>
      </c>
      <c r="O6" s="44">
        <f t="shared" si="2"/>
        <v>8.664423885618167</v>
      </c>
      <c r="P6" s="9"/>
    </row>
    <row r="7" spans="1:16" ht="15">
      <c r="A7" s="12"/>
      <c r="B7" s="42">
        <v>512</v>
      </c>
      <c r="C7" s="19" t="s">
        <v>20</v>
      </c>
      <c r="D7" s="43">
        <v>15502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15502</v>
      </c>
      <c r="O7" s="44">
        <f t="shared" si="2"/>
        <v>13.03784693019344</v>
      </c>
      <c r="P7" s="9"/>
    </row>
    <row r="8" spans="1:16" ht="15">
      <c r="A8" s="12"/>
      <c r="B8" s="42">
        <v>513</v>
      </c>
      <c r="C8" s="19" t="s">
        <v>21</v>
      </c>
      <c r="D8" s="43">
        <v>173499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173499</v>
      </c>
      <c r="O8" s="44">
        <f t="shared" si="2"/>
        <v>145.92010092514718</v>
      </c>
      <c r="P8" s="9"/>
    </row>
    <row r="9" spans="1:16" ht="15">
      <c r="A9" s="12"/>
      <c r="B9" s="42">
        <v>514</v>
      </c>
      <c r="C9" s="19" t="s">
        <v>22</v>
      </c>
      <c r="D9" s="43">
        <v>28717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28717</v>
      </c>
      <c r="O9" s="44">
        <f t="shared" si="2"/>
        <v>24.152228763666947</v>
      </c>
      <c r="P9" s="9"/>
    </row>
    <row r="10" spans="1:16" ht="15">
      <c r="A10" s="12"/>
      <c r="B10" s="42">
        <v>515</v>
      </c>
      <c r="C10" s="19" t="s">
        <v>56</v>
      </c>
      <c r="D10" s="43">
        <v>3067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3067</v>
      </c>
      <c r="O10" s="44">
        <f t="shared" si="2"/>
        <v>2.579478553406224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SUM(D12:D14)</f>
        <v>427157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427157</v>
      </c>
      <c r="O11" s="41">
        <f t="shared" si="2"/>
        <v>359.2573591253154</v>
      </c>
      <c r="P11" s="10"/>
    </row>
    <row r="12" spans="1:16" ht="15">
      <c r="A12" s="12"/>
      <c r="B12" s="42">
        <v>521</v>
      </c>
      <c r="C12" s="19" t="s">
        <v>24</v>
      </c>
      <c r="D12" s="43">
        <v>79892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79892</v>
      </c>
      <c r="O12" s="44">
        <f t="shared" si="2"/>
        <v>67.19259882253995</v>
      </c>
      <c r="P12" s="9"/>
    </row>
    <row r="13" spans="1:16" ht="15">
      <c r="A13" s="12"/>
      <c r="B13" s="42">
        <v>522</v>
      </c>
      <c r="C13" s="19" t="s">
        <v>25</v>
      </c>
      <c r="D13" s="43">
        <v>252651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252651</v>
      </c>
      <c r="O13" s="44">
        <f t="shared" si="2"/>
        <v>212.49032800672833</v>
      </c>
      <c r="P13" s="9"/>
    </row>
    <row r="14" spans="1:16" ht="15">
      <c r="A14" s="12"/>
      <c r="B14" s="42">
        <v>523</v>
      </c>
      <c r="C14" s="19" t="s">
        <v>57</v>
      </c>
      <c r="D14" s="43">
        <v>94614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94614</v>
      </c>
      <c r="O14" s="44">
        <f t="shared" si="2"/>
        <v>79.57443229604709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SUM(D16:D17)</f>
        <v>117303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217804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335107</v>
      </c>
      <c r="O15" s="41">
        <f t="shared" si="2"/>
        <v>281.8393608074012</v>
      </c>
      <c r="P15" s="10"/>
    </row>
    <row r="16" spans="1:16" ht="15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217804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217804</v>
      </c>
      <c r="O16" s="44">
        <f t="shared" si="2"/>
        <v>183.1825063078217</v>
      </c>
      <c r="P16" s="9"/>
    </row>
    <row r="17" spans="1:16" ht="15">
      <c r="A17" s="12"/>
      <c r="B17" s="42">
        <v>534</v>
      </c>
      <c r="C17" s="19" t="s">
        <v>28</v>
      </c>
      <c r="D17" s="43">
        <v>117303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117303</v>
      </c>
      <c r="O17" s="44">
        <f t="shared" si="2"/>
        <v>98.65685449957948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132159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132159</v>
      </c>
      <c r="O18" s="41">
        <f t="shared" si="2"/>
        <v>111.15138772077376</v>
      </c>
      <c r="P18" s="10"/>
    </row>
    <row r="19" spans="1:16" ht="15">
      <c r="A19" s="12"/>
      <c r="B19" s="42">
        <v>541</v>
      </c>
      <c r="C19" s="19" t="s">
        <v>31</v>
      </c>
      <c r="D19" s="43">
        <v>132159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132159</v>
      </c>
      <c r="O19" s="44">
        <f t="shared" si="2"/>
        <v>111.15138772077376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SUM(D21:D22)</f>
        <v>231301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231301</v>
      </c>
      <c r="O20" s="41">
        <f t="shared" si="2"/>
        <v>194.53406223717408</v>
      </c>
      <c r="P20" s="9"/>
    </row>
    <row r="21" spans="1:16" ht="15">
      <c r="A21" s="12"/>
      <c r="B21" s="42">
        <v>571</v>
      </c>
      <c r="C21" s="19" t="s">
        <v>33</v>
      </c>
      <c r="D21" s="43">
        <v>100923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100923</v>
      </c>
      <c r="O21" s="44">
        <f t="shared" si="2"/>
        <v>84.88057190916737</v>
      </c>
      <c r="P21" s="9"/>
    </row>
    <row r="22" spans="1:16" ht="15.75" thickBot="1">
      <c r="A22" s="12"/>
      <c r="B22" s="42">
        <v>572</v>
      </c>
      <c r="C22" s="19" t="s">
        <v>34</v>
      </c>
      <c r="D22" s="43">
        <v>130378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130378</v>
      </c>
      <c r="O22" s="44">
        <f t="shared" si="2"/>
        <v>109.65349032800673</v>
      </c>
      <c r="P22" s="9"/>
    </row>
    <row r="23" spans="1:119" ht="16.5" thickBot="1">
      <c r="A23" s="13" t="s">
        <v>10</v>
      </c>
      <c r="B23" s="21"/>
      <c r="C23" s="20"/>
      <c r="D23" s="14">
        <f>SUM(D5,D11,D15,D18,D20)</f>
        <v>1139007</v>
      </c>
      <c r="E23" s="14">
        <f aca="true" t="shared" si="7" ref="E23:M23">SUM(E5,E11,E15,E18,E20)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217804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1356811</v>
      </c>
      <c r="O23" s="35">
        <f t="shared" si="2"/>
        <v>1141.1362489486964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58</v>
      </c>
      <c r="M25" s="90"/>
      <c r="N25" s="90"/>
      <c r="O25" s="39">
        <v>1189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389040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389040</v>
      </c>
      <c r="O5" s="30">
        <f aca="true" t="shared" si="2" ref="O5:O24">(N5/O$26)</f>
        <v>204.65018411362442</v>
      </c>
      <c r="P5" s="6"/>
    </row>
    <row r="6" spans="1:16" ht="15">
      <c r="A6" s="12"/>
      <c r="B6" s="42">
        <v>511</v>
      </c>
      <c r="C6" s="19" t="s">
        <v>19</v>
      </c>
      <c r="D6" s="43">
        <v>46429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46429</v>
      </c>
      <c r="O6" s="44">
        <f t="shared" si="2"/>
        <v>24.423461336138875</v>
      </c>
      <c r="P6" s="9"/>
    </row>
    <row r="7" spans="1:16" ht="15">
      <c r="A7" s="12"/>
      <c r="B7" s="42">
        <v>512</v>
      </c>
      <c r="C7" s="19" t="s">
        <v>20</v>
      </c>
      <c r="D7" s="43">
        <v>21026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21026</v>
      </c>
      <c r="O7" s="44">
        <f t="shared" si="2"/>
        <v>11.060494476591268</v>
      </c>
      <c r="P7" s="9"/>
    </row>
    <row r="8" spans="1:16" ht="15">
      <c r="A8" s="12"/>
      <c r="B8" s="42">
        <v>513</v>
      </c>
      <c r="C8" s="19" t="s">
        <v>21</v>
      </c>
      <c r="D8" s="43">
        <v>187089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187089</v>
      </c>
      <c r="O8" s="44">
        <f t="shared" si="2"/>
        <v>98.41609679116254</v>
      </c>
      <c r="P8" s="9"/>
    </row>
    <row r="9" spans="1:16" ht="15">
      <c r="A9" s="12"/>
      <c r="B9" s="42">
        <v>514</v>
      </c>
      <c r="C9" s="19" t="s">
        <v>22</v>
      </c>
      <c r="D9" s="43">
        <v>13587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13587</v>
      </c>
      <c r="O9" s="44">
        <f t="shared" si="2"/>
        <v>7.147290899526565</v>
      </c>
      <c r="P9" s="9"/>
    </row>
    <row r="10" spans="1:16" ht="15">
      <c r="A10" s="12"/>
      <c r="B10" s="42">
        <v>519</v>
      </c>
      <c r="C10" s="19" t="s">
        <v>71</v>
      </c>
      <c r="D10" s="43">
        <v>120909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120909</v>
      </c>
      <c r="O10" s="44">
        <f t="shared" si="2"/>
        <v>63.602840610205156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SUM(D12:D14)</f>
        <v>247855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247855</v>
      </c>
      <c r="O11" s="41">
        <f t="shared" si="2"/>
        <v>130.38137822198843</v>
      </c>
      <c r="P11" s="10"/>
    </row>
    <row r="12" spans="1:16" ht="15">
      <c r="A12" s="12"/>
      <c r="B12" s="42">
        <v>521</v>
      </c>
      <c r="C12" s="19" t="s">
        <v>24</v>
      </c>
      <c r="D12" s="43">
        <v>107210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107210</v>
      </c>
      <c r="O12" s="44">
        <f t="shared" si="2"/>
        <v>56.396633350867965</v>
      </c>
      <c r="P12" s="9"/>
    </row>
    <row r="13" spans="1:16" ht="15">
      <c r="A13" s="12"/>
      <c r="B13" s="42">
        <v>522</v>
      </c>
      <c r="C13" s="19" t="s">
        <v>25</v>
      </c>
      <c r="D13" s="43">
        <v>138088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138088</v>
      </c>
      <c r="O13" s="44">
        <f t="shared" si="2"/>
        <v>72.6396633350868</v>
      </c>
      <c r="P13" s="9"/>
    </row>
    <row r="14" spans="1:16" ht="15">
      <c r="A14" s="12"/>
      <c r="B14" s="42">
        <v>524</v>
      </c>
      <c r="C14" s="19" t="s">
        <v>72</v>
      </c>
      <c r="D14" s="43">
        <v>2557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2557</v>
      </c>
      <c r="O14" s="44">
        <f t="shared" si="2"/>
        <v>1.3450815360336665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SUM(D16:D18)</f>
        <v>177433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546607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724040</v>
      </c>
      <c r="O15" s="41">
        <f t="shared" si="2"/>
        <v>380.8732246186218</v>
      </c>
      <c r="P15" s="10"/>
    </row>
    <row r="16" spans="1:16" ht="15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546607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546607</v>
      </c>
      <c r="O16" s="44">
        <f t="shared" si="2"/>
        <v>287.5365597054182</v>
      </c>
      <c r="P16" s="9"/>
    </row>
    <row r="17" spans="1:16" ht="15">
      <c r="A17" s="12"/>
      <c r="B17" s="42">
        <v>534</v>
      </c>
      <c r="C17" s="19" t="s">
        <v>51</v>
      </c>
      <c r="D17" s="43">
        <v>149521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149521</v>
      </c>
      <c r="O17" s="44">
        <f t="shared" si="2"/>
        <v>78.65386638611257</v>
      </c>
      <c r="P17" s="9"/>
    </row>
    <row r="18" spans="1:16" ht="15">
      <c r="A18" s="12"/>
      <c r="B18" s="42">
        <v>539</v>
      </c>
      <c r="C18" s="19" t="s">
        <v>29</v>
      </c>
      <c r="D18" s="43">
        <v>27912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27912</v>
      </c>
      <c r="O18" s="44">
        <f t="shared" si="2"/>
        <v>14.682798527091006</v>
      </c>
      <c r="P18" s="9"/>
    </row>
    <row r="19" spans="1:16" ht="15.75">
      <c r="A19" s="26" t="s">
        <v>30</v>
      </c>
      <c r="B19" s="27"/>
      <c r="C19" s="28"/>
      <c r="D19" s="29">
        <f aca="true" t="shared" si="5" ref="D19:M19">SUM(D20:D20)</f>
        <v>233515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233515</v>
      </c>
      <c r="O19" s="41">
        <f t="shared" si="2"/>
        <v>122.83798001052078</v>
      </c>
      <c r="P19" s="10"/>
    </row>
    <row r="20" spans="1:16" ht="15">
      <c r="A20" s="12"/>
      <c r="B20" s="42">
        <v>541</v>
      </c>
      <c r="C20" s="19" t="s">
        <v>52</v>
      </c>
      <c r="D20" s="43">
        <v>233515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233515</v>
      </c>
      <c r="O20" s="44">
        <f t="shared" si="2"/>
        <v>122.83798001052078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SUM(D22:D23)</f>
        <v>280094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280094</v>
      </c>
      <c r="O21" s="41">
        <f t="shared" si="2"/>
        <v>147.34034718569174</v>
      </c>
      <c r="P21" s="9"/>
    </row>
    <row r="22" spans="1:16" ht="15">
      <c r="A22" s="12"/>
      <c r="B22" s="42">
        <v>571</v>
      </c>
      <c r="C22" s="19" t="s">
        <v>33</v>
      </c>
      <c r="D22" s="43">
        <v>126413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126413</v>
      </c>
      <c r="O22" s="44">
        <f t="shared" si="2"/>
        <v>66.49815886375592</v>
      </c>
      <c r="P22" s="9"/>
    </row>
    <row r="23" spans="1:16" ht="15.75" thickBot="1">
      <c r="A23" s="12"/>
      <c r="B23" s="42">
        <v>572</v>
      </c>
      <c r="C23" s="19" t="s">
        <v>53</v>
      </c>
      <c r="D23" s="43">
        <v>153681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153681</v>
      </c>
      <c r="O23" s="44">
        <f t="shared" si="2"/>
        <v>80.84218832193582</v>
      </c>
      <c r="P23" s="9"/>
    </row>
    <row r="24" spans="1:119" ht="16.5" thickBot="1">
      <c r="A24" s="13" t="s">
        <v>10</v>
      </c>
      <c r="B24" s="21"/>
      <c r="C24" s="20"/>
      <c r="D24" s="14">
        <f>SUM(D5,D11,D15,D19,D21)</f>
        <v>1327937</v>
      </c>
      <c r="E24" s="14">
        <f aca="true" t="shared" si="7" ref="E24:M24">SUM(E5,E11,E15,E19,E21)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546607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1874544</v>
      </c>
      <c r="O24" s="35">
        <f t="shared" si="2"/>
        <v>986.0831141504472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75</v>
      </c>
      <c r="M26" s="90"/>
      <c r="N26" s="90"/>
      <c r="O26" s="39">
        <v>1901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256959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256959</v>
      </c>
      <c r="O5" s="30">
        <f aca="true" t="shared" si="2" ref="O5:O26">(N5/O$28)</f>
        <v>136.8258785942492</v>
      </c>
      <c r="P5" s="6"/>
    </row>
    <row r="6" spans="1:16" ht="15">
      <c r="A6" s="12"/>
      <c r="B6" s="42">
        <v>511</v>
      </c>
      <c r="C6" s="19" t="s">
        <v>19</v>
      </c>
      <c r="D6" s="43">
        <v>37201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37201</v>
      </c>
      <c r="O6" s="44">
        <f t="shared" si="2"/>
        <v>19.808839190628326</v>
      </c>
      <c r="P6" s="9"/>
    </row>
    <row r="7" spans="1:16" ht="15">
      <c r="A7" s="12"/>
      <c r="B7" s="42">
        <v>512</v>
      </c>
      <c r="C7" s="19" t="s">
        <v>20</v>
      </c>
      <c r="D7" s="43">
        <v>24542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24542</v>
      </c>
      <c r="O7" s="44">
        <f t="shared" si="2"/>
        <v>13.068157614483493</v>
      </c>
      <c r="P7" s="9"/>
    </row>
    <row r="8" spans="1:16" ht="15">
      <c r="A8" s="12"/>
      <c r="B8" s="42">
        <v>513</v>
      </c>
      <c r="C8" s="19" t="s">
        <v>21</v>
      </c>
      <c r="D8" s="43">
        <v>155412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155412</v>
      </c>
      <c r="O8" s="44">
        <f t="shared" si="2"/>
        <v>82.75399361022365</v>
      </c>
      <c r="P8" s="9"/>
    </row>
    <row r="9" spans="1:16" ht="15">
      <c r="A9" s="12"/>
      <c r="B9" s="42">
        <v>514</v>
      </c>
      <c r="C9" s="19" t="s">
        <v>22</v>
      </c>
      <c r="D9" s="43">
        <v>19360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19360</v>
      </c>
      <c r="O9" s="44">
        <f t="shared" si="2"/>
        <v>10.308839190628328</v>
      </c>
      <c r="P9" s="9"/>
    </row>
    <row r="10" spans="1:16" ht="15">
      <c r="A10" s="12"/>
      <c r="B10" s="42">
        <v>519</v>
      </c>
      <c r="C10" s="19" t="s">
        <v>71</v>
      </c>
      <c r="D10" s="43">
        <v>20444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20444</v>
      </c>
      <c r="O10" s="44">
        <f t="shared" si="2"/>
        <v>10.88604898828541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SUM(D12:D14)</f>
        <v>264176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264176</v>
      </c>
      <c r="O11" s="41">
        <f t="shared" si="2"/>
        <v>140.66879659211926</v>
      </c>
      <c r="P11" s="10"/>
    </row>
    <row r="12" spans="1:16" ht="15">
      <c r="A12" s="12"/>
      <c r="B12" s="42">
        <v>521</v>
      </c>
      <c r="C12" s="19" t="s">
        <v>24</v>
      </c>
      <c r="D12" s="43">
        <v>111355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111355</v>
      </c>
      <c r="O12" s="44">
        <f t="shared" si="2"/>
        <v>59.294462193823215</v>
      </c>
      <c r="P12" s="9"/>
    </row>
    <row r="13" spans="1:16" ht="15">
      <c r="A13" s="12"/>
      <c r="B13" s="42">
        <v>522</v>
      </c>
      <c r="C13" s="19" t="s">
        <v>25</v>
      </c>
      <c r="D13" s="43">
        <v>151540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151540</v>
      </c>
      <c r="O13" s="44">
        <f t="shared" si="2"/>
        <v>80.69222577209797</v>
      </c>
      <c r="P13" s="9"/>
    </row>
    <row r="14" spans="1:16" ht="15">
      <c r="A14" s="12"/>
      <c r="B14" s="42">
        <v>524</v>
      </c>
      <c r="C14" s="19" t="s">
        <v>72</v>
      </c>
      <c r="D14" s="43">
        <v>1281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1281</v>
      </c>
      <c r="O14" s="44">
        <f t="shared" si="2"/>
        <v>0.6821086261980831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SUM(D16:D18)</f>
        <v>204142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550994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755136</v>
      </c>
      <c r="O15" s="41">
        <f t="shared" si="2"/>
        <v>402.09584664536743</v>
      </c>
      <c r="P15" s="10"/>
    </row>
    <row r="16" spans="1:16" ht="15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550994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550994</v>
      </c>
      <c r="O16" s="44">
        <f t="shared" si="2"/>
        <v>293.3940362087327</v>
      </c>
      <c r="P16" s="9"/>
    </row>
    <row r="17" spans="1:16" ht="15">
      <c r="A17" s="12"/>
      <c r="B17" s="42">
        <v>534</v>
      </c>
      <c r="C17" s="19" t="s">
        <v>51</v>
      </c>
      <c r="D17" s="43">
        <v>124946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124946</v>
      </c>
      <c r="O17" s="44">
        <f t="shared" si="2"/>
        <v>66.53141640042598</v>
      </c>
      <c r="P17" s="9"/>
    </row>
    <row r="18" spans="1:16" ht="15">
      <c r="A18" s="12"/>
      <c r="B18" s="42">
        <v>539</v>
      </c>
      <c r="C18" s="19" t="s">
        <v>29</v>
      </c>
      <c r="D18" s="43">
        <v>79196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79196</v>
      </c>
      <c r="O18" s="44">
        <f t="shared" si="2"/>
        <v>42.170394036208734</v>
      </c>
      <c r="P18" s="9"/>
    </row>
    <row r="19" spans="1:16" ht="15.75">
      <c r="A19" s="26" t="s">
        <v>30</v>
      </c>
      <c r="B19" s="27"/>
      <c r="C19" s="28"/>
      <c r="D19" s="29">
        <f aca="true" t="shared" si="5" ref="D19:M19">SUM(D20:D20)</f>
        <v>191581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191581</v>
      </c>
      <c r="O19" s="41">
        <f t="shared" si="2"/>
        <v>102.01331203407881</v>
      </c>
      <c r="P19" s="10"/>
    </row>
    <row r="20" spans="1:16" ht="15">
      <c r="A20" s="12"/>
      <c r="B20" s="42">
        <v>541</v>
      </c>
      <c r="C20" s="19" t="s">
        <v>52</v>
      </c>
      <c r="D20" s="43">
        <v>191581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191581</v>
      </c>
      <c r="O20" s="44">
        <f t="shared" si="2"/>
        <v>102.01331203407881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SUM(D22:D23)</f>
        <v>304615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304615</v>
      </c>
      <c r="O21" s="41">
        <f t="shared" si="2"/>
        <v>162.20181043663473</v>
      </c>
      <c r="P21" s="9"/>
    </row>
    <row r="22" spans="1:16" ht="15">
      <c r="A22" s="12"/>
      <c r="B22" s="42">
        <v>571</v>
      </c>
      <c r="C22" s="19" t="s">
        <v>33</v>
      </c>
      <c r="D22" s="43">
        <v>133800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133800</v>
      </c>
      <c r="O22" s="44">
        <f t="shared" si="2"/>
        <v>71.24600638977635</v>
      </c>
      <c r="P22" s="9"/>
    </row>
    <row r="23" spans="1:16" ht="15">
      <c r="A23" s="12"/>
      <c r="B23" s="42">
        <v>572</v>
      </c>
      <c r="C23" s="19" t="s">
        <v>53</v>
      </c>
      <c r="D23" s="43">
        <v>170815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170815</v>
      </c>
      <c r="O23" s="44">
        <f t="shared" si="2"/>
        <v>90.95580404685836</v>
      </c>
      <c r="P23" s="9"/>
    </row>
    <row r="24" spans="1:16" ht="15.75">
      <c r="A24" s="26" t="s">
        <v>63</v>
      </c>
      <c r="B24" s="27"/>
      <c r="C24" s="28"/>
      <c r="D24" s="29">
        <f aca="true" t="shared" si="7" ref="D24:M24">SUM(D25:D25)</f>
        <v>300000</v>
      </c>
      <c r="E24" s="29">
        <f t="shared" si="7"/>
        <v>49279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349279</v>
      </c>
      <c r="O24" s="41">
        <f t="shared" si="2"/>
        <v>185.98455804046858</v>
      </c>
      <c r="P24" s="9"/>
    </row>
    <row r="25" spans="1:16" ht="15.75" thickBot="1">
      <c r="A25" s="12"/>
      <c r="B25" s="42">
        <v>581</v>
      </c>
      <c r="C25" s="19" t="s">
        <v>64</v>
      </c>
      <c r="D25" s="43">
        <v>300000</v>
      </c>
      <c r="E25" s="43">
        <v>49279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349279</v>
      </c>
      <c r="O25" s="44">
        <f t="shared" si="2"/>
        <v>185.98455804046858</v>
      </c>
      <c r="P25" s="9"/>
    </row>
    <row r="26" spans="1:119" ht="16.5" thickBot="1">
      <c r="A26" s="13" t="s">
        <v>10</v>
      </c>
      <c r="B26" s="21"/>
      <c r="C26" s="20"/>
      <c r="D26" s="14">
        <f>SUM(D5,D11,D15,D19,D21,D24)</f>
        <v>1521473</v>
      </c>
      <c r="E26" s="14">
        <f aca="true" t="shared" si="8" ref="E26:M26">SUM(E5,E11,E15,E19,E21,E24)</f>
        <v>49279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550994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2121746</v>
      </c>
      <c r="O26" s="35">
        <f t="shared" si="2"/>
        <v>1129.790202342918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73</v>
      </c>
      <c r="M28" s="90"/>
      <c r="N28" s="90"/>
      <c r="O28" s="39">
        <v>1878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258228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258228</v>
      </c>
      <c r="O5" s="30">
        <f aca="true" t="shared" si="2" ref="O5:O24">(N5/O$26)</f>
        <v>139.8851570964247</v>
      </c>
      <c r="P5" s="6"/>
    </row>
    <row r="6" spans="1:16" ht="15">
      <c r="A6" s="12"/>
      <c r="B6" s="42">
        <v>511</v>
      </c>
      <c r="C6" s="19" t="s">
        <v>19</v>
      </c>
      <c r="D6" s="43">
        <v>37300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37300</v>
      </c>
      <c r="O6" s="44">
        <f t="shared" si="2"/>
        <v>20.20585048754063</v>
      </c>
      <c r="P6" s="9"/>
    </row>
    <row r="7" spans="1:16" ht="15">
      <c r="A7" s="12"/>
      <c r="B7" s="42">
        <v>512</v>
      </c>
      <c r="C7" s="19" t="s">
        <v>20</v>
      </c>
      <c r="D7" s="43">
        <v>21290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21290</v>
      </c>
      <c r="O7" s="44">
        <f t="shared" si="2"/>
        <v>11.533044420368364</v>
      </c>
      <c r="P7" s="9"/>
    </row>
    <row r="8" spans="1:16" ht="15">
      <c r="A8" s="12"/>
      <c r="B8" s="42">
        <v>513</v>
      </c>
      <c r="C8" s="19" t="s">
        <v>21</v>
      </c>
      <c r="D8" s="43">
        <v>157565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157565</v>
      </c>
      <c r="O8" s="44">
        <f t="shared" si="2"/>
        <v>85.35482123510293</v>
      </c>
      <c r="P8" s="9"/>
    </row>
    <row r="9" spans="1:16" ht="15">
      <c r="A9" s="12"/>
      <c r="B9" s="42">
        <v>514</v>
      </c>
      <c r="C9" s="19" t="s">
        <v>22</v>
      </c>
      <c r="D9" s="43">
        <v>42073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42073</v>
      </c>
      <c r="O9" s="44">
        <f t="shared" si="2"/>
        <v>22.791440953412785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109249</v>
      </c>
      <c r="E10" s="29">
        <f t="shared" si="3"/>
        <v>109440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218689</v>
      </c>
      <c r="O10" s="41">
        <f t="shared" si="2"/>
        <v>118.46641386782233</v>
      </c>
      <c r="P10" s="10"/>
    </row>
    <row r="11" spans="1:16" ht="15">
      <c r="A11" s="12"/>
      <c r="B11" s="42">
        <v>521</v>
      </c>
      <c r="C11" s="19" t="s">
        <v>24</v>
      </c>
      <c r="D11" s="43">
        <v>101690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101690</v>
      </c>
      <c r="O11" s="44">
        <f t="shared" si="2"/>
        <v>55.08667388949079</v>
      </c>
      <c r="P11" s="9"/>
    </row>
    <row r="12" spans="1:16" ht="15">
      <c r="A12" s="12"/>
      <c r="B12" s="42">
        <v>522</v>
      </c>
      <c r="C12" s="19" t="s">
        <v>25</v>
      </c>
      <c r="D12" s="43">
        <v>7559</v>
      </c>
      <c r="E12" s="43">
        <v>109440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116999</v>
      </c>
      <c r="O12" s="44">
        <f t="shared" si="2"/>
        <v>63.37973997833153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148171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411005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559176</v>
      </c>
      <c r="O13" s="41">
        <f t="shared" si="2"/>
        <v>302.9122426868906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411005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411005</v>
      </c>
      <c r="O14" s="44">
        <f t="shared" si="2"/>
        <v>222.64626218851572</v>
      </c>
      <c r="P14" s="9"/>
    </row>
    <row r="15" spans="1:16" ht="15">
      <c r="A15" s="12"/>
      <c r="B15" s="42">
        <v>534</v>
      </c>
      <c r="C15" s="19" t="s">
        <v>51</v>
      </c>
      <c r="D15" s="43">
        <v>137966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137966</v>
      </c>
      <c r="O15" s="44">
        <f t="shared" si="2"/>
        <v>74.73781148429036</v>
      </c>
      <c r="P15" s="9"/>
    </row>
    <row r="16" spans="1:16" ht="15">
      <c r="A16" s="12"/>
      <c r="B16" s="42">
        <v>539</v>
      </c>
      <c r="C16" s="19" t="s">
        <v>29</v>
      </c>
      <c r="D16" s="43">
        <v>10205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10205</v>
      </c>
      <c r="O16" s="44">
        <f t="shared" si="2"/>
        <v>5.528169014084507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219337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219337</v>
      </c>
      <c r="O17" s="41">
        <f t="shared" si="2"/>
        <v>118.81744312026002</v>
      </c>
      <c r="P17" s="10"/>
    </row>
    <row r="18" spans="1:16" ht="15">
      <c r="A18" s="12"/>
      <c r="B18" s="42">
        <v>541</v>
      </c>
      <c r="C18" s="19" t="s">
        <v>52</v>
      </c>
      <c r="D18" s="43">
        <v>219337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219337</v>
      </c>
      <c r="O18" s="44">
        <f t="shared" si="2"/>
        <v>118.81744312026002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SUM(D20:D21)</f>
        <v>296621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296621</v>
      </c>
      <c r="O19" s="41">
        <f t="shared" si="2"/>
        <v>160.68309859154928</v>
      </c>
      <c r="P19" s="9"/>
    </row>
    <row r="20" spans="1:16" ht="15">
      <c r="A20" s="12"/>
      <c r="B20" s="42">
        <v>571</v>
      </c>
      <c r="C20" s="19" t="s">
        <v>33</v>
      </c>
      <c r="D20" s="43">
        <v>127031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127031</v>
      </c>
      <c r="O20" s="44">
        <f t="shared" si="2"/>
        <v>68.81419284940412</v>
      </c>
      <c r="P20" s="9"/>
    </row>
    <row r="21" spans="1:16" ht="15">
      <c r="A21" s="12"/>
      <c r="B21" s="42">
        <v>572</v>
      </c>
      <c r="C21" s="19" t="s">
        <v>53</v>
      </c>
      <c r="D21" s="43">
        <v>169590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169590</v>
      </c>
      <c r="O21" s="44">
        <f t="shared" si="2"/>
        <v>91.86890574214517</v>
      </c>
      <c r="P21" s="9"/>
    </row>
    <row r="22" spans="1:16" ht="15.75">
      <c r="A22" s="26" t="s">
        <v>63</v>
      </c>
      <c r="B22" s="27"/>
      <c r="C22" s="28"/>
      <c r="D22" s="29">
        <f aca="true" t="shared" si="7" ref="D22:M22">SUM(D23:D23)</f>
        <v>48190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48190</v>
      </c>
      <c r="O22" s="41">
        <f t="shared" si="2"/>
        <v>26.105092091007585</v>
      </c>
      <c r="P22" s="9"/>
    </row>
    <row r="23" spans="1:16" ht="15.75" thickBot="1">
      <c r="A23" s="12"/>
      <c r="B23" s="42">
        <v>581</v>
      </c>
      <c r="C23" s="19" t="s">
        <v>64</v>
      </c>
      <c r="D23" s="43">
        <v>48190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48190</v>
      </c>
      <c r="O23" s="44">
        <f t="shared" si="2"/>
        <v>26.105092091007585</v>
      </c>
      <c r="P23" s="9"/>
    </row>
    <row r="24" spans="1:119" ht="16.5" thickBot="1">
      <c r="A24" s="13" t="s">
        <v>10</v>
      </c>
      <c r="B24" s="21"/>
      <c r="C24" s="20"/>
      <c r="D24" s="14">
        <f>SUM(D5,D10,D13,D17,D19,D22)</f>
        <v>1079796</v>
      </c>
      <c r="E24" s="14">
        <f aca="true" t="shared" si="8" ref="E24:M24">SUM(E5,E10,E13,E17,E19,E22)</f>
        <v>109440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411005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1600241</v>
      </c>
      <c r="O24" s="35">
        <f t="shared" si="2"/>
        <v>866.8694474539545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69</v>
      </c>
      <c r="M26" s="90"/>
      <c r="N26" s="90"/>
      <c r="O26" s="39">
        <v>1846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316500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316500</v>
      </c>
      <c r="O5" s="30">
        <f aca="true" t="shared" si="2" ref="O5:O24">(N5/O$26)</f>
        <v>178.30985915492957</v>
      </c>
      <c r="P5" s="6"/>
    </row>
    <row r="6" spans="1:16" ht="15">
      <c r="A6" s="12"/>
      <c r="B6" s="42">
        <v>511</v>
      </c>
      <c r="C6" s="19" t="s">
        <v>19</v>
      </c>
      <c r="D6" s="43">
        <v>32049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32049</v>
      </c>
      <c r="O6" s="44">
        <f t="shared" si="2"/>
        <v>18.055774647887326</v>
      </c>
      <c r="P6" s="9"/>
    </row>
    <row r="7" spans="1:16" ht="15">
      <c r="A7" s="12"/>
      <c r="B7" s="42">
        <v>512</v>
      </c>
      <c r="C7" s="19" t="s">
        <v>20</v>
      </c>
      <c r="D7" s="43">
        <v>17994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17994</v>
      </c>
      <c r="O7" s="44">
        <f t="shared" si="2"/>
        <v>10.137464788732395</v>
      </c>
      <c r="P7" s="9"/>
    </row>
    <row r="8" spans="1:16" ht="15">
      <c r="A8" s="12"/>
      <c r="B8" s="42">
        <v>513</v>
      </c>
      <c r="C8" s="19" t="s">
        <v>21</v>
      </c>
      <c r="D8" s="43">
        <v>225772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225772</v>
      </c>
      <c r="O8" s="44">
        <f t="shared" si="2"/>
        <v>127.19549295774648</v>
      </c>
      <c r="P8" s="9"/>
    </row>
    <row r="9" spans="1:16" ht="15">
      <c r="A9" s="12"/>
      <c r="B9" s="42">
        <v>514</v>
      </c>
      <c r="C9" s="19" t="s">
        <v>22</v>
      </c>
      <c r="D9" s="43">
        <v>40685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40685</v>
      </c>
      <c r="O9" s="44">
        <f t="shared" si="2"/>
        <v>22.92112676056338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103790</v>
      </c>
      <c r="E10" s="29">
        <f t="shared" si="3"/>
        <v>112734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216524</v>
      </c>
      <c r="O10" s="41">
        <f t="shared" si="2"/>
        <v>121.98535211267605</v>
      </c>
      <c r="P10" s="10"/>
    </row>
    <row r="11" spans="1:16" ht="15">
      <c r="A11" s="12"/>
      <c r="B11" s="42">
        <v>521</v>
      </c>
      <c r="C11" s="19" t="s">
        <v>24</v>
      </c>
      <c r="D11" s="43">
        <v>103790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103790</v>
      </c>
      <c r="O11" s="44">
        <f t="shared" si="2"/>
        <v>58.47323943661972</v>
      </c>
      <c r="P11" s="9"/>
    </row>
    <row r="12" spans="1:16" ht="15">
      <c r="A12" s="12"/>
      <c r="B12" s="42">
        <v>522</v>
      </c>
      <c r="C12" s="19" t="s">
        <v>25</v>
      </c>
      <c r="D12" s="43">
        <v>0</v>
      </c>
      <c r="E12" s="43">
        <v>112734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112734</v>
      </c>
      <c r="O12" s="44">
        <f t="shared" si="2"/>
        <v>63.51211267605634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142191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371829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514020</v>
      </c>
      <c r="O13" s="41">
        <f t="shared" si="2"/>
        <v>289.5887323943662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371829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371829</v>
      </c>
      <c r="O14" s="44">
        <f t="shared" si="2"/>
        <v>209.48112676056337</v>
      </c>
      <c r="P14" s="9"/>
    </row>
    <row r="15" spans="1:16" ht="15">
      <c r="A15" s="12"/>
      <c r="B15" s="42">
        <v>534</v>
      </c>
      <c r="C15" s="19" t="s">
        <v>51</v>
      </c>
      <c r="D15" s="43">
        <v>126739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126739</v>
      </c>
      <c r="O15" s="44">
        <f t="shared" si="2"/>
        <v>71.40225352112677</v>
      </c>
      <c r="P15" s="9"/>
    </row>
    <row r="16" spans="1:16" ht="15">
      <c r="A16" s="12"/>
      <c r="B16" s="42">
        <v>539</v>
      </c>
      <c r="C16" s="19" t="s">
        <v>29</v>
      </c>
      <c r="D16" s="43">
        <v>15452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15452</v>
      </c>
      <c r="O16" s="44">
        <f t="shared" si="2"/>
        <v>8.705352112676056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182963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182963</v>
      </c>
      <c r="O17" s="41">
        <f t="shared" si="2"/>
        <v>103.07774647887324</v>
      </c>
      <c r="P17" s="10"/>
    </row>
    <row r="18" spans="1:16" ht="15">
      <c r="A18" s="12"/>
      <c r="B18" s="42">
        <v>541</v>
      </c>
      <c r="C18" s="19" t="s">
        <v>52</v>
      </c>
      <c r="D18" s="43">
        <v>182963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182963</v>
      </c>
      <c r="O18" s="44">
        <f t="shared" si="2"/>
        <v>103.07774647887324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SUM(D20:D21)</f>
        <v>256582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256582</v>
      </c>
      <c r="O19" s="41">
        <f t="shared" si="2"/>
        <v>144.55323943661972</v>
      </c>
      <c r="P19" s="9"/>
    </row>
    <row r="20" spans="1:16" ht="15">
      <c r="A20" s="12"/>
      <c r="B20" s="42">
        <v>571</v>
      </c>
      <c r="C20" s="19" t="s">
        <v>33</v>
      </c>
      <c r="D20" s="43">
        <v>121244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121244</v>
      </c>
      <c r="O20" s="44">
        <f t="shared" si="2"/>
        <v>68.30647887323944</v>
      </c>
      <c r="P20" s="9"/>
    </row>
    <row r="21" spans="1:16" ht="15">
      <c r="A21" s="12"/>
      <c r="B21" s="42">
        <v>572</v>
      </c>
      <c r="C21" s="19" t="s">
        <v>53</v>
      </c>
      <c r="D21" s="43">
        <v>135338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135338</v>
      </c>
      <c r="O21" s="44">
        <f t="shared" si="2"/>
        <v>76.24676056338028</v>
      </c>
      <c r="P21" s="9"/>
    </row>
    <row r="22" spans="1:16" ht="15.75">
      <c r="A22" s="26" t="s">
        <v>63</v>
      </c>
      <c r="B22" s="27"/>
      <c r="C22" s="28"/>
      <c r="D22" s="29">
        <f aca="true" t="shared" si="7" ref="D22:M22">SUM(D23:D23)</f>
        <v>48170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48170</v>
      </c>
      <c r="O22" s="41">
        <f t="shared" si="2"/>
        <v>27.138028169014085</v>
      </c>
      <c r="P22" s="9"/>
    </row>
    <row r="23" spans="1:16" ht="15.75" thickBot="1">
      <c r="A23" s="12"/>
      <c r="B23" s="42">
        <v>581</v>
      </c>
      <c r="C23" s="19" t="s">
        <v>64</v>
      </c>
      <c r="D23" s="43">
        <v>48170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48170</v>
      </c>
      <c r="O23" s="44">
        <f t="shared" si="2"/>
        <v>27.138028169014085</v>
      </c>
      <c r="P23" s="9"/>
    </row>
    <row r="24" spans="1:119" ht="16.5" thickBot="1">
      <c r="A24" s="13" t="s">
        <v>10</v>
      </c>
      <c r="B24" s="21"/>
      <c r="C24" s="20"/>
      <c r="D24" s="14">
        <f>SUM(D5,D10,D13,D17,D19,D22)</f>
        <v>1050196</v>
      </c>
      <c r="E24" s="14">
        <f aca="true" t="shared" si="8" ref="E24:M24">SUM(E5,E10,E13,E17,E19,E22)</f>
        <v>112734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371829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1534759</v>
      </c>
      <c r="O24" s="35">
        <f t="shared" si="2"/>
        <v>864.6529577464788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67</v>
      </c>
      <c r="M26" s="90"/>
      <c r="N26" s="90"/>
      <c r="O26" s="39">
        <v>1775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267490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267490</v>
      </c>
      <c r="O5" s="30">
        <f aca="true" t="shared" si="2" ref="O5:O24">(N5/O$26)</f>
        <v>155.87995337995338</v>
      </c>
      <c r="P5" s="6"/>
    </row>
    <row r="6" spans="1:16" ht="15">
      <c r="A6" s="12"/>
      <c r="B6" s="42">
        <v>511</v>
      </c>
      <c r="C6" s="19" t="s">
        <v>19</v>
      </c>
      <c r="D6" s="43">
        <v>24854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24854</v>
      </c>
      <c r="O6" s="44">
        <f t="shared" si="2"/>
        <v>14.483682983682984</v>
      </c>
      <c r="P6" s="9"/>
    </row>
    <row r="7" spans="1:16" ht="15">
      <c r="A7" s="12"/>
      <c r="B7" s="42">
        <v>512</v>
      </c>
      <c r="C7" s="19" t="s">
        <v>20</v>
      </c>
      <c r="D7" s="43">
        <v>19574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19574</v>
      </c>
      <c r="O7" s="44">
        <f t="shared" si="2"/>
        <v>11.406759906759907</v>
      </c>
      <c r="P7" s="9"/>
    </row>
    <row r="8" spans="1:16" ht="15">
      <c r="A8" s="12"/>
      <c r="B8" s="42">
        <v>513</v>
      </c>
      <c r="C8" s="19" t="s">
        <v>21</v>
      </c>
      <c r="D8" s="43">
        <v>196118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196118</v>
      </c>
      <c r="O8" s="44">
        <f t="shared" si="2"/>
        <v>114.28787878787878</v>
      </c>
      <c r="P8" s="9"/>
    </row>
    <row r="9" spans="1:16" ht="15">
      <c r="A9" s="12"/>
      <c r="B9" s="42">
        <v>514</v>
      </c>
      <c r="C9" s="19" t="s">
        <v>22</v>
      </c>
      <c r="D9" s="43">
        <v>26944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26944</v>
      </c>
      <c r="O9" s="44">
        <f t="shared" si="2"/>
        <v>15.701631701631701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101856</v>
      </c>
      <c r="E10" s="29">
        <f t="shared" si="3"/>
        <v>112017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213873</v>
      </c>
      <c r="O10" s="41">
        <f t="shared" si="2"/>
        <v>124.63461538461539</v>
      </c>
      <c r="P10" s="10"/>
    </row>
    <row r="11" spans="1:16" ht="15">
      <c r="A11" s="12"/>
      <c r="B11" s="42">
        <v>521</v>
      </c>
      <c r="C11" s="19" t="s">
        <v>24</v>
      </c>
      <c r="D11" s="43">
        <v>101856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101856</v>
      </c>
      <c r="O11" s="44">
        <f t="shared" si="2"/>
        <v>59.35664335664335</v>
      </c>
      <c r="P11" s="9"/>
    </row>
    <row r="12" spans="1:16" ht="15">
      <c r="A12" s="12"/>
      <c r="B12" s="42">
        <v>522</v>
      </c>
      <c r="C12" s="19" t="s">
        <v>25</v>
      </c>
      <c r="D12" s="43">
        <v>0</v>
      </c>
      <c r="E12" s="43">
        <v>112017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112017</v>
      </c>
      <c r="O12" s="44">
        <f t="shared" si="2"/>
        <v>65.27797202797203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136264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320264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456528</v>
      </c>
      <c r="O13" s="41">
        <f t="shared" si="2"/>
        <v>266.041958041958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320264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320264</v>
      </c>
      <c r="O14" s="44">
        <f t="shared" si="2"/>
        <v>186.63403263403262</v>
      </c>
      <c r="P14" s="9"/>
    </row>
    <row r="15" spans="1:16" ht="15">
      <c r="A15" s="12"/>
      <c r="B15" s="42">
        <v>534</v>
      </c>
      <c r="C15" s="19" t="s">
        <v>51</v>
      </c>
      <c r="D15" s="43">
        <v>123276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123276</v>
      </c>
      <c r="O15" s="44">
        <f t="shared" si="2"/>
        <v>71.83916083916084</v>
      </c>
      <c r="P15" s="9"/>
    </row>
    <row r="16" spans="1:16" ht="15">
      <c r="A16" s="12"/>
      <c r="B16" s="42">
        <v>539</v>
      </c>
      <c r="C16" s="19" t="s">
        <v>29</v>
      </c>
      <c r="D16" s="43">
        <v>12988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12988</v>
      </c>
      <c r="O16" s="44">
        <f t="shared" si="2"/>
        <v>7.568764568764569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99879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99879</v>
      </c>
      <c r="O17" s="41">
        <f t="shared" si="2"/>
        <v>58.20454545454545</v>
      </c>
      <c r="P17" s="10"/>
    </row>
    <row r="18" spans="1:16" ht="15">
      <c r="A18" s="12"/>
      <c r="B18" s="42">
        <v>541</v>
      </c>
      <c r="C18" s="19" t="s">
        <v>52</v>
      </c>
      <c r="D18" s="43">
        <v>99879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99879</v>
      </c>
      <c r="O18" s="44">
        <f t="shared" si="2"/>
        <v>58.20454545454545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SUM(D20:D21)</f>
        <v>180165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180165</v>
      </c>
      <c r="O19" s="41">
        <f t="shared" si="2"/>
        <v>104.99125874125875</v>
      </c>
      <c r="P19" s="9"/>
    </row>
    <row r="20" spans="1:16" ht="15">
      <c r="A20" s="12"/>
      <c r="B20" s="42">
        <v>571</v>
      </c>
      <c r="C20" s="19" t="s">
        <v>33</v>
      </c>
      <c r="D20" s="43">
        <v>109203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109203</v>
      </c>
      <c r="O20" s="44">
        <f t="shared" si="2"/>
        <v>63.63811188811189</v>
      </c>
      <c r="P20" s="9"/>
    </row>
    <row r="21" spans="1:16" ht="15">
      <c r="A21" s="12"/>
      <c r="B21" s="42">
        <v>572</v>
      </c>
      <c r="C21" s="19" t="s">
        <v>53</v>
      </c>
      <c r="D21" s="43">
        <v>70962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70962</v>
      </c>
      <c r="O21" s="44">
        <f t="shared" si="2"/>
        <v>41.35314685314685</v>
      </c>
      <c r="P21" s="9"/>
    </row>
    <row r="22" spans="1:16" ht="15.75">
      <c r="A22" s="26" t="s">
        <v>63</v>
      </c>
      <c r="B22" s="27"/>
      <c r="C22" s="28"/>
      <c r="D22" s="29">
        <f aca="true" t="shared" si="7" ref="D22:M22">SUM(D23:D23)</f>
        <v>59816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59816</v>
      </c>
      <c r="O22" s="41">
        <f t="shared" si="2"/>
        <v>34.857808857808855</v>
      </c>
      <c r="P22" s="9"/>
    </row>
    <row r="23" spans="1:16" ht="15.75" thickBot="1">
      <c r="A23" s="12"/>
      <c r="B23" s="42">
        <v>581</v>
      </c>
      <c r="C23" s="19" t="s">
        <v>64</v>
      </c>
      <c r="D23" s="43">
        <v>59816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59816</v>
      </c>
      <c r="O23" s="44">
        <f t="shared" si="2"/>
        <v>34.857808857808855</v>
      </c>
      <c r="P23" s="9"/>
    </row>
    <row r="24" spans="1:119" ht="16.5" thickBot="1">
      <c r="A24" s="13" t="s">
        <v>10</v>
      </c>
      <c r="B24" s="21"/>
      <c r="C24" s="20"/>
      <c r="D24" s="14">
        <f>SUM(D5,D10,D13,D17,D19,D22)</f>
        <v>845470</v>
      </c>
      <c r="E24" s="14">
        <f aca="true" t="shared" si="8" ref="E24:M24">SUM(E5,E10,E13,E17,E19,E22)</f>
        <v>112017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320264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1277751</v>
      </c>
      <c r="O24" s="35">
        <f t="shared" si="2"/>
        <v>744.6101398601398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65</v>
      </c>
      <c r="M26" s="90"/>
      <c r="N26" s="90"/>
      <c r="O26" s="39">
        <v>1716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500843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6387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507230</v>
      </c>
      <c r="O5" s="30">
        <f aca="true" t="shared" si="2" ref="O5:O23">(N5/O$25)</f>
        <v>344.58559782608694</v>
      </c>
      <c r="P5" s="6"/>
    </row>
    <row r="6" spans="1:16" ht="15">
      <c r="A6" s="12"/>
      <c r="B6" s="42">
        <v>511</v>
      </c>
      <c r="C6" s="19" t="s">
        <v>19</v>
      </c>
      <c r="D6" s="43">
        <v>26281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26281</v>
      </c>
      <c r="O6" s="44">
        <f t="shared" si="2"/>
        <v>17.853940217391305</v>
      </c>
      <c r="P6" s="9"/>
    </row>
    <row r="7" spans="1:16" ht="15">
      <c r="A7" s="12"/>
      <c r="B7" s="42">
        <v>512</v>
      </c>
      <c r="C7" s="19" t="s">
        <v>20</v>
      </c>
      <c r="D7" s="43">
        <v>17551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17551</v>
      </c>
      <c r="O7" s="44">
        <f t="shared" si="2"/>
        <v>11.923233695652174</v>
      </c>
      <c r="P7" s="9"/>
    </row>
    <row r="8" spans="1:16" ht="15">
      <c r="A8" s="12"/>
      <c r="B8" s="42">
        <v>513</v>
      </c>
      <c r="C8" s="19" t="s">
        <v>21</v>
      </c>
      <c r="D8" s="43">
        <v>406662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406662</v>
      </c>
      <c r="O8" s="44">
        <f t="shared" si="2"/>
        <v>276.26494565217394</v>
      </c>
      <c r="P8" s="9"/>
    </row>
    <row r="9" spans="1:16" ht="15">
      <c r="A9" s="12"/>
      <c r="B9" s="42">
        <v>514</v>
      </c>
      <c r="C9" s="19" t="s">
        <v>22</v>
      </c>
      <c r="D9" s="43">
        <v>50349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50349</v>
      </c>
      <c r="O9" s="44">
        <f t="shared" si="2"/>
        <v>34.20448369565217</v>
      </c>
      <c r="P9" s="9"/>
    </row>
    <row r="10" spans="1:16" ht="15">
      <c r="A10" s="12"/>
      <c r="B10" s="42">
        <v>518</v>
      </c>
      <c r="C10" s="19" t="s">
        <v>60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6387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6387</v>
      </c>
      <c r="O10" s="44">
        <f t="shared" si="2"/>
        <v>4.338994565217392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253191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253191</v>
      </c>
      <c r="O11" s="41">
        <f t="shared" si="2"/>
        <v>172.0047554347826</v>
      </c>
      <c r="P11" s="10"/>
    </row>
    <row r="12" spans="1:16" ht="15">
      <c r="A12" s="12"/>
      <c r="B12" s="42">
        <v>521</v>
      </c>
      <c r="C12" s="19" t="s">
        <v>24</v>
      </c>
      <c r="D12" s="43">
        <v>92163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92163</v>
      </c>
      <c r="O12" s="44">
        <f t="shared" si="2"/>
        <v>62.61073369565217</v>
      </c>
      <c r="P12" s="9"/>
    </row>
    <row r="13" spans="1:16" ht="15">
      <c r="A13" s="12"/>
      <c r="B13" s="42">
        <v>522</v>
      </c>
      <c r="C13" s="19" t="s">
        <v>25</v>
      </c>
      <c r="D13" s="43">
        <v>161028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161028</v>
      </c>
      <c r="O13" s="44">
        <f t="shared" si="2"/>
        <v>109.39402173913044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SUM(D15:D17)</f>
        <v>130754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328302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459056</v>
      </c>
      <c r="O14" s="41">
        <f t="shared" si="2"/>
        <v>311.85869565217394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328302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328302</v>
      </c>
      <c r="O15" s="44">
        <f t="shared" si="2"/>
        <v>223.03125</v>
      </c>
      <c r="P15" s="9"/>
    </row>
    <row r="16" spans="1:16" ht="15">
      <c r="A16" s="12"/>
      <c r="B16" s="42">
        <v>534</v>
      </c>
      <c r="C16" s="19" t="s">
        <v>51</v>
      </c>
      <c r="D16" s="43">
        <v>119539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119539</v>
      </c>
      <c r="O16" s="44">
        <f t="shared" si="2"/>
        <v>81.2085597826087</v>
      </c>
      <c r="P16" s="9"/>
    </row>
    <row r="17" spans="1:16" ht="15">
      <c r="A17" s="12"/>
      <c r="B17" s="42">
        <v>539</v>
      </c>
      <c r="C17" s="19" t="s">
        <v>29</v>
      </c>
      <c r="D17" s="43">
        <v>11215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11215</v>
      </c>
      <c r="O17" s="44">
        <f t="shared" si="2"/>
        <v>7.618885869565218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155045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155045</v>
      </c>
      <c r="O18" s="41">
        <f t="shared" si="2"/>
        <v>105.32948369565217</v>
      </c>
      <c r="P18" s="10"/>
    </row>
    <row r="19" spans="1:16" ht="15">
      <c r="A19" s="12"/>
      <c r="B19" s="42">
        <v>541</v>
      </c>
      <c r="C19" s="19" t="s">
        <v>52</v>
      </c>
      <c r="D19" s="43">
        <v>155045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155045</v>
      </c>
      <c r="O19" s="44">
        <f t="shared" si="2"/>
        <v>105.32948369565217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SUM(D21:D22)</f>
        <v>207474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207474</v>
      </c>
      <c r="O20" s="41">
        <f t="shared" si="2"/>
        <v>140.94701086956522</v>
      </c>
      <c r="P20" s="9"/>
    </row>
    <row r="21" spans="1:16" ht="15">
      <c r="A21" s="12"/>
      <c r="B21" s="42">
        <v>571</v>
      </c>
      <c r="C21" s="19" t="s">
        <v>33</v>
      </c>
      <c r="D21" s="43">
        <v>116690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116690</v>
      </c>
      <c r="O21" s="44">
        <f t="shared" si="2"/>
        <v>79.27309782608695</v>
      </c>
      <c r="P21" s="9"/>
    </row>
    <row r="22" spans="1:16" ht="15.75" thickBot="1">
      <c r="A22" s="12"/>
      <c r="B22" s="42">
        <v>572</v>
      </c>
      <c r="C22" s="19" t="s">
        <v>53</v>
      </c>
      <c r="D22" s="43">
        <v>90784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90784</v>
      </c>
      <c r="O22" s="44">
        <f t="shared" si="2"/>
        <v>61.67391304347826</v>
      </c>
      <c r="P22" s="9"/>
    </row>
    <row r="23" spans="1:119" ht="16.5" thickBot="1">
      <c r="A23" s="13" t="s">
        <v>10</v>
      </c>
      <c r="B23" s="21"/>
      <c r="C23" s="20"/>
      <c r="D23" s="14">
        <f>SUM(D5,D11,D14,D18,D20)</f>
        <v>1247307</v>
      </c>
      <c r="E23" s="14">
        <f aca="true" t="shared" si="7" ref="E23:M23">SUM(E5,E11,E14,E18,E20)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334689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1581996</v>
      </c>
      <c r="O23" s="35">
        <f t="shared" si="2"/>
        <v>1074.7255434782608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61</v>
      </c>
      <c r="M25" s="90"/>
      <c r="N25" s="90"/>
      <c r="O25" s="39">
        <v>1472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266762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2">SUM(D5:M5)</f>
        <v>266762</v>
      </c>
      <c r="O5" s="58">
        <f aca="true" t="shared" si="2" ref="O5:O22">(N5/O$24)</f>
        <v>182.21448087431693</v>
      </c>
      <c r="P5" s="59"/>
    </row>
    <row r="6" spans="1:16" ht="15">
      <c r="A6" s="61"/>
      <c r="B6" s="62">
        <v>511</v>
      </c>
      <c r="C6" s="63" t="s">
        <v>19</v>
      </c>
      <c r="D6" s="64">
        <v>25614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25614</v>
      </c>
      <c r="O6" s="65">
        <f t="shared" si="2"/>
        <v>17.49590163934426</v>
      </c>
      <c r="P6" s="66"/>
    </row>
    <row r="7" spans="1:16" ht="15">
      <c r="A7" s="61"/>
      <c r="B7" s="62">
        <v>512</v>
      </c>
      <c r="C7" s="63" t="s">
        <v>20</v>
      </c>
      <c r="D7" s="64">
        <v>18900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18900</v>
      </c>
      <c r="O7" s="65">
        <f t="shared" si="2"/>
        <v>12.90983606557377</v>
      </c>
      <c r="P7" s="66"/>
    </row>
    <row r="8" spans="1:16" ht="15">
      <c r="A8" s="61"/>
      <c r="B8" s="62">
        <v>513</v>
      </c>
      <c r="C8" s="63" t="s">
        <v>21</v>
      </c>
      <c r="D8" s="64">
        <v>171127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171127</v>
      </c>
      <c r="O8" s="65">
        <f t="shared" si="2"/>
        <v>116.89002732240438</v>
      </c>
      <c r="P8" s="66"/>
    </row>
    <row r="9" spans="1:16" ht="15">
      <c r="A9" s="61"/>
      <c r="B9" s="62">
        <v>514</v>
      </c>
      <c r="C9" s="63" t="s">
        <v>22</v>
      </c>
      <c r="D9" s="64">
        <v>51121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51121</v>
      </c>
      <c r="O9" s="65">
        <f t="shared" si="2"/>
        <v>34.91871584699454</v>
      </c>
      <c r="P9" s="66"/>
    </row>
    <row r="10" spans="1:16" ht="15.75">
      <c r="A10" s="67" t="s">
        <v>23</v>
      </c>
      <c r="B10" s="68"/>
      <c r="C10" s="69"/>
      <c r="D10" s="70">
        <f aca="true" t="shared" si="3" ref="D10:M10">SUM(D11:D12)</f>
        <v>193430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193430</v>
      </c>
      <c r="O10" s="72">
        <f t="shared" si="2"/>
        <v>132.12431693989072</v>
      </c>
      <c r="P10" s="73"/>
    </row>
    <row r="11" spans="1:16" ht="15">
      <c r="A11" s="61"/>
      <c r="B11" s="62">
        <v>521</v>
      </c>
      <c r="C11" s="63" t="s">
        <v>24</v>
      </c>
      <c r="D11" s="64">
        <v>82548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82548</v>
      </c>
      <c r="O11" s="65">
        <f t="shared" si="2"/>
        <v>56.385245901639344</v>
      </c>
      <c r="P11" s="66"/>
    </row>
    <row r="12" spans="1:16" ht="15">
      <c r="A12" s="61"/>
      <c r="B12" s="62">
        <v>522</v>
      </c>
      <c r="C12" s="63" t="s">
        <v>25</v>
      </c>
      <c r="D12" s="64">
        <v>110882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110882</v>
      </c>
      <c r="O12" s="65">
        <f t="shared" si="2"/>
        <v>75.73907103825137</v>
      </c>
      <c r="P12" s="66"/>
    </row>
    <row r="13" spans="1:16" ht="15.75">
      <c r="A13" s="67" t="s">
        <v>26</v>
      </c>
      <c r="B13" s="68"/>
      <c r="C13" s="69"/>
      <c r="D13" s="70">
        <f aca="true" t="shared" si="4" ref="D13:M13">SUM(D14:D16)</f>
        <v>130676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352142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482818</v>
      </c>
      <c r="O13" s="72">
        <f t="shared" si="2"/>
        <v>329.79371584699453</v>
      </c>
      <c r="P13" s="73"/>
    </row>
    <row r="14" spans="1:16" ht="15">
      <c r="A14" s="61"/>
      <c r="B14" s="62">
        <v>533</v>
      </c>
      <c r="C14" s="63" t="s">
        <v>27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352142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352142</v>
      </c>
      <c r="O14" s="65">
        <f t="shared" si="2"/>
        <v>240.53415300546447</v>
      </c>
      <c r="P14" s="66"/>
    </row>
    <row r="15" spans="1:16" ht="15">
      <c r="A15" s="61"/>
      <c r="B15" s="62">
        <v>534</v>
      </c>
      <c r="C15" s="63" t="s">
        <v>51</v>
      </c>
      <c r="D15" s="64">
        <v>121826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121826</v>
      </c>
      <c r="O15" s="65">
        <f t="shared" si="2"/>
        <v>83.21448087431693</v>
      </c>
      <c r="P15" s="66"/>
    </row>
    <row r="16" spans="1:16" ht="15">
      <c r="A16" s="61"/>
      <c r="B16" s="62">
        <v>539</v>
      </c>
      <c r="C16" s="63" t="s">
        <v>29</v>
      </c>
      <c r="D16" s="64">
        <v>8850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8850</v>
      </c>
      <c r="O16" s="65">
        <f t="shared" si="2"/>
        <v>6.045081967213115</v>
      </c>
      <c r="P16" s="66"/>
    </row>
    <row r="17" spans="1:16" ht="15.75">
      <c r="A17" s="67" t="s">
        <v>30</v>
      </c>
      <c r="B17" s="68"/>
      <c r="C17" s="69"/>
      <c r="D17" s="70">
        <f aca="true" t="shared" si="5" ref="D17:M17">SUM(D18:D18)</f>
        <v>116900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116900</v>
      </c>
      <c r="O17" s="72">
        <f t="shared" si="2"/>
        <v>79.84972677595628</v>
      </c>
      <c r="P17" s="73"/>
    </row>
    <row r="18" spans="1:16" ht="15">
      <c r="A18" s="61"/>
      <c r="B18" s="62">
        <v>541</v>
      </c>
      <c r="C18" s="63" t="s">
        <v>52</v>
      </c>
      <c r="D18" s="64">
        <v>116900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116900</v>
      </c>
      <c r="O18" s="65">
        <f t="shared" si="2"/>
        <v>79.84972677595628</v>
      </c>
      <c r="P18" s="66"/>
    </row>
    <row r="19" spans="1:16" ht="15.75">
      <c r="A19" s="67" t="s">
        <v>32</v>
      </c>
      <c r="B19" s="68"/>
      <c r="C19" s="69"/>
      <c r="D19" s="70">
        <f aca="true" t="shared" si="6" ref="D19:M19">SUM(D20:D21)</f>
        <v>304968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304968</v>
      </c>
      <c r="O19" s="72">
        <f t="shared" si="2"/>
        <v>208.31147540983608</v>
      </c>
      <c r="P19" s="66"/>
    </row>
    <row r="20" spans="1:16" ht="15">
      <c r="A20" s="61"/>
      <c r="B20" s="62">
        <v>571</v>
      </c>
      <c r="C20" s="63" t="s">
        <v>33</v>
      </c>
      <c r="D20" s="64">
        <v>75610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75610</v>
      </c>
      <c r="O20" s="65">
        <f t="shared" si="2"/>
        <v>51.64617486338798</v>
      </c>
      <c r="P20" s="66"/>
    </row>
    <row r="21" spans="1:16" ht="15.75" thickBot="1">
      <c r="A21" s="61"/>
      <c r="B21" s="62">
        <v>572</v>
      </c>
      <c r="C21" s="63" t="s">
        <v>53</v>
      </c>
      <c r="D21" s="64">
        <v>229358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229358</v>
      </c>
      <c r="O21" s="65">
        <f t="shared" si="2"/>
        <v>156.6653005464481</v>
      </c>
      <c r="P21" s="66"/>
    </row>
    <row r="22" spans="1:119" ht="16.5" thickBot="1">
      <c r="A22" s="74" t="s">
        <v>10</v>
      </c>
      <c r="B22" s="75"/>
      <c r="C22" s="76"/>
      <c r="D22" s="77">
        <f>SUM(D5,D10,D13,D17,D19)</f>
        <v>1012736</v>
      </c>
      <c r="E22" s="77">
        <f aca="true" t="shared" si="7" ref="E22:M22">SUM(E5,E10,E13,E17,E19)</f>
        <v>0</v>
      </c>
      <c r="F22" s="77">
        <f t="shared" si="7"/>
        <v>0</v>
      </c>
      <c r="G22" s="77">
        <f t="shared" si="7"/>
        <v>0</v>
      </c>
      <c r="H22" s="77">
        <f t="shared" si="7"/>
        <v>0</v>
      </c>
      <c r="I22" s="77">
        <f t="shared" si="7"/>
        <v>352142</v>
      </c>
      <c r="J22" s="77">
        <f t="shared" si="7"/>
        <v>0</v>
      </c>
      <c r="K22" s="77">
        <f t="shared" si="7"/>
        <v>0</v>
      </c>
      <c r="L22" s="77">
        <f t="shared" si="7"/>
        <v>0</v>
      </c>
      <c r="M22" s="77">
        <f t="shared" si="7"/>
        <v>0</v>
      </c>
      <c r="N22" s="77">
        <f t="shared" si="1"/>
        <v>1364878</v>
      </c>
      <c r="O22" s="78">
        <f t="shared" si="2"/>
        <v>932.2937158469946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5" ht="15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5" ht="15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54</v>
      </c>
      <c r="M24" s="114"/>
      <c r="N24" s="114"/>
      <c r="O24" s="88">
        <v>1464</v>
      </c>
    </row>
    <row r="25" spans="1:15" ht="15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5" ht="15.75" customHeight="1" thickBot="1">
      <c r="A26" s="118" t="s">
        <v>41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217533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217533</v>
      </c>
      <c r="O5" s="30">
        <f aca="true" t="shared" si="2" ref="O5:O22">(N5/O$24)</f>
        <v>149.91936595451412</v>
      </c>
      <c r="P5" s="6"/>
    </row>
    <row r="6" spans="1:16" ht="15">
      <c r="A6" s="12"/>
      <c r="B6" s="42">
        <v>511</v>
      </c>
      <c r="C6" s="19" t="s">
        <v>19</v>
      </c>
      <c r="D6" s="43">
        <v>27840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27840</v>
      </c>
      <c r="O6" s="44">
        <f t="shared" si="2"/>
        <v>19.186767746381804</v>
      </c>
      <c r="P6" s="9"/>
    </row>
    <row r="7" spans="1:16" ht="15">
      <c r="A7" s="12"/>
      <c r="B7" s="42">
        <v>512</v>
      </c>
      <c r="C7" s="19" t="s">
        <v>20</v>
      </c>
      <c r="D7" s="43">
        <v>17447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17447</v>
      </c>
      <c r="O7" s="44">
        <f t="shared" si="2"/>
        <v>12.024121295658167</v>
      </c>
      <c r="P7" s="9"/>
    </row>
    <row r="8" spans="1:16" ht="15">
      <c r="A8" s="12"/>
      <c r="B8" s="42">
        <v>513</v>
      </c>
      <c r="C8" s="19" t="s">
        <v>21</v>
      </c>
      <c r="D8" s="43">
        <v>149474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149474</v>
      </c>
      <c r="O8" s="44">
        <f t="shared" si="2"/>
        <v>103.0144727773949</v>
      </c>
      <c r="P8" s="9"/>
    </row>
    <row r="9" spans="1:16" ht="15">
      <c r="A9" s="12"/>
      <c r="B9" s="42">
        <v>514</v>
      </c>
      <c r="C9" s="19" t="s">
        <v>22</v>
      </c>
      <c r="D9" s="43">
        <v>22772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22772</v>
      </c>
      <c r="O9" s="44">
        <f t="shared" si="2"/>
        <v>15.694004135079256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175166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175166</v>
      </c>
      <c r="O10" s="41">
        <f t="shared" si="2"/>
        <v>120.72088215024121</v>
      </c>
      <c r="P10" s="10"/>
    </row>
    <row r="11" spans="1:16" ht="15">
      <c r="A11" s="12"/>
      <c r="B11" s="42">
        <v>521</v>
      </c>
      <c r="C11" s="19" t="s">
        <v>24</v>
      </c>
      <c r="D11" s="43">
        <v>100919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100919</v>
      </c>
      <c r="O11" s="44">
        <f t="shared" si="2"/>
        <v>69.5513439007581</v>
      </c>
      <c r="P11" s="9"/>
    </row>
    <row r="12" spans="1:16" ht="15">
      <c r="A12" s="12"/>
      <c r="B12" s="42">
        <v>522</v>
      </c>
      <c r="C12" s="19" t="s">
        <v>25</v>
      </c>
      <c r="D12" s="43">
        <v>74247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74247</v>
      </c>
      <c r="O12" s="44">
        <f t="shared" si="2"/>
        <v>51.16953824948312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123009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294728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417737</v>
      </c>
      <c r="O13" s="41">
        <f t="shared" si="2"/>
        <v>287.89593383873193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294728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294728</v>
      </c>
      <c r="O14" s="44">
        <f t="shared" si="2"/>
        <v>203.12060647829082</v>
      </c>
      <c r="P14" s="9"/>
    </row>
    <row r="15" spans="1:16" ht="15">
      <c r="A15" s="12"/>
      <c r="B15" s="42">
        <v>534</v>
      </c>
      <c r="C15" s="19" t="s">
        <v>28</v>
      </c>
      <c r="D15" s="43">
        <v>111728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111728</v>
      </c>
      <c r="O15" s="44">
        <f t="shared" si="2"/>
        <v>77.00068917987595</v>
      </c>
      <c r="P15" s="9"/>
    </row>
    <row r="16" spans="1:16" ht="15">
      <c r="A16" s="12"/>
      <c r="B16" s="42">
        <v>539</v>
      </c>
      <c r="C16" s="19" t="s">
        <v>29</v>
      </c>
      <c r="D16" s="43">
        <v>11281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11281</v>
      </c>
      <c r="O16" s="44">
        <f t="shared" si="2"/>
        <v>7.774638180565128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80834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80834</v>
      </c>
      <c r="O17" s="41">
        <f t="shared" si="2"/>
        <v>55.7091660923501</v>
      </c>
      <c r="P17" s="10"/>
    </row>
    <row r="18" spans="1:16" ht="15">
      <c r="A18" s="12"/>
      <c r="B18" s="42">
        <v>541</v>
      </c>
      <c r="C18" s="19" t="s">
        <v>31</v>
      </c>
      <c r="D18" s="43">
        <v>80834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80834</v>
      </c>
      <c r="O18" s="44">
        <f t="shared" si="2"/>
        <v>55.7091660923501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SUM(D20:D21)</f>
        <v>227920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227920</v>
      </c>
      <c r="O19" s="41">
        <f t="shared" si="2"/>
        <v>157.0778773259821</v>
      </c>
      <c r="P19" s="9"/>
    </row>
    <row r="20" spans="1:16" ht="15">
      <c r="A20" s="12"/>
      <c r="B20" s="42">
        <v>571</v>
      </c>
      <c r="C20" s="19" t="s">
        <v>33</v>
      </c>
      <c r="D20" s="43">
        <v>78237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78237</v>
      </c>
      <c r="O20" s="44">
        <f t="shared" si="2"/>
        <v>53.91936595451413</v>
      </c>
      <c r="P20" s="9"/>
    </row>
    <row r="21" spans="1:16" ht="15.75" thickBot="1">
      <c r="A21" s="12"/>
      <c r="B21" s="42">
        <v>572</v>
      </c>
      <c r="C21" s="19" t="s">
        <v>34</v>
      </c>
      <c r="D21" s="43">
        <v>149683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149683</v>
      </c>
      <c r="O21" s="44">
        <f t="shared" si="2"/>
        <v>103.15851137146795</v>
      </c>
      <c r="P21" s="9"/>
    </row>
    <row r="22" spans="1:119" ht="16.5" thickBot="1">
      <c r="A22" s="13" t="s">
        <v>10</v>
      </c>
      <c r="B22" s="21"/>
      <c r="C22" s="20"/>
      <c r="D22" s="14">
        <f>SUM(D5,D10,D13,D17,D19)</f>
        <v>824462</v>
      </c>
      <c r="E22" s="14">
        <f aca="true" t="shared" si="7" ref="E22:M22">SUM(E5,E10,E13,E17,E19)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294728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1119190</v>
      </c>
      <c r="O22" s="35">
        <f t="shared" si="2"/>
        <v>771.3232253618195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47</v>
      </c>
      <c r="M24" s="90"/>
      <c r="N24" s="90"/>
      <c r="O24" s="39">
        <v>1451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2022-10-13T21:14:46Z</cp:lastPrinted>
  <dcterms:created xsi:type="dcterms:W3CDTF">2000-08-31T21:26:31Z</dcterms:created>
  <dcterms:modified xsi:type="dcterms:W3CDTF">2022-10-13T21:14:57Z</dcterms:modified>
  <cp:category/>
  <cp:version/>
  <cp:contentType/>
  <cp:contentStatus/>
</cp:coreProperties>
</file>