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'2008'!$A$1:$O$77</definedName>
    <definedName name="_xlnm.Print_Area" localSheetId="12">'2009'!$A$1:$O$80</definedName>
    <definedName name="_xlnm.Print_Area" localSheetId="11">'2010'!$A$1:$O$76</definedName>
    <definedName name="_xlnm.Print_Area" localSheetId="10">'2011'!$A$1:$O$77</definedName>
    <definedName name="_xlnm.Print_Area" localSheetId="9">'2012'!$A$1:$O$76</definedName>
    <definedName name="_xlnm.Print_Area" localSheetId="8">'2013'!$A$1:$O$74</definedName>
    <definedName name="_xlnm.Print_Area" localSheetId="7">'2014'!$A$1:$O$72</definedName>
    <definedName name="_xlnm.Print_Area" localSheetId="6">'2015'!$A$1:$O$69</definedName>
    <definedName name="_xlnm.Print_Area" localSheetId="5">'2016'!$A$1:$O$69</definedName>
    <definedName name="_xlnm.Print_Area" localSheetId="4">'2017'!$A$1:$O$70</definedName>
    <definedName name="_xlnm.Print_Area" localSheetId="3">'2018'!$A$1:$O$70</definedName>
    <definedName name="_xlnm.Print_Area" localSheetId="2">'2019'!$A$1:$O$71</definedName>
    <definedName name="_xlnm.Print_Area" localSheetId="1">'2020'!$A$1:$O$71</definedName>
    <definedName name="_xlnm.Print_Area" localSheetId="0">'2021'!$A$1:$P$71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<sst xmlns="http://schemas.openxmlformats.org/spreadsheetml/2006/main" count="1192" uniqueCount="182">
  <si>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</si>
  <si>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</si>
  <si>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</si>
  <si>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</si>
  <si>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</si>
  <si>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</si>
  <si>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</si>
  <si>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</si>
  <si>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</si>
  <si>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</si>
  <si>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</si>
  <si>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</si>
  <si>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</si>
  <si>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</si>
  <si>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</si>
  <si>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</si>
  <si>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</si>
  <si>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</si>
  <si>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</si>
  <si>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</si>
  <si>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Other</t>
  </si>
  <si>
    <t>Impact Fees - Residential - Public Safety</t>
  </si>
  <si>
    <t>Impact Fees - Commercial - Public Safety</t>
  </si>
  <si>
    <t>Impact Fees - Commercial - Transportation</t>
  </si>
  <si>
    <t>Impact Fees - Residential - Culture / Recreation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</si>
  <si>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</si>
  <si>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</si>
  <si>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</si>
  <si>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</si>
  <si>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</si>
  <si>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</si>
  <si>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Federal Grant - Physical Environment - Other Physical Environment</t>
  </si>
  <si>
    <t>State Grant - Transportation - Other Transportation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</si>
  <si>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</si>
  <si>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</si>
  <si>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</si>
  <si>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</si>
  <si>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</si>
  <si>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</si>
  <si>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General Government</t>
  </si>
  <si>
    <t>Grants from Other Local Units - Physical Environment</t>
  </si>
  <si>
    <t>Grants from Other Local Units - Economic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</si>
  <si>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</si>
  <si>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</si>
  <si>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</si>
  <si>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</si>
  <si>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</si>
  <si>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</si>
  <si>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</si>
  <si>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</si>
  <si>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</si>
  <si>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</si>
  <si>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</si>
  <si>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</si>
  <si>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</si>
  <si>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</si>
  <si>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</si>
  <si>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</si>
  <si>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</si>
  <si>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</si>
  <si>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Parking Facilities</t>
  </si>
  <si>
    <t>Economic Environment - Other Economic Environment Charges</t>
  </si>
  <si>
    <t>Culture / Recreation - Parks and Recreation</t>
  </si>
  <si>
    <t>Culture / Recreation - Cultural Services</t>
  </si>
  <si>
    <t>Culture / Recreation - Special Recreation Facilities</t>
  </si>
  <si>
    <t>Total - All Account Codes</t>
  </si>
  <si>
    <t>Local Fiscal Year Ended September 30, 2009</t>
  </si>
  <si>
    <t>Judgments and Fines - Other Court-Ordered</t>
  </si>
  <si>
    <t>Interest and Other Earnings - Interest</t>
  </si>
  <si>
    <t>Interest and Other Earnings - Dividends</t>
  </si>
  <si>
    <t>Interest and Other Earnings - Net Increase (Decrease) in Fair Value of Investments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</si>
  <si>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</si>
  <si>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</si>
  <si>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</si>
  <si>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</si>
  <si>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</si>
  <si>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</si>
  <si>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Other Grants and Donations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</si>
  <si>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</si>
  <si>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</si>
  <si>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</si>
  <si>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</si>
  <si>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</si>
  <si>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</si>
  <si>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</si>
  <si>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</si>
  <si>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</si>
  <si>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</si>
  <si>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</si>
  <si>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</si>
  <si>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Naples Revenues Reported by Account Code and Fund Type</t>
  </si>
  <si>
    <t>Local Fiscal Year Ended September 30, 2010</t>
  </si>
  <si>
    <t>Fire Insurance Premium Tax for Firefighters' Pension</t>
  </si>
  <si>
    <t>Impact Fees - Residential - Transportation</t>
  </si>
  <si>
    <t>State Grant - Physical Environment - Other Physical Environment</t>
  </si>
  <si>
    <t>State Shared Revenues - Public Safety - Firefighter Supplemental Compensation</t>
  </si>
  <si>
    <t>Grants from Other Local Units - Culture /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</si>
  <si>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</si>
  <si>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</si>
  <si>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</si>
  <si>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Option Taxes</t>
  </si>
  <si>
    <t>Special Assessments - Charges for Public Services</t>
  </si>
  <si>
    <t>2011 Municipal Population:</t>
  </si>
  <si>
    <t>Local Fiscal Year Ended September 30, 2012</t>
  </si>
  <si>
    <t>Federal Grant - Transportation - Other Transportation</t>
  </si>
  <si>
    <t>Culture / Recreation - Other Culture / Recreation Charges</t>
  </si>
  <si>
    <t>Other Judgments, Fines, and Forfeits</t>
  </si>
  <si>
    <t>2012 Municipal Population:</t>
  </si>
  <si>
    <t>Local Fiscal Year Ended September 30, 2008</t>
  </si>
  <si>
    <t>Permits and Franchise Fees</t>
  </si>
  <si>
    <t>Other Permits and Fees</t>
  </si>
  <si>
    <t>Federal Grant - General Government</t>
  </si>
  <si>
    <t>State Grant - General Government</t>
  </si>
  <si>
    <t>State Grant - Culture / Recreation</t>
  </si>
  <si>
    <t>Grants from Other Local Units - Transportation</t>
  </si>
  <si>
    <t>Rents and Royalties</t>
  </si>
  <si>
    <t>Impact Fees - Public Safety</t>
  </si>
  <si>
    <t>Impact Fees - Transportation</t>
  </si>
  <si>
    <t>Impact Fees - Culture / Recreation</t>
  </si>
  <si>
    <t>Impact Fees - Other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</si>
  <si>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</si>
  <si>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</si>
  <si>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</si>
  <si>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</si>
  <si>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</si>
  <si>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Federal Grant - Other Federal Grants</t>
  </si>
  <si>
    <t>State Grant - Economic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</si>
  <si>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</si>
  <si>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</si>
  <si>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</si>
  <si>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</si>
  <si>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</si>
  <si>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</si>
  <si>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</si>
  <si>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Parking Facilities</t>
  </si>
  <si>
    <t>Court-Ordered Judgments and Fines - Other Court-Ordered</t>
  </si>
  <si>
    <t>Sales - Disposition of Fixed Assets</t>
  </si>
  <si>
    <t>Proprietary Non-Operating - Other Grants and Donations</t>
  </si>
  <si>
    <t>Proprietary Non-Operating - Capital Contributions from Federal Government</t>
  </si>
  <si>
    <t>Proprietary Non-Operating - Capital Contributions from Other Public Source</t>
  </si>
  <si>
    <t>Proprietary Non-Operating - Capital Contributions from Private Source</t>
  </si>
  <si>
    <t>2013 Municipal Population:</t>
  </si>
  <si>
    <t>Local Fiscal Year Ended September 30, 2014</t>
  </si>
  <si>
    <t>General Government - Recording Fees</t>
  </si>
  <si>
    <t>Physical Environment - Water / Sewer Combination Utility</t>
  </si>
  <si>
    <t>Culture / Recreation - Libraries</t>
  </si>
  <si>
    <t>Court-Ordered Judgments and Fines - As Decided by Circuit Court Criminal</t>
  </si>
  <si>
    <t>Sales - Sale of Surplus Materials and Scrap</t>
  </si>
  <si>
    <t>2014 Municipal Population:</t>
  </si>
  <si>
    <t>Local Fiscal Year Ended September 30, 2015</t>
  </si>
  <si>
    <t>County Ninth-Cent Voted Fuel Tax</t>
  </si>
  <si>
    <t>Other General Taxes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</si>
  <si>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</si>
  <si>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</si>
  <si>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</si>
  <si>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</si>
  <si>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Public Safety</t>
  </si>
  <si>
    <t>Proceeds of General Capital Asset Dispositions - Sales</t>
  </si>
  <si>
    <t>2017 Municipal Population:</t>
  </si>
  <si>
    <t>Local Fiscal Year Ended September 30, 2018</t>
  </si>
  <si>
    <t>2018 Municipal Population:</t>
  </si>
  <si>
    <t>Local Fiscal Year Ended September 30, 2019</t>
  </si>
  <si>
    <t>Discretionary Sales Surtaxes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</si>
  <si>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</si>
  <si>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</si>
  <si>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</si>
  <si>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</si>
  <si>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</si>
  <si>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</si>
  <si>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</si>
  <si>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</si>
  <si>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</si>
  <si>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</si>
  <si>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</si>
  <si>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Other Fees and Special Assessments</t>
  </si>
  <si>
    <t>Intergovernmental Revenues</t>
  </si>
  <si>
    <t>State Grant - Physical Environment - Sewer / Wastewater</t>
  </si>
  <si>
    <t>State Shared Revenues - General Government - Local Government Half-Cent Sales Tax Program</t>
  </si>
  <si>
    <t>State Shared Revenues - Other</t>
  </si>
  <si>
    <t>Court-Ordered Judgments and Fines - Other</t>
  </si>
  <si>
    <t>Licenses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</si>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</sst>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167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168</v>
      </c>
      <c r="N4" s="35" t="s">
        <v>9</v>
      </c>
      <c r="O4" s="35" t="s">
        <v>169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170</v>
      </c>
      <c r="B5" s="26"/>
      <c r="C5" s="26"/>
      <c r="D5" s="27">
        <f>SUM(D6:D16)</f>
        <v>29485762</v>
      </c>
      <c r="E5" s="27">
        <f>SUM(E6:E16)</f>
        <v>4077435</v>
      </c>
      <c r="F5" s="27">
        <f>SUM(F6:F16)</f>
        <v>4530070</v>
      </c>
      <c r="G5" s="27">
        <f>SUM(G6:G16)</f>
        <v>0</v>
      </c>
      <c r="H5" s="27">
        <f>SUM(H6:H16)</f>
        <v>0</v>
      </c>
      <c r="I5" s="27">
        <f>SUM(I6:I16)</f>
        <v>0</v>
      </c>
      <c r="J5" s="27">
        <f>SUM(J6:J16)</f>
        <v>0</v>
      </c>
      <c r="K5" s="27">
        <f>SUM(K6:K16)</f>
        <v>0</v>
      </c>
      <c r="L5" s="27">
        <f>SUM(L6:L16)</f>
        <v>0</v>
      </c>
      <c r="M5" s="27">
        <f>SUM(M6:M16)</f>
        <v>0</v>
      </c>
      <c r="N5" s="27">
        <f>SUM(N6:N16)</f>
        <v>0</v>
      </c>
      <c r="O5" s="28">
        <f>SUM(D5:N5)</f>
        <v>38093267</v>
      </c>
      <c r="P5" s="33">
        <f>(O5/P$69)</f>
        <v>1985.472062962577</v>
      </c>
      <c r="Q5" s="6"/>
    </row>
    <row r="6" spans="1:17" ht="15">
      <c r="A6" s="12"/>
      <c r="B6" s="25">
        <v>311</v>
      </c>
      <c r="C6" s="20" t="s">
        <v>2</v>
      </c>
      <c r="D6" s="46">
        <v>26741431</v>
      </c>
      <c r="E6" s="46">
        <v>1809807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28551238</v>
      </c>
      <c r="P6" s="47">
        <f>(O6/P$69)</f>
        <v>1488.1287397060357</v>
      </c>
      <c r="Q6" s="9"/>
    </row>
    <row r="7" spans="1:17" ht="15">
      <c r="A7" s="12"/>
      <c r="B7" s="25">
        <v>312.3</v>
      </c>
      <c r="C7" s="20" t="s">
        <v>150</v>
      </c>
      <c r="D7" s="46">
        <v>0</v>
      </c>
      <c r="E7" s="46">
        <v>592183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5">SUM(D7:N7)</f>
        <v>592183</v>
      </c>
      <c r="P7" s="47">
        <f>(O7/P$69)</f>
        <v>30.865370582716565</v>
      </c>
      <c r="Q7" s="9"/>
    </row>
    <row r="8" spans="1:17" ht="15">
      <c r="A8" s="12"/>
      <c r="B8" s="25">
        <v>312.41</v>
      </c>
      <c r="C8" s="20" t="s">
        <v>171</v>
      </c>
      <c r="D8" s="46">
        <v>0</v>
      </c>
      <c r="E8" s="46">
        <v>786445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786445</v>
      </c>
      <c r="P8" s="47">
        <f>(O8/P$69)</f>
        <v>40.990566037735846</v>
      </c>
      <c r="Q8" s="9"/>
    </row>
    <row r="9" spans="1:17" ht="15">
      <c r="A9" s="12"/>
      <c r="B9" s="25">
        <v>312.51</v>
      </c>
      <c r="C9" s="20" t="s">
        <v>88</v>
      </c>
      <c r="D9" s="46">
        <v>623358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623358</v>
      </c>
      <c r="P9" s="47">
        <f>(O9/P$69)</f>
        <v>32.49025330970499</v>
      </c>
      <c r="Q9" s="9"/>
    </row>
    <row r="10" spans="1:17" ht="15">
      <c r="A10" s="12"/>
      <c r="B10" s="25">
        <v>312.52</v>
      </c>
      <c r="C10" s="20" t="s">
        <v>122</v>
      </c>
      <c r="D10" s="46">
        <v>757213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757213</v>
      </c>
      <c r="P10" s="47">
        <f>(O10/P$69)</f>
        <v>39.46695507140623</v>
      </c>
      <c r="Q10" s="9"/>
    </row>
    <row r="11" spans="1:17" ht="15">
      <c r="A11" s="12"/>
      <c r="B11" s="25">
        <v>314.1</v>
      </c>
      <c r="C11" s="20" t="s">
        <v>12</v>
      </c>
      <c r="D11" s="46">
        <v>0</v>
      </c>
      <c r="E11" s="46">
        <v>0</v>
      </c>
      <c r="F11" s="46">
        <v>3304505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3304505</v>
      </c>
      <c r="P11" s="47">
        <f>(O11/P$69)</f>
        <v>172.23522360054207</v>
      </c>
      <c r="Q11" s="9"/>
    </row>
    <row r="12" spans="1:17" ht="15">
      <c r="A12" s="12"/>
      <c r="B12" s="25">
        <v>314.4</v>
      </c>
      <c r="C12" s="20" t="s">
        <v>13</v>
      </c>
      <c r="D12" s="46">
        <v>0</v>
      </c>
      <c r="E12" s="46">
        <v>0</v>
      </c>
      <c r="F12" s="46">
        <v>66836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66836</v>
      </c>
      <c r="P12" s="47">
        <f>(O12/P$69)</f>
        <v>3.483581778380069</v>
      </c>
      <c r="Q12" s="9"/>
    </row>
    <row r="13" spans="1:17" ht="15">
      <c r="A13" s="12"/>
      <c r="B13" s="25">
        <v>314.8</v>
      </c>
      <c r="C13" s="20" t="s">
        <v>14</v>
      </c>
      <c r="D13" s="46">
        <v>0</v>
      </c>
      <c r="E13" s="46">
        <v>0</v>
      </c>
      <c r="F13" s="46">
        <v>211144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211144</v>
      </c>
      <c r="P13" s="47">
        <f>(O13/P$69)</f>
        <v>11.005107891170645</v>
      </c>
      <c r="Q13" s="9"/>
    </row>
    <row r="14" spans="1:17" ht="15">
      <c r="A14" s="12"/>
      <c r="B14" s="25">
        <v>315.1</v>
      </c>
      <c r="C14" s="20" t="s">
        <v>172</v>
      </c>
      <c r="D14" s="46">
        <v>1112242</v>
      </c>
      <c r="E14" s="46">
        <v>0</v>
      </c>
      <c r="F14" s="46">
        <v>947585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2059827</v>
      </c>
      <c r="P14" s="47">
        <f>(O14/P$69)</f>
        <v>107.36094026894611</v>
      </c>
      <c r="Q14" s="9"/>
    </row>
    <row r="15" spans="1:17" ht="15">
      <c r="A15" s="12"/>
      <c r="B15" s="25">
        <v>316</v>
      </c>
      <c r="C15" s="20" t="s">
        <v>124</v>
      </c>
      <c r="D15" s="46">
        <v>251518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251518</v>
      </c>
      <c r="P15" s="47">
        <f>(O15/P$69)</f>
        <v>13.10945481079954</v>
      </c>
      <c r="Q15" s="9"/>
    </row>
    <row r="16" spans="1:17" ht="15">
      <c r="A16" s="12"/>
      <c r="B16" s="25">
        <v>319.9</v>
      </c>
      <c r="C16" s="20" t="s">
        <v>151</v>
      </c>
      <c r="D16" s="46">
        <v>0</v>
      </c>
      <c r="E16" s="46">
        <v>889000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889000</v>
      </c>
      <c r="P16" s="47">
        <f>(O16/P$69)</f>
        <v>46.33586990513916</v>
      </c>
      <c r="Q16" s="9"/>
    </row>
    <row r="17" spans="1:17" ht="15.75">
      <c r="A17" s="29" t="s">
        <v>17</v>
      </c>
      <c r="B17" s="30"/>
      <c r="C17" s="31"/>
      <c r="D17" s="32">
        <f>SUM(D18:D26)</f>
        <v>3878227</v>
      </c>
      <c r="E17" s="32">
        <f>SUM(E18:E26)</f>
        <v>7646527</v>
      </c>
      <c r="F17" s="32">
        <f>SUM(F18:F26)</f>
        <v>0</v>
      </c>
      <c r="G17" s="32">
        <f>SUM(G18:G26)</f>
        <v>398854</v>
      </c>
      <c r="H17" s="32">
        <f>SUM(H18:H26)</f>
        <v>0</v>
      </c>
      <c r="I17" s="32">
        <f>SUM(I18:I26)</f>
        <v>0</v>
      </c>
      <c r="J17" s="32">
        <f>SUM(J18:J26)</f>
        <v>0</v>
      </c>
      <c r="K17" s="32">
        <f>SUM(K18:K26)</f>
        <v>0</v>
      </c>
      <c r="L17" s="32">
        <f>SUM(L18:L26)</f>
        <v>0</v>
      </c>
      <c r="M17" s="32">
        <f>SUM(M18:M26)</f>
        <v>0</v>
      </c>
      <c r="N17" s="32">
        <f>SUM(N18:N26)</f>
        <v>0</v>
      </c>
      <c r="O17" s="44">
        <f>SUM(D17:N17)</f>
        <v>11923608</v>
      </c>
      <c r="P17" s="45">
        <f>(O17/P$69)</f>
        <v>621.4744084228083</v>
      </c>
      <c r="Q17" s="10"/>
    </row>
    <row r="18" spans="1:17" ht="15">
      <c r="A18" s="12"/>
      <c r="B18" s="25">
        <v>322</v>
      </c>
      <c r="C18" s="20" t="s">
        <v>173</v>
      </c>
      <c r="D18" s="46">
        <v>54225</v>
      </c>
      <c r="E18" s="46">
        <v>6832111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6886336</v>
      </c>
      <c r="P18" s="47">
        <f>(O18/P$69)</f>
        <v>358.92504951527155</v>
      </c>
      <c r="Q18" s="9"/>
    </row>
    <row r="19" spans="1:17" ht="15">
      <c r="A19" s="12"/>
      <c r="B19" s="25">
        <v>323.1</v>
      </c>
      <c r="C19" s="20" t="s">
        <v>18</v>
      </c>
      <c r="D19" s="46">
        <v>3490555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aca="true" t="shared" si="1" ref="O19:O26">SUM(D19:N19)</f>
        <v>3490555</v>
      </c>
      <c r="P19" s="47">
        <f>(O19/P$69)</f>
        <v>181.93239862399668</v>
      </c>
      <c r="Q19" s="9"/>
    </row>
    <row r="20" spans="1:17" ht="15">
      <c r="A20" s="12"/>
      <c r="B20" s="25">
        <v>323.4</v>
      </c>
      <c r="C20" s="20" t="s">
        <v>19</v>
      </c>
      <c r="D20" s="46">
        <v>146088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146088</v>
      </c>
      <c r="P20" s="47">
        <f>(O20/P$69)</f>
        <v>7.614302095277806</v>
      </c>
      <c r="Q20" s="9"/>
    </row>
    <row r="21" spans="1:17" ht="15">
      <c r="A21" s="12"/>
      <c r="B21" s="25">
        <v>323.9</v>
      </c>
      <c r="C21" s="20" t="s">
        <v>20</v>
      </c>
      <c r="D21" s="46">
        <v>187359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187359</v>
      </c>
      <c r="P21" s="47">
        <f>(O21/P$69)</f>
        <v>9.76540185551965</v>
      </c>
      <c r="Q21" s="9"/>
    </row>
    <row r="22" spans="1:17" ht="15">
      <c r="A22" s="12"/>
      <c r="B22" s="25">
        <v>324.11</v>
      </c>
      <c r="C22" s="20" t="s">
        <v>21</v>
      </c>
      <c r="D22" s="46">
        <v>0</v>
      </c>
      <c r="E22" s="46">
        <v>0</v>
      </c>
      <c r="F22" s="46">
        <v>0</v>
      </c>
      <c r="G22" s="46">
        <v>48948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48948</v>
      </c>
      <c r="P22" s="47">
        <f>(O22/P$69)</f>
        <v>2.5512352757218806</v>
      </c>
      <c r="Q22" s="9"/>
    </row>
    <row r="23" spans="1:17" ht="15">
      <c r="A23" s="12"/>
      <c r="B23" s="25">
        <v>324.12</v>
      </c>
      <c r="C23" s="20" t="s">
        <v>22</v>
      </c>
      <c r="D23" s="46">
        <v>0</v>
      </c>
      <c r="E23" s="46">
        <v>0</v>
      </c>
      <c r="F23" s="46">
        <v>0</v>
      </c>
      <c r="G23" s="46">
        <v>77050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77050</v>
      </c>
      <c r="P23" s="47">
        <f>(O23/P$69)</f>
        <v>4.015949129573648</v>
      </c>
      <c r="Q23" s="9"/>
    </row>
    <row r="24" spans="1:17" ht="15">
      <c r="A24" s="12"/>
      <c r="B24" s="25">
        <v>324.31</v>
      </c>
      <c r="C24" s="20" t="s">
        <v>93</v>
      </c>
      <c r="D24" s="46">
        <v>0</v>
      </c>
      <c r="E24" s="46">
        <v>200000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200000</v>
      </c>
      <c r="P24" s="47">
        <f>(O24/P$69)</f>
        <v>10.424267695194413</v>
      </c>
      <c r="Q24" s="9"/>
    </row>
    <row r="25" spans="1:17" ht="15">
      <c r="A25" s="12"/>
      <c r="B25" s="25">
        <v>324.61</v>
      </c>
      <c r="C25" s="20" t="s">
        <v>24</v>
      </c>
      <c r="D25" s="46">
        <v>0</v>
      </c>
      <c r="E25" s="46">
        <v>0</v>
      </c>
      <c r="F25" s="46">
        <v>0</v>
      </c>
      <c r="G25" s="46">
        <v>154730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154730</v>
      </c>
      <c r="P25" s="47">
        <f>(O25/P$69)</f>
        <v>8.064734702387158</v>
      </c>
      <c r="Q25" s="9"/>
    </row>
    <row r="26" spans="1:17" ht="15">
      <c r="A26" s="12"/>
      <c r="B26" s="25">
        <v>329.5</v>
      </c>
      <c r="C26" s="20" t="s">
        <v>174</v>
      </c>
      <c r="D26" s="46">
        <v>0</v>
      </c>
      <c r="E26" s="46">
        <v>614416</v>
      </c>
      <c r="F26" s="46">
        <v>0</v>
      </c>
      <c r="G26" s="46">
        <v>118126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732542</v>
      </c>
      <c r="P26" s="47">
        <f>(O26/P$69)</f>
        <v>38.181069529865525</v>
      </c>
      <c r="Q26" s="9"/>
    </row>
    <row r="27" spans="1:17" ht="15.75">
      <c r="A27" s="29" t="s">
        <v>175</v>
      </c>
      <c r="B27" s="30"/>
      <c r="C27" s="31"/>
      <c r="D27" s="32">
        <f>SUM(D28:D38)</f>
        <v>6978161</v>
      </c>
      <c r="E27" s="32">
        <f>SUM(E28:E38)</f>
        <v>5251617</v>
      </c>
      <c r="F27" s="32">
        <f>SUM(F28:F38)</f>
        <v>0</v>
      </c>
      <c r="G27" s="32">
        <f>SUM(G28:G38)</f>
        <v>5653369</v>
      </c>
      <c r="H27" s="32">
        <f>SUM(H28:H38)</f>
        <v>0</v>
      </c>
      <c r="I27" s="32">
        <f>SUM(I28:I38)</f>
        <v>1187250</v>
      </c>
      <c r="J27" s="32">
        <f>SUM(J28:J38)</f>
        <v>0</v>
      </c>
      <c r="K27" s="32">
        <f>SUM(K28:K38)</f>
        <v>0</v>
      </c>
      <c r="L27" s="32">
        <f>SUM(L28:L38)</f>
        <v>0</v>
      </c>
      <c r="M27" s="32">
        <f>SUM(M28:M38)</f>
        <v>0</v>
      </c>
      <c r="N27" s="32">
        <f>SUM(N28:N38)</f>
        <v>0</v>
      </c>
      <c r="O27" s="44">
        <f>SUM(D27:N27)</f>
        <v>19070397</v>
      </c>
      <c r="P27" s="45">
        <f>(O27/P$69)</f>
        <v>993.9746169081621</v>
      </c>
      <c r="Q27" s="10"/>
    </row>
    <row r="28" spans="1:17" ht="15">
      <c r="A28" s="12"/>
      <c r="B28" s="25">
        <v>331.2</v>
      </c>
      <c r="C28" s="20" t="s">
        <v>27</v>
      </c>
      <c r="D28" s="46">
        <v>0</v>
      </c>
      <c r="E28" s="46">
        <v>2887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2887</v>
      </c>
      <c r="P28" s="47">
        <f>(O28/P$69)</f>
        <v>0.15047430418013136</v>
      </c>
      <c r="Q28" s="9"/>
    </row>
    <row r="29" spans="1:17" ht="15">
      <c r="A29" s="12"/>
      <c r="B29" s="25">
        <v>331.9</v>
      </c>
      <c r="C29" s="20" t="s">
        <v>125</v>
      </c>
      <c r="D29" s="46">
        <v>1466146</v>
      </c>
      <c r="E29" s="46">
        <v>0</v>
      </c>
      <c r="F29" s="46">
        <v>0</v>
      </c>
      <c r="G29" s="46">
        <v>0</v>
      </c>
      <c r="H29" s="46">
        <v>0</v>
      </c>
      <c r="I29" s="46">
        <v>-12750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aca="true" t="shared" si="2" ref="O29:O36">SUM(D29:N29)</f>
        <v>1453396</v>
      </c>
      <c r="P29" s="47">
        <f>(O29/P$69)</f>
        <v>75.7529448556239</v>
      </c>
      <c r="Q29" s="9"/>
    </row>
    <row r="30" spans="1:17" ht="15">
      <c r="A30" s="12"/>
      <c r="B30" s="25">
        <v>334.35</v>
      </c>
      <c r="C30" s="20" t="s">
        <v>176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1200000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1200000</v>
      </c>
      <c r="P30" s="47">
        <f>(O30/P$69)</f>
        <v>62.545606171166476</v>
      </c>
      <c r="Q30" s="9"/>
    </row>
    <row r="31" spans="1:17" ht="15">
      <c r="A31" s="12"/>
      <c r="B31" s="25">
        <v>334.49</v>
      </c>
      <c r="C31" s="20" t="s">
        <v>32</v>
      </c>
      <c r="D31" s="46">
        <v>44785</v>
      </c>
      <c r="E31" s="46">
        <v>380080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424865</v>
      </c>
      <c r="P31" s="47">
        <f>(O31/P$69)</f>
        <v>22.14453247159387</v>
      </c>
      <c r="Q31" s="9"/>
    </row>
    <row r="32" spans="1:17" ht="15">
      <c r="A32" s="12"/>
      <c r="B32" s="25">
        <v>334.9</v>
      </c>
      <c r="C32" s="20" t="s">
        <v>33</v>
      </c>
      <c r="D32" s="46">
        <v>17348</v>
      </c>
      <c r="E32" s="46">
        <v>200000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217348</v>
      </c>
      <c r="P32" s="47">
        <f>(O32/P$69)</f>
        <v>11.328468675075577</v>
      </c>
      <c r="Q32" s="9"/>
    </row>
    <row r="33" spans="1:17" ht="15">
      <c r="A33" s="12"/>
      <c r="B33" s="25">
        <v>335.14</v>
      </c>
      <c r="C33" s="20" t="s">
        <v>128</v>
      </c>
      <c r="D33" s="46">
        <v>9228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9228</v>
      </c>
      <c r="P33" s="47">
        <f>(O33/P$69)</f>
        <v>0.4809757114562702</v>
      </c>
      <c r="Q33" s="9"/>
    </row>
    <row r="34" spans="1:17" ht="15">
      <c r="A34" s="12"/>
      <c r="B34" s="25">
        <v>335.15</v>
      </c>
      <c r="C34" s="20" t="s">
        <v>129</v>
      </c>
      <c r="D34" s="46">
        <v>63216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63216</v>
      </c>
      <c r="P34" s="47">
        <f>(O34/P$69)</f>
        <v>3.29490253309705</v>
      </c>
      <c r="Q34" s="9"/>
    </row>
    <row r="35" spans="1:17" ht="15">
      <c r="A35" s="12"/>
      <c r="B35" s="25">
        <v>335.18</v>
      </c>
      <c r="C35" s="20" t="s">
        <v>177</v>
      </c>
      <c r="D35" s="46">
        <v>3159813</v>
      </c>
      <c r="E35" s="46">
        <v>221841</v>
      </c>
      <c r="F35" s="46">
        <v>0</v>
      </c>
      <c r="G35" s="46">
        <v>5653369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9035023</v>
      </c>
      <c r="P35" s="47">
        <f>(O35/P$69)</f>
        <v>470.91749192119255</v>
      </c>
      <c r="Q35" s="9"/>
    </row>
    <row r="36" spans="1:17" ht="15">
      <c r="A36" s="12"/>
      <c r="B36" s="25">
        <v>335.21</v>
      </c>
      <c r="C36" s="20" t="s">
        <v>95</v>
      </c>
      <c r="D36" s="46">
        <v>18914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18914</v>
      </c>
      <c r="P36" s="47">
        <f>(O36/P$69)</f>
        <v>0.9858229959345356</v>
      </c>
      <c r="Q36" s="9"/>
    </row>
    <row r="37" spans="1:17" ht="15">
      <c r="A37" s="12"/>
      <c r="B37" s="25">
        <v>335.9</v>
      </c>
      <c r="C37" s="20" t="s">
        <v>178</v>
      </c>
      <c r="D37" s="46">
        <v>698711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698711</v>
      </c>
      <c r="P37" s="47">
        <f>(O37/P$69)</f>
        <v>36.417752527884915</v>
      </c>
      <c r="Q37" s="9"/>
    </row>
    <row r="38" spans="1:17" ht="15">
      <c r="A38" s="12"/>
      <c r="B38" s="25">
        <v>337.1</v>
      </c>
      <c r="C38" s="20" t="s">
        <v>39</v>
      </c>
      <c r="D38" s="46">
        <v>1500000</v>
      </c>
      <c r="E38" s="46">
        <v>4446809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5946809</v>
      </c>
      <c r="P38" s="47">
        <f>(O38/P$69)</f>
        <v>309.9556447409569</v>
      </c>
      <c r="Q38" s="9"/>
    </row>
    <row r="39" spans="1:17" ht="15.75">
      <c r="A39" s="29" t="s">
        <v>46</v>
      </c>
      <c r="B39" s="30"/>
      <c r="C39" s="31"/>
      <c r="D39" s="32">
        <f>SUM(D40:D53)</f>
        <v>5955121</v>
      </c>
      <c r="E39" s="32">
        <f>SUM(E40:E53)</f>
        <v>100892</v>
      </c>
      <c r="F39" s="32">
        <f>SUM(F40:F53)</f>
        <v>0</v>
      </c>
      <c r="G39" s="32">
        <f>SUM(G40:G53)</f>
        <v>0</v>
      </c>
      <c r="H39" s="32">
        <f>SUM(H40:H53)</f>
        <v>0</v>
      </c>
      <c r="I39" s="32">
        <f>SUM(I40:I53)</f>
        <v>54344787</v>
      </c>
      <c r="J39" s="32">
        <f>SUM(J40:J53)</f>
        <v>16582657</v>
      </c>
      <c r="K39" s="32">
        <f>SUM(K40:K53)</f>
        <v>0</v>
      </c>
      <c r="L39" s="32">
        <f>SUM(L40:L53)</f>
        <v>0</v>
      </c>
      <c r="M39" s="32">
        <f>SUM(M40:M53)</f>
        <v>0</v>
      </c>
      <c r="N39" s="32">
        <f>SUM(N40:N53)</f>
        <v>0</v>
      </c>
      <c r="O39" s="32">
        <f>SUM(D39:N39)</f>
        <v>76983457</v>
      </c>
      <c r="P39" s="45">
        <f>(O39/P$69)</f>
        <v>4012.480819347441</v>
      </c>
      <c r="Q39" s="10"/>
    </row>
    <row r="40" spans="1:17" ht="15">
      <c r="A40" s="12"/>
      <c r="B40" s="25">
        <v>341.1</v>
      </c>
      <c r="C40" s="20" t="s">
        <v>143</v>
      </c>
      <c r="D40" s="46">
        <v>36446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36446</v>
      </c>
      <c r="P40" s="47">
        <f>(O40/P$69)</f>
        <v>1.8996143020952778</v>
      </c>
      <c r="Q40" s="9"/>
    </row>
    <row r="41" spans="1:17" ht="15">
      <c r="A41" s="12"/>
      <c r="B41" s="25">
        <v>341.2</v>
      </c>
      <c r="C41" s="20" t="s">
        <v>131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16582657</v>
      </c>
      <c r="K41" s="46">
        <v>0</v>
      </c>
      <c r="L41" s="46">
        <v>0</v>
      </c>
      <c r="M41" s="46">
        <v>0</v>
      </c>
      <c r="N41" s="46">
        <v>0</v>
      </c>
      <c r="O41" s="46">
        <f aca="true" t="shared" si="3" ref="O41:O53">SUM(D41:N41)</f>
        <v>16582657</v>
      </c>
      <c r="P41" s="47">
        <f>(O41/P$69)</f>
        <v>864.3102783279475</v>
      </c>
      <c r="Q41" s="9"/>
    </row>
    <row r="42" spans="1:17" ht="15">
      <c r="A42" s="12"/>
      <c r="B42" s="25">
        <v>341.3</v>
      </c>
      <c r="C42" s="20" t="s">
        <v>132</v>
      </c>
      <c r="D42" s="46">
        <v>3860260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3860260</v>
      </c>
      <c r="P42" s="47">
        <f>(O42/P$69)</f>
        <v>201.2019180652559</v>
      </c>
      <c r="Q42" s="9"/>
    </row>
    <row r="43" spans="1:17" ht="15">
      <c r="A43" s="12"/>
      <c r="B43" s="25">
        <v>341.9</v>
      </c>
      <c r="C43" s="20" t="s">
        <v>133</v>
      </c>
      <c r="D43" s="46">
        <v>0</v>
      </c>
      <c r="E43" s="46">
        <v>42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42</v>
      </c>
      <c r="P43" s="47">
        <f>(O43/P$69)</f>
        <v>0.0021890962159908265</v>
      </c>
      <c r="Q43" s="9"/>
    </row>
    <row r="44" spans="1:17" ht="15">
      <c r="A44" s="12"/>
      <c r="B44" s="25">
        <v>342.1</v>
      </c>
      <c r="C44" s="20" t="s">
        <v>53</v>
      </c>
      <c r="D44" s="46">
        <v>374518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374518</v>
      </c>
      <c r="P44" s="47">
        <f>(O44/P$69)</f>
        <v>19.520379443344105</v>
      </c>
      <c r="Q44" s="9"/>
    </row>
    <row r="45" spans="1:17" ht="15">
      <c r="A45" s="12"/>
      <c r="B45" s="25">
        <v>342.2</v>
      </c>
      <c r="C45" s="20" t="s">
        <v>54</v>
      </c>
      <c r="D45" s="46">
        <v>807482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807482</v>
      </c>
      <c r="P45" s="47">
        <f>(O45/P$69)</f>
        <v>42.087042635254875</v>
      </c>
      <c r="Q45" s="9"/>
    </row>
    <row r="46" spans="1:17" ht="15">
      <c r="A46" s="12"/>
      <c r="B46" s="25">
        <v>343.3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18523063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18523063</v>
      </c>
      <c r="P46" s="47">
        <f>(O46/P$69)</f>
        <v>965.4468362347545</v>
      </c>
      <c r="Q46" s="9"/>
    </row>
    <row r="47" spans="1:17" ht="15">
      <c r="A47" s="12"/>
      <c r="B47" s="25">
        <v>343.4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8237984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8237984</v>
      </c>
      <c r="P47" s="47">
        <f>(O47/P$69)</f>
        <v>429.37475242364224</v>
      </c>
      <c r="Q47" s="9"/>
    </row>
    <row r="48" spans="1:17" ht="15">
      <c r="A48" s="12"/>
      <c r="B48" s="25">
        <v>343.5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15767655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15767655</v>
      </c>
      <c r="P48" s="47">
        <f>(O48/P$69)</f>
        <v>821.8312832273533</v>
      </c>
      <c r="Q48" s="9"/>
    </row>
    <row r="49" spans="1:17" ht="15">
      <c r="A49" s="12"/>
      <c r="B49" s="25">
        <v>343.6</v>
      </c>
      <c r="C49" s="20" t="s">
        <v>144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5146330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5146330</v>
      </c>
      <c r="P49" s="47">
        <f>(O49/P$69)</f>
        <v>268.2336078390493</v>
      </c>
      <c r="Q49" s="9"/>
    </row>
    <row r="50" spans="1:17" ht="15">
      <c r="A50" s="12"/>
      <c r="B50" s="25">
        <v>343.9</v>
      </c>
      <c r="C50" s="20" t="s">
        <v>59</v>
      </c>
      <c r="D50" s="46">
        <v>2796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2796</v>
      </c>
      <c r="P50" s="47">
        <f>(O50/P$69)</f>
        <v>0.1457312623788179</v>
      </c>
      <c r="Q50" s="9"/>
    </row>
    <row r="51" spans="1:17" ht="15">
      <c r="A51" s="12"/>
      <c r="B51" s="25">
        <v>345.9</v>
      </c>
      <c r="C51" s="20" t="s">
        <v>61</v>
      </c>
      <c r="D51" s="46">
        <v>0</v>
      </c>
      <c r="E51" s="46">
        <v>100850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100850</v>
      </c>
      <c r="P51" s="47">
        <f>(O51/P$69)</f>
        <v>5.256436985301782</v>
      </c>
      <c r="Q51" s="9"/>
    </row>
    <row r="52" spans="1:17" ht="15">
      <c r="A52" s="12"/>
      <c r="B52" s="25">
        <v>347.2</v>
      </c>
      <c r="C52" s="20" t="s">
        <v>62</v>
      </c>
      <c r="D52" s="46">
        <v>873619</v>
      </c>
      <c r="E52" s="46">
        <v>0</v>
      </c>
      <c r="F52" s="46">
        <v>0</v>
      </c>
      <c r="G52" s="46">
        <v>0</v>
      </c>
      <c r="H52" s="46">
        <v>0</v>
      </c>
      <c r="I52" s="46">
        <v>893514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1767133</v>
      </c>
      <c r="P52" s="47">
        <f>(O52/P$69)</f>
        <v>92.10533722505994</v>
      </c>
      <c r="Q52" s="9"/>
    </row>
    <row r="53" spans="1:17" ht="15">
      <c r="A53" s="12"/>
      <c r="B53" s="25">
        <v>347.5</v>
      </c>
      <c r="C53" s="20" t="s">
        <v>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5776241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5776241</v>
      </c>
      <c r="P53" s="47">
        <f>(O53/P$69)</f>
        <v>301.0654122797873</v>
      </c>
      <c r="Q53" s="9"/>
    </row>
    <row r="54" spans="1:17" ht="15.75">
      <c r="A54" s="29" t="s">
        <v>47</v>
      </c>
      <c r="B54" s="30"/>
      <c r="C54" s="31"/>
      <c r="D54" s="32">
        <f>SUM(D55:D56)</f>
        <v>602681</v>
      </c>
      <c r="E54" s="32">
        <f>SUM(E55:E56)</f>
        <v>318684</v>
      </c>
      <c r="F54" s="32">
        <f>SUM(F55:F56)</f>
        <v>0</v>
      </c>
      <c r="G54" s="32">
        <f>SUM(G55:G56)</f>
        <v>0</v>
      </c>
      <c r="H54" s="32">
        <f>SUM(H55:H56)</f>
        <v>0</v>
      </c>
      <c r="I54" s="32">
        <f>SUM(I55:I56)</f>
        <v>0</v>
      </c>
      <c r="J54" s="32">
        <f>SUM(J55:J56)</f>
        <v>0</v>
      </c>
      <c r="K54" s="32">
        <f>SUM(K55:K56)</f>
        <v>0</v>
      </c>
      <c r="L54" s="32">
        <f>SUM(L55:L56)</f>
        <v>0</v>
      </c>
      <c r="M54" s="32">
        <f>SUM(M55:M56)</f>
        <v>0</v>
      </c>
      <c r="N54" s="32">
        <f>SUM(N55:N56)</f>
        <v>0</v>
      </c>
      <c r="O54" s="32">
        <f>SUM(D54:N54)</f>
        <v>921365</v>
      </c>
      <c r="P54" s="45">
        <f>(O54/P$69)</f>
        <v>48.022777024914</v>
      </c>
      <c r="Q54" s="10"/>
    </row>
    <row r="55" spans="1:17" ht="15">
      <c r="A55" s="13"/>
      <c r="B55" s="39">
        <v>351.9</v>
      </c>
      <c r="C55" s="21" t="s">
        <v>179</v>
      </c>
      <c r="D55" s="46">
        <v>602681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602681</v>
      </c>
      <c r="P55" s="47">
        <f>(O55/P$69)</f>
        <v>31.41254039403732</v>
      </c>
      <c r="Q55" s="9"/>
    </row>
    <row r="56" spans="1:17" ht="15">
      <c r="A56" s="13"/>
      <c r="B56" s="39">
        <v>359</v>
      </c>
      <c r="C56" s="21" t="s">
        <v>106</v>
      </c>
      <c r="D56" s="46">
        <v>0</v>
      </c>
      <c r="E56" s="46">
        <v>318684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318684</v>
      </c>
      <c r="P56" s="47">
        <f>(O56/P$69)</f>
        <v>16.61023663087668</v>
      </c>
      <c r="Q56" s="9"/>
    </row>
    <row r="57" spans="1:17" ht="15.75">
      <c r="A57" s="29" t="s">
        <v>3</v>
      </c>
      <c r="B57" s="30"/>
      <c r="C57" s="31"/>
      <c r="D57" s="32">
        <f>SUM(D58:D63)</f>
        <v>327426</v>
      </c>
      <c r="E57" s="32">
        <f>SUM(E58:E63)</f>
        <v>252467</v>
      </c>
      <c r="F57" s="32">
        <f>SUM(F58:F63)</f>
        <v>-2046</v>
      </c>
      <c r="G57" s="32">
        <f>SUM(G58:G63)</f>
        <v>261569</v>
      </c>
      <c r="H57" s="32">
        <f>SUM(H58:H63)</f>
        <v>0</v>
      </c>
      <c r="I57" s="32">
        <f>SUM(I58:I63)</f>
        <v>103799</v>
      </c>
      <c r="J57" s="32">
        <f>SUM(J58:J63)</f>
        <v>-25291</v>
      </c>
      <c r="K57" s="32">
        <f>SUM(K58:K63)</f>
        <v>49212925</v>
      </c>
      <c r="L57" s="32">
        <f>SUM(L58:L63)</f>
        <v>0</v>
      </c>
      <c r="M57" s="32">
        <f>SUM(M58:M63)</f>
        <v>0</v>
      </c>
      <c r="N57" s="32">
        <f>SUM(N58:N63)</f>
        <v>0</v>
      </c>
      <c r="O57" s="32">
        <f>SUM(D57:N57)</f>
        <v>50130849</v>
      </c>
      <c r="P57" s="45">
        <f>(O57/P$69)</f>
        <v>2612.8869488168457</v>
      </c>
      <c r="Q57" s="10"/>
    </row>
    <row r="58" spans="1:17" ht="15">
      <c r="A58" s="12"/>
      <c r="B58" s="25">
        <v>361.1</v>
      </c>
      <c r="C58" s="20" t="s">
        <v>68</v>
      </c>
      <c r="D58" s="46">
        <v>15941</v>
      </c>
      <c r="E58" s="46">
        <v>50446</v>
      </c>
      <c r="F58" s="46">
        <v>-2046</v>
      </c>
      <c r="G58" s="46">
        <v>116290</v>
      </c>
      <c r="H58" s="46">
        <v>0</v>
      </c>
      <c r="I58" s="46">
        <v>-113849</v>
      </c>
      <c r="J58" s="46">
        <v>-25291</v>
      </c>
      <c r="K58" s="46">
        <v>3109083</v>
      </c>
      <c r="L58" s="46">
        <v>0</v>
      </c>
      <c r="M58" s="46">
        <v>0</v>
      </c>
      <c r="N58" s="46">
        <v>0</v>
      </c>
      <c r="O58" s="46">
        <f>SUM(D58:N58)</f>
        <v>3150574</v>
      </c>
      <c r="P58" s="47">
        <f>(O58/P$69)</f>
        <v>164.21213384759722</v>
      </c>
      <c r="Q58" s="9"/>
    </row>
    <row r="59" spans="1:17" ht="15">
      <c r="A59" s="12"/>
      <c r="B59" s="25">
        <v>361.3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36484712</v>
      </c>
      <c r="L59" s="46">
        <v>0</v>
      </c>
      <c r="M59" s="46">
        <v>0</v>
      </c>
      <c r="N59" s="46">
        <v>0</v>
      </c>
      <c r="O59" s="46">
        <f>SUM(D59:N59)</f>
        <v>36484712</v>
      </c>
      <c r="P59" s="47">
        <f>(O59/P$69)</f>
        <v>1901.6320233503595</v>
      </c>
      <c r="Q59" s="9"/>
    </row>
    <row r="60" spans="1:17" ht="15">
      <c r="A60" s="12"/>
      <c r="B60" s="25">
        <v>364</v>
      </c>
      <c r="C60" s="20" t="s">
        <v>136</v>
      </c>
      <c r="D60" s="46">
        <v>678</v>
      </c>
      <c r="E60" s="46">
        <v>0</v>
      </c>
      <c r="F60" s="46">
        <v>0</v>
      </c>
      <c r="G60" s="46">
        <v>145279</v>
      </c>
      <c r="H60" s="46">
        <v>0</v>
      </c>
      <c r="I60" s="46">
        <v>154528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300485</v>
      </c>
      <c r="P60" s="47">
        <f>(O60/P$69)</f>
        <v>15.661680391952466</v>
      </c>
      <c r="Q60" s="9"/>
    </row>
    <row r="61" spans="1:17" ht="15">
      <c r="A61" s="12"/>
      <c r="B61" s="25">
        <v>367</v>
      </c>
      <c r="C61" s="20" t="s">
        <v>180</v>
      </c>
      <c r="D61" s="46">
        <v>0</v>
      </c>
      <c r="E61" s="46">
        <v>176431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176431</v>
      </c>
      <c r="P61" s="47">
        <f>(O61/P$69)</f>
        <v>9.195819868654228</v>
      </c>
      <c r="Q61" s="9"/>
    </row>
    <row r="62" spans="1:17" ht="15">
      <c r="A62" s="12"/>
      <c r="B62" s="25">
        <v>368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9619130</v>
      </c>
      <c r="L62" s="46">
        <v>0</v>
      </c>
      <c r="M62" s="46">
        <v>0</v>
      </c>
      <c r="N62" s="46">
        <v>0</v>
      </c>
      <c r="O62" s="46">
        <f>SUM(D62:N62)</f>
        <v>9619130</v>
      </c>
      <c r="P62" s="47">
        <f>(O62/P$69)</f>
        <v>501.36193057437714</v>
      </c>
      <c r="Q62" s="9"/>
    </row>
    <row r="63" spans="1:17" ht="15">
      <c r="A63" s="12"/>
      <c r="B63" s="25">
        <v>369.9</v>
      </c>
      <c r="C63" s="20" t="s">
        <v>74</v>
      </c>
      <c r="D63" s="46">
        <v>310807</v>
      </c>
      <c r="E63" s="46">
        <v>25590</v>
      </c>
      <c r="F63" s="46">
        <v>0</v>
      </c>
      <c r="G63" s="46">
        <v>0</v>
      </c>
      <c r="H63" s="46">
        <v>0</v>
      </c>
      <c r="I63" s="46">
        <v>63120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399517</v>
      </c>
      <c r="P63" s="47">
        <f>(O63/P$69)</f>
        <v>20.82336078390493</v>
      </c>
      <c r="Q63" s="9"/>
    </row>
    <row r="64" spans="1:17" ht="15.75">
      <c r="A64" s="29" t="s">
        <v>48</v>
      </c>
      <c r="B64" s="30"/>
      <c r="C64" s="31"/>
      <c r="D64" s="32">
        <f>SUM(D65:D66)</f>
        <v>2125980</v>
      </c>
      <c r="E64" s="32">
        <f>SUM(E65:E66)</f>
        <v>0</v>
      </c>
      <c r="F64" s="32">
        <f>SUM(F65:F66)</f>
        <v>1035761</v>
      </c>
      <c r="G64" s="32">
        <f>SUM(G65:G66)</f>
        <v>3460078</v>
      </c>
      <c r="H64" s="32">
        <f>SUM(H65:H66)</f>
        <v>0</v>
      </c>
      <c r="I64" s="32">
        <f>SUM(I65:I66)</f>
        <v>183086</v>
      </c>
      <c r="J64" s="32">
        <f>SUM(J65:J66)</f>
        <v>0</v>
      </c>
      <c r="K64" s="32">
        <f>SUM(K65:K66)</f>
        <v>0</v>
      </c>
      <c r="L64" s="32">
        <f>SUM(L65:L66)</f>
        <v>0</v>
      </c>
      <c r="M64" s="32">
        <f>SUM(M65:M66)</f>
        <v>0</v>
      </c>
      <c r="N64" s="32">
        <f>SUM(N65:N66)</f>
        <v>0</v>
      </c>
      <c r="O64" s="32">
        <f>SUM(D64:N64)</f>
        <v>6804905</v>
      </c>
      <c r="P64" s="45">
        <f>(O64/P$69)</f>
        <v>354.68075680183466</v>
      </c>
      <c r="Q64" s="9"/>
    </row>
    <row r="65" spans="1:17" ht="15">
      <c r="A65" s="12"/>
      <c r="B65" s="25">
        <v>381</v>
      </c>
      <c r="C65" s="20" t="s">
        <v>75</v>
      </c>
      <c r="D65" s="46">
        <v>2125980</v>
      </c>
      <c r="E65" s="46">
        <v>0</v>
      </c>
      <c r="F65" s="46">
        <v>1035761</v>
      </c>
      <c r="G65" s="46">
        <v>3460078</v>
      </c>
      <c r="H65" s="46">
        <v>0</v>
      </c>
      <c r="I65" s="46">
        <v>47500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6669319</v>
      </c>
      <c r="P65" s="47">
        <f>(O65/P$69)</f>
        <v>347.61383300323155</v>
      </c>
      <c r="Q65" s="9"/>
    </row>
    <row r="66" spans="1:17" ht="15.75" thickBot="1">
      <c r="A66" s="12"/>
      <c r="B66" s="25">
        <v>389.4</v>
      </c>
      <c r="C66" s="20" t="s">
        <v>77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135586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135586</v>
      </c>
      <c r="P66" s="47">
        <f>(O66/P$69)</f>
        <v>7.066923798603148</v>
      </c>
      <c r="Q66" s="9"/>
    </row>
    <row r="67" spans="1:120" ht="16.5" thickBot="1">
      <c r="A67" s="14" t="s">
        <v>65</v>
      </c>
      <c r="B67" s="23"/>
      <c r="C67" s="22"/>
      <c r="D67" s="15">
        <f>SUM(D5,D17,D27,D39,D54,D57,D64)</f>
        <v>49353358</v>
      </c>
      <c r="E67" s="15">
        <f>SUM(E5,E17,E27,E39,E54,E57,E64)</f>
        <v>17647622</v>
      </c>
      <c r="F67" s="15">
        <f>SUM(F5,F17,F27,F39,F54,F57,F64)</f>
        <v>5563785</v>
      </c>
      <c r="G67" s="15">
        <f>SUM(G5,G17,G27,G39,G54,G57,G64)</f>
        <v>9773870</v>
      </c>
      <c r="H67" s="15">
        <f>SUM(H5,H17,H27,H39,H54,H57,H64)</f>
        <v>0</v>
      </c>
      <c r="I67" s="15">
        <f>SUM(I5,I17,I27,I39,I54,I57,I64)</f>
        <v>55818922</v>
      </c>
      <c r="J67" s="15">
        <f>SUM(J5,J17,J27,J39,J54,J57,J64)</f>
        <v>16557366</v>
      </c>
      <c r="K67" s="15">
        <f>SUM(K5,K17,K27,K39,K54,K57,K64)</f>
        <v>49212925</v>
      </c>
      <c r="L67" s="15">
        <f>SUM(L5,L17,L27,L39,L54,L57,L64)</f>
        <v>0</v>
      </c>
      <c r="M67" s="15">
        <f>SUM(M5,M17,M27,M39,M54,M57,M64)</f>
        <v>0</v>
      </c>
      <c r="N67" s="15">
        <f>SUM(N5,N17,N27,N39,N54,N57,N64)</f>
        <v>0</v>
      </c>
      <c r="O67" s="15">
        <f>SUM(D67:N67)</f>
        <v>203927848</v>
      </c>
      <c r="P67" s="38">
        <f>(O67/P$69)</f>
        <v>10628.992390284582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6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6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8" t="s">
        <v>181</v>
      </c>
      <c r="N69" s="48"/>
      <c r="O69" s="48"/>
      <c r="P69" s="43">
        <v>19186</v>
      </c>
    </row>
    <row r="70" spans="1:16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1:16" ht="15.75" customHeight="1" thickBot="1">
      <c r="A71" s="52" t="s">
        <v>98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</row>
  </sheetData>
  <sheetProtection/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20303646</v>
      </c>
      <c r="E5" s="27">
        <f t="shared" si="0"/>
        <v>2091062</v>
      </c>
      <c r="F5" s="27">
        <f t="shared" si="0"/>
        <v>3586064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25980772</v>
      </c>
      <c r="O5" s="33">
        <f aca="true" t="shared" si="1" ref="O5:O36">(N5/O$74)</f>
        <v>1326.6325571895425</v>
      </c>
      <c r="P5" s="6"/>
    </row>
    <row r="6" spans="1:16" ht="15">
      <c r="A6" s="12"/>
      <c r="B6" s="25">
        <v>311</v>
      </c>
      <c r="C6" s="20" t="s">
        <v>2</v>
      </c>
      <c r="D6" s="46">
        <v>16099128</v>
      </c>
      <c r="E6" s="46">
        <v>693256</v>
      </c>
      <c r="F6" s="46">
        <v>598360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17390744</v>
      </c>
      <c r="O6" s="47">
        <f t="shared" si="1"/>
        <v>888.0077614379085</v>
      </c>
      <c r="P6" s="9"/>
    </row>
    <row r="7" spans="1:16" ht="15">
      <c r="A7" s="12"/>
      <c r="B7" s="25">
        <v>312.1</v>
      </c>
      <c r="C7" s="20" t="s">
        <v>100</v>
      </c>
      <c r="D7" s="46">
        <v>0</v>
      </c>
      <c r="E7" s="46">
        <v>1397806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1397806</v>
      </c>
      <c r="O7" s="47">
        <f t="shared" si="1"/>
        <v>71.374897875817</v>
      </c>
      <c r="P7" s="9"/>
    </row>
    <row r="8" spans="1:16" ht="15">
      <c r="A8" s="12"/>
      <c r="B8" s="25">
        <v>312.51</v>
      </c>
      <c r="C8" s="20" t="s">
        <v>92</v>
      </c>
      <c r="D8" s="46">
        <v>834618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834618</v>
      </c>
      <c r="O8" s="47">
        <f t="shared" si="1"/>
        <v>42.61734068627451</v>
      </c>
      <c r="P8" s="9"/>
    </row>
    <row r="9" spans="1:16" ht="15">
      <c r="A9" s="12"/>
      <c r="B9" s="25">
        <v>312.52</v>
      </c>
      <c r="C9" s="20" t="s">
        <v>89</v>
      </c>
      <c r="D9" s="46">
        <v>519409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519409</v>
      </c>
      <c r="O9" s="47">
        <f t="shared" si="1"/>
        <v>26.522109885620914</v>
      </c>
      <c r="P9" s="9"/>
    </row>
    <row r="10" spans="1:16" ht="15">
      <c r="A10" s="12"/>
      <c r="B10" s="25">
        <v>314.1</v>
      </c>
      <c r="C10" s="20" t="s">
        <v>12</v>
      </c>
      <c r="D10" s="46">
        <v>0</v>
      </c>
      <c r="E10" s="46">
        <v>0</v>
      </c>
      <c r="F10" s="46">
        <v>2582461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2582461</v>
      </c>
      <c r="O10" s="47">
        <f t="shared" si="1"/>
        <v>131.86585988562092</v>
      </c>
      <c r="P10" s="9"/>
    </row>
    <row r="11" spans="1:16" ht="15">
      <c r="A11" s="12"/>
      <c r="B11" s="25">
        <v>314.4</v>
      </c>
      <c r="C11" s="20" t="s">
        <v>13</v>
      </c>
      <c r="D11" s="46">
        <v>0</v>
      </c>
      <c r="E11" s="46">
        <v>0</v>
      </c>
      <c r="F11" s="46">
        <v>82223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82223</v>
      </c>
      <c r="O11" s="47">
        <f t="shared" si="1"/>
        <v>4.198478349673203</v>
      </c>
      <c r="P11" s="9"/>
    </row>
    <row r="12" spans="1:16" ht="15">
      <c r="A12" s="12"/>
      <c r="B12" s="25">
        <v>314.8</v>
      </c>
      <c r="C12" s="20" t="s">
        <v>14</v>
      </c>
      <c r="D12" s="46">
        <v>0</v>
      </c>
      <c r="E12" s="46">
        <v>0</v>
      </c>
      <c r="F12" s="46">
        <v>125435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125435</v>
      </c>
      <c r="O12" s="47">
        <f t="shared" si="1"/>
        <v>6.404973447712418</v>
      </c>
      <c r="P12" s="9"/>
    </row>
    <row r="13" spans="1:16" ht="15">
      <c r="A13" s="12"/>
      <c r="B13" s="25">
        <v>315</v>
      </c>
      <c r="C13" s="20" t="s">
        <v>15</v>
      </c>
      <c r="D13" s="46">
        <v>2586381</v>
      </c>
      <c r="E13" s="46">
        <v>0</v>
      </c>
      <c r="F13" s="46">
        <v>197585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2783966</v>
      </c>
      <c r="O13" s="47">
        <f t="shared" si="1"/>
        <v>142.15512663398692</v>
      </c>
      <c r="P13" s="9"/>
    </row>
    <row r="14" spans="1:16" ht="15">
      <c r="A14" s="12"/>
      <c r="B14" s="25">
        <v>316</v>
      </c>
      <c r="C14" s="20" t="s">
        <v>16</v>
      </c>
      <c r="D14" s="46">
        <v>264110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264110</v>
      </c>
      <c r="O14" s="47">
        <f t="shared" si="1"/>
        <v>13.486008986928105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SUM(D16:D25)</f>
        <v>3472225</v>
      </c>
      <c r="E15" s="32">
        <f t="shared" si="3"/>
        <v>3619733</v>
      </c>
      <c r="F15" s="32">
        <f t="shared" si="3"/>
        <v>0</v>
      </c>
      <c r="G15" s="32">
        <f t="shared" si="3"/>
        <v>447268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7539226</v>
      </c>
      <c r="O15" s="45">
        <f t="shared" si="1"/>
        <v>384.968647875817</v>
      </c>
      <c r="P15" s="10"/>
    </row>
    <row r="16" spans="1:16" ht="15">
      <c r="A16" s="12"/>
      <c r="B16" s="25">
        <v>322</v>
      </c>
      <c r="C16" s="20" t="s">
        <v>0</v>
      </c>
      <c r="D16" s="46">
        <v>6786</v>
      </c>
      <c r="E16" s="46">
        <v>3156741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3163527</v>
      </c>
      <c r="O16" s="47">
        <f t="shared" si="1"/>
        <v>161.5363051470588</v>
      </c>
      <c r="P16" s="9"/>
    </row>
    <row r="17" spans="1:16" ht="15">
      <c r="A17" s="12"/>
      <c r="B17" s="25">
        <v>323.1</v>
      </c>
      <c r="C17" s="20" t="s">
        <v>18</v>
      </c>
      <c r="D17" s="46">
        <v>3286415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4">SUM(D17:M17)</f>
        <v>3286415</v>
      </c>
      <c r="O17" s="47">
        <f t="shared" si="1"/>
        <v>167.81122344771242</v>
      </c>
      <c r="P17" s="9"/>
    </row>
    <row r="18" spans="1:16" ht="15">
      <c r="A18" s="12"/>
      <c r="B18" s="25">
        <v>323.4</v>
      </c>
      <c r="C18" s="20" t="s">
        <v>19</v>
      </c>
      <c r="D18" s="46">
        <v>72144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72144</v>
      </c>
      <c r="O18" s="47">
        <f t="shared" si="1"/>
        <v>3.6838235294117645</v>
      </c>
      <c r="P18" s="9"/>
    </row>
    <row r="19" spans="1:16" ht="15">
      <c r="A19" s="12"/>
      <c r="B19" s="25">
        <v>323.9</v>
      </c>
      <c r="C19" s="20" t="s">
        <v>20</v>
      </c>
      <c r="D19" s="46">
        <v>3000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3000</v>
      </c>
      <c r="O19" s="47">
        <f t="shared" si="1"/>
        <v>0.15318627450980393</v>
      </c>
      <c r="P19" s="9"/>
    </row>
    <row r="20" spans="1:16" ht="15">
      <c r="A20" s="12"/>
      <c r="B20" s="25">
        <v>324.11</v>
      </c>
      <c r="C20" s="20" t="s">
        <v>21</v>
      </c>
      <c r="D20" s="46">
        <v>0</v>
      </c>
      <c r="E20" s="46">
        <v>0</v>
      </c>
      <c r="F20" s="46">
        <v>0</v>
      </c>
      <c r="G20" s="46">
        <v>385795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385795</v>
      </c>
      <c r="O20" s="47">
        <f t="shared" si="1"/>
        <v>19.69949959150327</v>
      </c>
      <c r="P20" s="9"/>
    </row>
    <row r="21" spans="1:16" ht="15">
      <c r="A21" s="12"/>
      <c r="B21" s="25">
        <v>324.31</v>
      </c>
      <c r="C21" s="20" t="s">
        <v>93</v>
      </c>
      <c r="D21" s="46">
        <v>0</v>
      </c>
      <c r="E21" s="46">
        <v>28687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28687</v>
      </c>
      <c r="O21" s="47">
        <f t="shared" si="1"/>
        <v>1.4648182189542485</v>
      </c>
      <c r="P21" s="9"/>
    </row>
    <row r="22" spans="1:16" ht="15">
      <c r="A22" s="12"/>
      <c r="B22" s="25">
        <v>324.32</v>
      </c>
      <c r="C22" s="20" t="s">
        <v>23</v>
      </c>
      <c r="D22" s="46">
        <v>0</v>
      </c>
      <c r="E22" s="46">
        <v>171313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171313</v>
      </c>
      <c r="O22" s="47">
        <f t="shared" si="1"/>
        <v>8.747600081699346</v>
      </c>
      <c r="P22" s="9"/>
    </row>
    <row r="23" spans="1:16" ht="15">
      <c r="A23" s="12"/>
      <c r="B23" s="25">
        <v>324.61</v>
      </c>
      <c r="C23" s="20" t="s">
        <v>24</v>
      </c>
      <c r="D23" s="46">
        <v>0</v>
      </c>
      <c r="E23" s="46">
        <v>0</v>
      </c>
      <c r="F23" s="46">
        <v>0</v>
      </c>
      <c r="G23" s="46">
        <v>11660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11660</v>
      </c>
      <c r="O23" s="47">
        <f t="shared" si="1"/>
        <v>0.5953839869281046</v>
      </c>
      <c r="P23" s="9"/>
    </row>
    <row r="24" spans="1:16" ht="15">
      <c r="A24" s="12"/>
      <c r="B24" s="25">
        <v>325.2</v>
      </c>
      <c r="C24" s="20" t="s">
        <v>101</v>
      </c>
      <c r="D24" s="46">
        <v>0</v>
      </c>
      <c r="E24" s="46">
        <v>253562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253562</v>
      </c>
      <c r="O24" s="47">
        <f t="shared" si="1"/>
        <v>12.947406045751634</v>
      </c>
      <c r="P24" s="9"/>
    </row>
    <row r="25" spans="1:16" ht="15">
      <c r="A25" s="12"/>
      <c r="B25" s="25">
        <v>329</v>
      </c>
      <c r="C25" s="20" t="s">
        <v>26</v>
      </c>
      <c r="D25" s="46">
        <v>103880</v>
      </c>
      <c r="E25" s="46">
        <v>9430</v>
      </c>
      <c r="F25" s="46">
        <v>0</v>
      </c>
      <c r="G25" s="46">
        <v>49813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0">SUM(D25:M25)</f>
        <v>163123</v>
      </c>
      <c r="O25" s="47">
        <f t="shared" si="1"/>
        <v>8.329401552287582</v>
      </c>
      <c r="P25" s="9"/>
    </row>
    <row r="26" spans="1:16" ht="15.75">
      <c r="A26" s="29" t="s">
        <v>28</v>
      </c>
      <c r="B26" s="30"/>
      <c r="C26" s="31"/>
      <c r="D26" s="32">
        <f aca="true" t="shared" si="6" ref="D26:M26">SUM(D27:D39)</f>
        <v>3099588</v>
      </c>
      <c r="E26" s="32">
        <f t="shared" si="6"/>
        <v>2074829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5174417</v>
      </c>
      <c r="O26" s="45">
        <f t="shared" si="1"/>
        <v>264.2165543300654</v>
      </c>
      <c r="P26" s="10"/>
    </row>
    <row r="27" spans="1:16" ht="15">
      <c r="A27" s="12"/>
      <c r="B27" s="25">
        <v>331.2</v>
      </c>
      <c r="C27" s="20" t="s">
        <v>27</v>
      </c>
      <c r="D27" s="46">
        <v>22285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22285</v>
      </c>
      <c r="O27" s="47">
        <f t="shared" si="1"/>
        <v>1.137918709150327</v>
      </c>
      <c r="P27" s="9"/>
    </row>
    <row r="28" spans="1:16" ht="15">
      <c r="A28" s="12"/>
      <c r="B28" s="25">
        <v>331.39</v>
      </c>
      <c r="C28" s="20" t="s">
        <v>31</v>
      </c>
      <c r="D28" s="46">
        <v>0</v>
      </c>
      <c r="E28" s="46">
        <v>71705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71705</v>
      </c>
      <c r="O28" s="47">
        <f t="shared" si="1"/>
        <v>3.66140727124183</v>
      </c>
      <c r="P28" s="9"/>
    </row>
    <row r="29" spans="1:16" ht="15">
      <c r="A29" s="12"/>
      <c r="B29" s="25">
        <v>331.49</v>
      </c>
      <c r="C29" s="20" t="s">
        <v>104</v>
      </c>
      <c r="D29" s="46">
        <v>0</v>
      </c>
      <c r="E29" s="46">
        <v>26443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26443</v>
      </c>
      <c r="O29" s="47">
        <f t="shared" si="1"/>
        <v>1.350234885620915</v>
      </c>
      <c r="P29" s="9"/>
    </row>
    <row r="30" spans="1:16" ht="15">
      <c r="A30" s="12"/>
      <c r="B30" s="25">
        <v>331.5</v>
      </c>
      <c r="C30" s="20" t="s">
        <v>29</v>
      </c>
      <c r="D30" s="46">
        <v>0</v>
      </c>
      <c r="E30" s="46">
        <v>180850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180850</v>
      </c>
      <c r="O30" s="47">
        <f t="shared" si="1"/>
        <v>9.234579248366012</v>
      </c>
      <c r="P30" s="9"/>
    </row>
    <row r="31" spans="1:16" ht="15">
      <c r="A31" s="12"/>
      <c r="B31" s="25">
        <v>334.49</v>
      </c>
      <c r="C31" s="20" t="s">
        <v>32</v>
      </c>
      <c r="D31" s="46">
        <v>0</v>
      </c>
      <c r="E31" s="46">
        <v>127850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7">SUM(D31:M31)</f>
        <v>127850</v>
      </c>
      <c r="O31" s="47">
        <f t="shared" si="1"/>
        <v>6.52828839869281</v>
      </c>
      <c r="P31" s="9"/>
    </row>
    <row r="32" spans="1:16" ht="15">
      <c r="A32" s="12"/>
      <c r="B32" s="25">
        <v>335.12</v>
      </c>
      <c r="C32" s="20" t="s">
        <v>34</v>
      </c>
      <c r="D32" s="46">
        <v>598030</v>
      </c>
      <c r="E32" s="46">
        <v>229741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827771</v>
      </c>
      <c r="O32" s="47">
        <f t="shared" si="1"/>
        <v>42.267718545751634</v>
      </c>
      <c r="P32" s="9"/>
    </row>
    <row r="33" spans="1:16" ht="15">
      <c r="A33" s="12"/>
      <c r="B33" s="25">
        <v>335.14</v>
      </c>
      <c r="C33" s="20" t="s">
        <v>35</v>
      </c>
      <c r="D33" s="46">
        <v>3688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3688</v>
      </c>
      <c r="O33" s="47">
        <f t="shared" si="1"/>
        <v>0.18831699346405228</v>
      </c>
      <c r="P33" s="9"/>
    </row>
    <row r="34" spans="1:16" ht="15">
      <c r="A34" s="12"/>
      <c r="B34" s="25">
        <v>335.15</v>
      </c>
      <c r="C34" s="20" t="s">
        <v>36</v>
      </c>
      <c r="D34" s="46">
        <v>64416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64416</v>
      </c>
      <c r="O34" s="47">
        <f t="shared" si="1"/>
        <v>3.2892156862745097</v>
      </c>
      <c r="P34" s="9"/>
    </row>
    <row r="35" spans="1:16" ht="15">
      <c r="A35" s="12"/>
      <c r="B35" s="25">
        <v>335.18</v>
      </c>
      <c r="C35" s="20" t="s">
        <v>37</v>
      </c>
      <c r="D35" s="46">
        <v>1875396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1875396</v>
      </c>
      <c r="O35" s="47">
        <f t="shared" si="1"/>
        <v>95.76164215686275</v>
      </c>
      <c r="P35" s="9"/>
    </row>
    <row r="36" spans="1:16" ht="15">
      <c r="A36" s="12"/>
      <c r="B36" s="25">
        <v>335.19</v>
      </c>
      <c r="C36" s="20" t="s">
        <v>49</v>
      </c>
      <c r="D36" s="46">
        <v>23841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23841</v>
      </c>
      <c r="O36" s="47">
        <f t="shared" si="1"/>
        <v>1.2173713235294117</v>
      </c>
      <c r="P36" s="9"/>
    </row>
    <row r="37" spans="1:16" ht="15">
      <c r="A37" s="12"/>
      <c r="B37" s="25">
        <v>335.21</v>
      </c>
      <c r="C37" s="20" t="s">
        <v>95</v>
      </c>
      <c r="D37" s="46">
        <v>11932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11932</v>
      </c>
      <c r="O37" s="47">
        <f aca="true" t="shared" si="8" ref="O37:O68">(N37/O$74)</f>
        <v>0.6092728758169934</v>
      </c>
      <c r="P37" s="9"/>
    </row>
    <row r="38" spans="1:16" ht="15">
      <c r="A38" s="12"/>
      <c r="B38" s="25">
        <v>337.1</v>
      </c>
      <c r="C38" s="20" t="s">
        <v>39</v>
      </c>
      <c r="D38" s="46">
        <v>500000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500000</v>
      </c>
      <c r="O38" s="47">
        <f t="shared" si="8"/>
        <v>25.531045751633986</v>
      </c>
      <c r="P38" s="9"/>
    </row>
    <row r="39" spans="1:16" ht="15">
      <c r="A39" s="12"/>
      <c r="B39" s="25">
        <v>337.5</v>
      </c>
      <c r="C39" s="20" t="s">
        <v>41</v>
      </c>
      <c r="D39" s="46">
        <v>0</v>
      </c>
      <c r="E39" s="46">
        <v>1438240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1438240</v>
      </c>
      <c r="O39" s="47">
        <f t="shared" si="8"/>
        <v>73.43954248366013</v>
      </c>
      <c r="P39" s="9"/>
    </row>
    <row r="40" spans="1:16" ht="15.75">
      <c r="A40" s="29" t="s">
        <v>46</v>
      </c>
      <c r="B40" s="30"/>
      <c r="C40" s="31"/>
      <c r="D40" s="32">
        <f aca="true" t="shared" si="9" ref="D40:M40">SUM(D41:D55)</f>
        <v>5400102</v>
      </c>
      <c r="E40" s="32">
        <f t="shared" si="9"/>
        <v>413679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41380231</v>
      </c>
      <c r="J40" s="32">
        <f t="shared" si="9"/>
        <v>12603095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59797107</v>
      </c>
      <c r="O40" s="45">
        <f t="shared" si="8"/>
        <v>3053.365349264706</v>
      </c>
      <c r="P40" s="10"/>
    </row>
    <row r="41" spans="1:16" ht="15">
      <c r="A41" s="12"/>
      <c r="B41" s="25">
        <v>341.2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12603095</v>
      </c>
      <c r="K41" s="46">
        <v>0</v>
      </c>
      <c r="L41" s="46">
        <v>0</v>
      </c>
      <c r="M41" s="46">
        <v>0</v>
      </c>
      <c r="N41" s="46">
        <f aca="true" t="shared" si="10" ref="N41:N55">SUM(D41:M41)</f>
        <v>12603095</v>
      </c>
      <c r="O41" s="47">
        <f t="shared" si="8"/>
        <v>643.5403901143791</v>
      </c>
      <c r="P41" s="9"/>
    </row>
    <row r="42" spans="1:16" ht="15">
      <c r="A42" s="12"/>
      <c r="B42" s="25">
        <v>341.3</v>
      </c>
      <c r="C42" s="20" t="s">
        <v>51</v>
      </c>
      <c r="D42" s="46">
        <v>3681838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3681838</v>
      </c>
      <c r="O42" s="47">
        <f t="shared" si="8"/>
        <v>188.00234885620915</v>
      </c>
      <c r="P42" s="9"/>
    </row>
    <row r="43" spans="1:16" ht="15">
      <c r="A43" s="12"/>
      <c r="B43" s="25">
        <v>341.9</v>
      </c>
      <c r="C43" s="20" t="s">
        <v>52</v>
      </c>
      <c r="D43" s="46">
        <v>76938</v>
      </c>
      <c r="E43" s="46">
        <v>19921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96859</v>
      </c>
      <c r="O43" s="47">
        <f t="shared" si="8"/>
        <v>4.9458231209150325</v>
      </c>
      <c r="P43" s="9"/>
    </row>
    <row r="44" spans="1:16" ht="15">
      <c r="A44" s="12"/>
      <c r="B44" s="25">
        <v>342.1</v>
      </c>
      <c r="C44" s="20" t="s">
        <v>53</v>
      </c>
      <c r="D44" s="46">
        <v>271386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271386</v>
      </c>
      <c r="O44" s="47">
        <f t="shared" si="8"/>
        <v>13.857536764705882</v>
      </c>
      <c r="P44" s="9"/>
    </row>
    <row r="45" spans="1:16" ht="15">
      <c r="A45" s="12"/>
      <c r="B45" s="25">
        <v>342.2</v>
      </c>
      <c r="C45" s="20" t="s">
        <v>54</v>
      </c>
      <c r="D45" s="46">
        <v>612290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612290</v>
      </c>
      <c r="O45" s="47">
        <f t="shared" si="8"/>
        <v>31.264808006535947</v>
      </c>
      <c r="P45" s="9"/>
    </row>
    <row r="46" spans="1:16" ht="15">
      <c r="A46" s="12"/>
      <c r="B46" s="25">
        <v>342.5</v>
      </c>
      <c r="C46" s="20" t="s">
        <v>55</v>
      </c>
      <c r="D46" s="46">
        <v>0</v>
      </c>
      <c r="E46" s="46">
        <v>254485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254485</v>
      </c>
      <c r="O46" s="47">
        <f t="shared" si="8"/>
        <v>12.994536356209151</v>
      </c>
      <c r="P46" s="9"/>
    </row>
    <row r="47" spans="1:16" ht="15">
      <c r="A47" s="12"/>
      <c r="B47" s="25">
        <v>343.3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15830495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15830495</v>
      </c>
      <c r="O47" s="47">
        <f t="shared" si="8"/>
        <v>808.3381842320262</v>
      </c>
      <c r="P47" s="9"/>
    </row>
    <row r="48" spans="1:16" ht="15">
      <c r="A48" s="12"/>
      <c r="B48" s="25">
        <v>343.4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5827277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5827277</v>
      </c>
      <c r="O48" s="47">
        <f t="shared" si="8"/>
        <v>297.5529513888889</v>
      </c>
      <c r="P48" s="9"/>
    </row>
    <row r="49" spans="1:16" ht="15">
      <c r="A49" s="12"/>
      <c r="B49" s="25">
        <v>343.5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12432139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12432139</v>
      </c>
      <c r="O49" s="47">
        <f t="shared" si="8"/>
        <v>634.8110191993464</v>
      </c>
      <c r="P49" s="9"/>
    </row>
    <row r="50" spans="1:16" ht="15">
      <c r="A50" s="12"/>
      <c r="B50" s="25">
        <v>343.9</v>
      </c>
      <c r="C50" s="20" t="s">
        <v>59</v>
      </c>
      <c r="D50" s="46">
        <v>3288</v>
      </c>
      <c r="E50" s="46">
        <v>0</v>
      </c>
      <c r="F50" s="46">
        <v>0</v>
      </c>
      <c r="G50" s="46">
        <v>0</v>
      </c>
      <c r="H50" s="46">
        <v>0</v>
      </c>
      <c r="I50" s="46">
        <v>4563918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4567206</v>
      </c>
      <c r="O50" s="47">
        <f t="shared" si="8"/>
        <v>233.2110906862745</v>
      </c>
      <c r="P50" s="9"/>
    </row>
    <row r="51" spans="1:16" ht="15">
      <c r="A51" s="12"/>
      <c r="B51" s="25">
        <v>344.5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707622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707622</v>
      </c>
      <c r="O51" s="47">
        <f t="shared" si="8"/>
        <v>36.13265931372549</v>
      </c>
      <c r="P51" s="9"/>
    </row>
    <row r="52" spans="1:16" ht="15">
      <c r="A52" s="12"/>
      <c r="B52" s="25">
        <v>345.9</v>
      </c>
      <c r="C52" s="20" t="s">
        <v>61</v>
      </c>
      <c r="D52" s="46">
        <v>2500</v>
      </c>
      <c r="E52" s="46">
        <v>10000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12500</v>
      </c>
      <c r="O52" s="47">
        <f t="shared" si="8"/>
        <v>0.6382761437908496</v>
      </c>
      <c r="P52" s="9"/>
    </row>
    <row r="53" spans="1:16" ht="15">
      <c r="A53" s="12"/>
      <c r="B53" s="25">
        <v>347.2</v>
      </c>
      <c r="C53" s="20" t="s">
        <v>62</v>
      </c>
      <c r="D53" s="46">
        <v>751862</v>
      </c>
      <c r="E53" s="46">
        <v>0</v>
      </c>
      <c r="F53" s="46">
        <v>0</v>
      </c>
      <c r="G53" s="46">
        <v>0</v>
      </c>
      <c r="H53" s="46">
        <v>0</v>
      </c>
      <c r="I53" s="46">
        <v>91045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842907</v>
      </c>
      <c r="O53" s="47">
        <f t="shared" si="8"/>
        <v>43.0405943627451</v>
      </c>
      <c r="P53" s="9"/>
    </row>
    <row r="54" spans="1:16" ht="15">
      <c r="A54" s="12"/>
      <c r="B54" s="25">
        <v>347.5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1927735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1927735</v>
      </c>
      <c r="O54" s="47">
        <f t="shared" si="8"/>
        <v>98.43418096405229</v>
      </c>
      <c r="P54" s="9"/>
    </row>
    <row r="55" spans="1:16" ht="15">
      <c r="A55" s="12"/>
      <c r="B55" s="25">
        <v>347.9</v>
      </c>
      <c r="C55" s="20" t="s">
        <v>105</v>
      </c>
      <c r="D55" s="46">
        <v>0</v>
      </c>
      <c r="E55" s="46">
        <v>129273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129273</v>
      </c>
      <c r="O55" s="47">
        <f t="shared" si="8"/>
        <v>6.6009497549019605</v>
      </c>
      <c r="P55" s="9"/>
    </row>
    <row r="56" spans="1:16" ht="15.75">
      <c r="A56" s="29" t="s">
        <v>47</v>
      </c>
      <c r="B56" s="30"/>
      <c r="C56" s="31"/>
      <c r="D56" s="32">
        <f aca="true" t="shared" si="11" ref="D56:M56">SUM(D57:D58)</f>
        <v>196481</v>
      </c>
      <c r="E56" s="32">
        <f t="shared" si="11"/>
        <v>265056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320798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aca="true" t="shared" si="12" ref="N56:N72">SUM(D56:M56)</f>
        <v>782335</v>
      </c>
      <c r="O56" s="45">
        <f t="shared" si="8"/>
        <v>39.94766135620915</v>
      </c>
      <c r="P56" s="10"/>
    </row>
    <row r="57" spans="1:16" ht="15">
      <c r="A57" s="13"/>
      <c r="B57" s="39">
        <v>351.9</v>
      </c>
      <c r="C57" s="21" t="s">
        <v>67</v>
      </c>
      <c r="D57" s="46">
        <v>196481</v>
      </c>
      <c r="E57" s="46">
        <v>0</v>
      </c>
      <c r="F57" s="46">
        <v>0</v>
      </c>
      <c r="G57" s="46">
        <v>0</v>
      </c>
      <c r="H57" s="46">
        <v>0</v>
      </c>
      <c r="I57" s="46">
        <v>320798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517279</v>
      </c>
      <c r="O57" s="47">
        <f t="shared" si="8"/>
        <v>26.413347630718953</v>
      </c>
      <c r="P57" s="9"/>
    </row>
    <row r="58" spans="1:16" ht="15">
      <c r="A58" s="13"/>
      <c r="B58" s="39">
        <v>359</v>
      </c>
      <c r="C58" s="21" t="s">
        <v>106</v>
      </c>
      <c r="D58" s="46">
        <v>0</v>
      </c>
      <c r="E58" s="46">
        <v>265056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265056</v>
      </c>
      <c r="O58" s="47">
        <f t="shared" si="8"/>
        <v>13.534313725490197</v>
      </c>
      <c r="P58" s="9"/>
    </row>
    <row r="59" spans="1:16" ht="15.75">
      <c r="A59" s="29" t="s">
        <v>3</v>
      </c>
      <c r="B59" s="30"/>
      <c r="C59" s="31"/>
      <c r="D59" s="32">
        <f aca="true" t="shared" si="13" ref="D59:M59">SUM(D60:D65)</f>
        <v>112070</v>
      </c>
      <c r="E59" s="32">
        <f t="shared" si="13"/>
        <v>162679</v>
      </c>
      <c r="F59" s="32">
        <f t="shared" si="13"/>
        <v>40</v>
      </c>
      <c r="G59" s="32">
        <f t="shared" si="13"/>
        <v>181368</v>
      </c>
      <c r="H59" s="32">
        <f t="shared" si="13"/>
        <v>0</v>
      </c>
      <c r="I59" s="32">
        <f t="shared" si="13"/>
        <v>159637</v>
      </c>
      <c r="J59" s="32">
        <f t="shared" si="13"/>
        <v>25214</v>
      </c>
      <c r="K59" s="32">
        <f t="shared" si="13"/>
        <v>28221859</v>
      </c>
      <c r="L59" s="32">
        <f t="shared" si="13"/>
        <v>0</v>
      </c>
      <c r="M59" s="32">
        <f t="shared" si="13"/>
        <v>0</v>
      </c>
      <c r="N59" s="32">
        <f t="shared" si="12"/>
        <v>28862867</v>
      </c>
      <c r="O59" s="45">
        <f t="shared" si="8"/>
        <v>1473.7983558006536</v>
      </c>
      <c r="P59" s="10"/>
    </row>
    <row r="60" spans="1:16" ht="15">
      <c r="A60" s="12"/>
      <c r="B60" s="25">
        <v>361.1</v>
      </c>
      <c r="C60" s="20" t="s">
        <v>68</v>
      </c>
      <c r="D60" s="46">
        <v>93508</v>
      </c>
      <c r="E60" s="46">
        <v>61294</v>
      </c>
      <c r="F60" s="46">
        <v>40</v>
      </c>
      <c r="G60" s="46">
        <v>60009</v>
      </c>
      <c r="H60" s="46">
        <v>0</v>
      </c>
      <c r="I60" s="46">
        <v>153699</v>
      </c>
      <c r="J60" s="46">
        <v>23408</v>
      </c>
      <c r="K60" s="46">
        <v>2402320</v>
      </c>
      <c r="L60" s="46">
        <v>0</v>
      </c>
      <c r="M60" s="46">
        <v>0</v>
      </c>
      <c r="N60" s="46">
        <f t="shared" si="12"/>
        <v>2794278</v>
      </c>
      <c r="O60" s="47">
        <f t="shared" si="8"/>
        <v>142.68167892156862</v>
      </c>
      <c r="P60" s="9"/>
    </row>
    <row r="61" spans="1:16" ht="15">
      <c r="A61" s="12"/>
      <c r="B61" s="25">
        <v>361.3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17738186</v>
      </c>
      <c r="L61" s="46">
        <v>0</v>
      </c>
      <c r="M61" s="46">
        <v>0</v>
      </c>
      <c r="N61" s="46">
        <f t="shared" si="12"/>
        <v>17738186</v>
      </c>
      <c r="O61" s="47">
        <f t="shared" si="8"/>
        <v>905.7488766339869</v>
      </c>
      <c r="P61" s="9"/>
    </row>
    <row r="62" spans="1:16" ht="15">
      <c r="A62" s="12"/>
      <c r="B62" s="25">
        <v>364</v>
      </c>
      <c r="C62" s="20" t="s">
        <v>71</v>
      </c>
      <c r="D62" s="46">
        <v>3505</v>
      </c>
      <c r="E62" s="46">
        <v>3053</v>
      </c>
      <c r="F62" s="46">
        <v>0</v>
      </c>
      <c r="G62" s="46">
        <v>21359</v>
      </c>
      <c r="H62" s="46">
        <v>0</v>
      </c>
      <c r="I62" s="46">
        <v>5438</v>
      </c>
      <c r="J62" s="46">
        <v>1806</v>
      </c>
      <c r="K62" s="46">
        <v>0</v>
      </c>
      <c r="L62" s="46">
        <v>0</v>
      </c>
      <c r="M62" s="46">
        <v>0</v>
      </c>
      <c r="N62" s="46">
        <f t="shared" si="12"/>
        <v>35161</v>
      </c>
      <c r="O62" s="47">
        <f t="shared" si="8"/>
        <v>1.7953941993464053</v>
      </c>
      <c r="P62" s="9"/>
    </row>
    <row r="63" spans="1:16" ht="15">
      <c r="A63" s="12"/>
      <c r="B63" s="25">
        <v>366</v>
      </c>
      <c r="C63" s="20" t="s">
        <v>72</v>
      </c>
      <c r="D63" s="46">
        <v>10000</v>
      </c>
      <c r="E63" s="46">
        <v>94116</v>
      </c>
      <c r="F63" s="46">
        <v>0</v>
      </c>
      <c r="G63" s="46">
        <v>100000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204116</v>
      </c>
      <c r="O63" s="47">
        <f t="shared" si="8"/>
        <v>10.422589869281046</v>
      </c>
      <c r="P63" s="9"/>
    </row>
    <row r="64" spans="1:16" ht="15">
      <c r="A64" s="12"/>
      <c r="B64" s="25">
        <v>368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8081353</v>
      </c>
      <c r="L64" s="46">
        <v>0</v>
      </c>
      <c r="M64" s="46">
        <v>0</v>
      </c>
      <c r="N64" s="46">
        <f t="shared" si="12"/>
        <v>8081353</v>
      </c>
      <c r="O64" s="47">
        <f t="shared" si="8"/>
        <v>412.65078635620915</v>
      </c>
      <c r="P64" s="9"/>
    </row>
    <row r="65" spans="1:16" ht="15">
      <c r="A65" s="12"/>
      <c r="B65" s="25">
        <v>369.9</v>
      </c>
      <c r="C65" s="20" t="s">
        <v>74</v>
      </c>
      <c r="D65" s="46">
        <v>5057</v>
      </c>
      <c r="E65" s="46">
        <v>4216</v>
      </c>
      <c r="F65" s="46">
        <v>0</v>
      </c>
      <c r="G65" s="46">
        <v>0</v>
      </c>
      <c r="H65" s="46">
        <v>0</v>
      </c>
      <c r="I65" s="46">
        <v>500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9773</v>
      </c>
      <c r="O65" s="47">
        <f t="shared" si="8"/>
        <v>0.4990298202614379</v>
      </c>
      <c r="P65" s="9"/>
    </row>
    <row r="66" spans="1:16" ht="15.75">
      <c r="A66" s="29" t="s">
        <v>48</v>
      </c>
      <c r="B66" s="30"/>
      <c r="C66" s="31"/>
      <c r="D66" s="32">
        <f aca="true" t="shared" si="14" ref="D66:M66">SUM(D67:D71)</f>
        <v>2063610</v>
      </c>
      <c r="E66" s="32">
        <f t="shared" si="14"/>
        <v>450770</v>
      </c>
      <c r="F66" s="32">
        <f t="shared" si="14"/>
        <v>978569</v>
      </c>
      <c r="G66" s="32">
        <f t="shared" si="14"/>
        <v>2903539</v>
      </c>
      <c r="H66" s="32">
        <f t="shared" si="14"/>
        <v>0</v>
      </c>
      <c r="I66" s="32">
        <f t="shared" si="14"/>
        <v>4192681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t="shared" si="12"/>
        <v>10589169</v>
      </c>
      <c r="O66" s="45">
        <f t="shared" si="8"/>
        <v>540.7051164215686</v>
      </c>
      <c r="P66" s="9"/>
    </row>
    <row r="67" spans="1:16" ht="15">
      <c r="A67" s="12"/>
      <c r="B67" s="25">
        <v>381</v>
      </c>
      <c r="C67" s="20" t="s">
        <v>75</v>
      </c>
      <c r="D67" s="46">
        <v>2063610</v>
      </c>
      <c r="E67" s="46">
        <v>450770</v>
      </c>
      <c r="F67" s="46">
        <v>978569</v>
      </c>
      <c r="G67" s="46">
        <v>2903539</v>
      </c>
      <c r="H67" s="46">
        <v>0</v>
      </c>
      <c r="I67" s="46">
        <v>50000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6446488</v>
      </c>
      <c r="O67" s="47">
        <f t="shared" si="8"/>
        <v>329.17116013071893</v>
      </c>
      <c r="P67" s="9"/>
    </row>
    <row r="68" spans="1:16" ht="15">
      <c r="A68" s="12"/>
      <c r="B68" s="25">
        <v>389.4</v>
      </c>
      <c r="C68" s="20" t="s">
        <v>77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635642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635642</v>
      </c>
      <c r="O68" s="47">
        <f t="shared" si="8"/>
        <v>32.45720996732026</v>
      </c>
      <c r="P68" s="9"/>
    </row>
    <row r="69" spans="1:16" ht="15">
      <c r="A69" s="12"/>
      <c r="B69" s="25">
        <v>389.6</v>
      </c>
      <c r="C69" s="20" t="s">
        <v>78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10915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10915</v>
      </c>
      <c r="O69" s="47">
        <f>(N69/O$74)</f>
        <v>0.5573427287581699</v>
      </c>
      <c r="P69" s="9"/>
    </row>
    <row r="70" spans="1:16" ht="15">
      <c r="A70" s="12"/>
      <c r="B70" s="25">
        <v>389.7</v>
      </c>
      <c r="C70" s="20" t="s">
        <v>79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2800766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2800766</v>
      </c>
      <c r="O70" s="47">
        <f>(N70/O$74)</f>
        <v>143.01296977124184</v>
      </c>
      <c r="P70" s="9"/>
    </row>
    <row r="71" spans="1:16" ht="15.75" thickBot="1">
      <c r="A71" s="12"/>
      <c r="B71" s="25">
        <v>389.8</v>
      </c>
      <c r="C71" s="20" t="s">
        <v>80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695358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695358</v>
      </c>
      <c r="O71" s="47">
        <f>(N71/O$74)</f>
        <v>35.50643382352941</v>
      </c>
      <c r="P71" s="9"/>
    </row>
    <row r="72" spans="1:119" ht="16.5" thickBot="1">
      <c r="A72" s="14" t="s">
        <v>65</v>
      </c>
      <c r="B72" s="23"/>
      <c r="C72" s="22"/>
      <c r="D72" s="15">
        <f aca="true" t="shared" si="15" ref="D72:M72">SUM(D5,D15,D26,D40,D56,D59,D66)</f>
        <v>34647722</v>
      </c>
      <c r="E72" s="15">
        <f t="shared" si="15"/>
        <v>9077808</v>
      </c>
      <c r="F72" s="15">
        <f t="shared" si="15"/>
        <v>4564673</v>
      </c>
      <c r="G72" s="15">
        <f t="shared" si="15"/>
        <v>3532175</v>
      </c>
      <c r="H72" s="15">
        <f t="shared" si="15"/>
        <v>0</v>
      </c>
      <c r="I72" s="15">
        <f t="shared" si="15"/>
        <v>46053347</v>
      </c>
      <c r="J72" s="15">
        <f t="shared" si="15"/>
        <v>12628309</v>
      </c>
      <c r="K72" s="15">
        <f t="shared" si="15"/>
        <v>28221859</v>
      </c>
      <c r="L72" s="15">
        <f t="shared" si="15"/>
        <v>0</v>
      </c>
      <c r="M72" s="15">
        <f t="shared" si="15"/>
        <v>0</v>
      </c>
      <c r="N72" s="15">
        <f t="shared" si="12"/>
        <v>138725893</v>
      </c>
      <c r="O72" s="38">
        <f>(N72/O$74)</f>
        <v>7083.634242238562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107</v>
      </c>
      <c r="M74" s="48"/>
      <c r="N74" s="48"/>
      <c r="O74" s="43">
        <v>19584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98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20376949</v>
      </c>
      <c r="E5" s="27">
        <f t="shared" si="0"/>
        <v>2168323</v>
      </c>
      <c r="F5" s="27">
        <f t="shared" si="0"/>
        <v>3484634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26029906</v>
      </c>
      <c r="O5" s="33">
        <f aca="true" t="shared" si="1" ref="O5:O36">(N5/O$75)</f>
        <v>1338.2297054136034</v>
      </c>
      <c r="P5" s="6"/>
    </row>
    <row r="6" spans="1:16" ht="15">
      <c r="A6" s="12"/>
      <c r="B6" s="25">
        <v>311</v>
      </c>
      <c r="C6" s="20" t="s">
        <v>2</v>
      </c>
      <c r="D6" s="46">
        <v>16518623</v>
      </c>
      <c r="E6" s="46">
        <v>782256</v>
      </c>
      <c r="F6" s="46">
        <v>571443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17872322</v>
      </c>
      <c r="O6" s="47">
        <f t="shared" si="1"/>
        <v>918.8382088324507</v>
      </c>
      <c r="P6" s="9"/>
    </row>
    <row r="7" spans="1:16" ht="15">
      <c r="A7" s="12"/>
      <c r="B7" s="25">
        <v>312.1</v>
      </c>
      <c r="C7" s="20" t="s">
        <v>100</v>
      </c>
      <c r="D7" s="46">
        <v>0</v>
      </c>
      <c r="E7" s="46">
        <v>1386067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1386067</v>
      </c>
      <c r="O7" s="47">
        <f t="shared" si="1"/>
        <v>71.25942110945452</v>
      </c>
      <c r="P7" s="9"/>
    </row>
    <row r="8" spans="1:16" ht="15">
      <c r="A8" s="12"/>
      <c r="B8" s="25">
        <v>312.51</v>
      </c>
      <c r="C8" s="20" t="s">
        <v>92</v>
      </c>
      <c r="D8" s="46">
        <v>765598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765598</v>
      </c>
      <c r="O8" s="47">
        <f t="shared" si="1"/>
        <v>39.360341370623615</v>
      </c>
      <c r="P8" s="9"/>
    </row>
    <row r="9" spans="1:16" ht="15">
      <c r="A9" s="12"/>
      <c r="B9" s="25">
        <v>312.52</v>
      </c>
      <c r="C9" s="20" t="s">
        <v>89</v>
      </c>
      <c r="D9" s="46">
        <v>553720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553720</v>
      </c>
      <c r="O9" s="47">
        <f t="shared" si="1"/>
        <v>28.467430980412317</v>
      </c>
      <c r="P9" s="9"/>
    </row>
    <row r="10" spans="1:16" ht="15">
      <c r="A10" s="12"/>
      <c r="B10" s="25">
        <v>314.1</v>
      </c>
      <c r="C10" s="20" t="s">
        <v>12</v>
      </c>
      <c r="D10" s="46">
        <v>0</v>
      </c>
      <c r="E10" s="46">
        <v>0</v>
      </c>
      <c r="F10" s="46">
        <v>2537330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2537330</v>
      </c>
      <c r="O10" s="47">
        <f t="shared" si="1"/>
        <v>130.4472777749216</v>
      </c>
      <c r="P10" s="9"/>
    </row>
    <row r="11" spans="1:16" ht="15">
      <c r="A11" s="12"/>
      <c r="B11" s="25">
        <v>314.4</v>
      </c>
      <c r="C11" s="20" t="s">
        <v>13</v>
      </c>
      <c r="D11" s="46">
        <v>0</v>
      </c>
      <c r="E11" s="46">
        <v>0</v>
      </c>
      <c r="F11" s="46">
        <v>94827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94827</v>
      </c>
      <c r="O11" s="47">
        <f t="shared" si="1"/>
        <v>4.875173512929926</v>
      </c>
      <c r="P11" s="9"/>
    </row>
    <row r="12" spans="1:16" ht="15">
      <c r="A12" s="12"/>
      <c r="B12" s="25">
        <v>314.8</v>
      </c>
      <c r="C12" s="20" t="s">
        <v>14</v>
      </c>
      <c r="D12" s="46">
        <v>0</v>
      </c>
      <c r="E12" s="46">
        <v>0</v>
      </c>
      <c r="F12" s="46">
        <v>83449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83449</v>
      </c>
      <c r="O12" s="47">
        <f t="shared" si="1"/>
        <v>4.2902164413140715</v>
      </c>
      <c r="P12" s="9"/>
    </row>
    <row r="13" spans="1:16" ht="15">
      <c r="A13" s="12"/>
      <c r="B13" s="25">
        <v>315</v>
      </c>
      <c r="C13" s="20" t="s">
        <v>15</v>
      </c>
      <c r="D13" s="46">
        <v>2295291</v>
      </c>
      <c r="E13" s="46">
        <v>0</v>
      </c>
      <c r="F13" s="46">
        <v>197585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2492876</v>
      </c>
      <c r="O13" s="47">
        <f t="shared" si="1"/>
        <v>128.1618425787877</v>
      </c>
      <c r="P13" s="9"/>
    </row>
    <row r="14" spans="1:16" ht="15">
      <c r="A14" s="12"/>
      <c r="B14" s="25">
        <v>316</v>
      </c>
      <c r="C14" s="20" t="s">
        <v>16</v>
      </c>
      <c r="D14" s="46">
        <v>243717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243717</v>
      </c>
      <c r="O14" s="47">
        <f t="shared" si="1"/>
        <v>12.529792812708859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SUM(D16:D27)</f>
        <v>3547074</v>
      </c>
      <c r="E15" s="32">
        <f t="shared" si="3"/>
        <v>2969962</v>
      </c>
      <c r="F15" s="32">
        <f t="shared" si="3"/>
        <v>0</v>
      </c>
      <c r="G15" s="32">
        <f t="shared" si="3"/>
        <v>137978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6655014</v>
      </c>
      <c r="O15" s="45">
        <f t="shared" si="1"/>
        <v>342.14251195311294</v>
      </c>
      <c r="P15" s="10"/>
    </row>
    <row r="16" spans="1:16" ht="15">
      <c r="A16" s="12"/>
      <c r="B16" s="25">
        <v>322</v>
      </c>
      <c r="C16" s="20" t="s">
        <v>0</v>
      </c>
      <c r="D16" s="46">
        <v>7303</v>
      </c>
      <c r="E16" s="46">
        <v>2474929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2482232</v>
      </c>
      <c r="O16" s="47">
        <f t="shared" si="1"/>
        <v>127.61462135622847</v>
      </c>
      <c r="P16" s="9"/>
    </row>
    <row r="17" spans="1:16" ht="15">
      <c r="A17" s="12"/>
      <c r="B17" s="25">
        <v>323.1</v>
      </c>
      <c r="C17" s="20" t="s">
        <v>18</v>
      </c>
      <c r="D17" s="46">
        <v>3394918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6">SUM(D17:M17)</f>
        <v>3394918</v>
      </c>
      <c r="O17" s="47">
        <f t="shared" si="1"/>
        <v>174.5369389748599</v>
      </c>
      <c r="P17" s="9"/>
    </row>
    <row r="18" spans="1:16" ht="15">
      <c r="A18" s="12"/>
      <c r="B18" s="25">
        <v>323.4</v>
      </c>
      <c r="C18" s="20" t="s">
        <v>19</v>
      </c>
      <c r="D18" s="46">
        <v>79093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79093</v>
      </c>
      <c r="O18" s="47">
        <f t="shared" si="1"/>
        <v>4.066269086422292</v>
      </c>
      <c r="P18" s="9"/>
    </row>
    <row r="19" spans="1:16" ht="15">
      <c r="A19" s="12"/>
      <c r="B19" s="25">
        <v>323.9</v>
      </c>
      <c r="C19" s="20" t="s">
        <v>20</v>
      </c>
      <c r="D19" s="46">
        <v>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500</v>
      </c>
      <c r="O19" s="47">
        <f t="shared" si="1"/>
        <v>0.025705619248367693</v>
      </c>
      <c r="P19" s="9"/>
    </row>
    <row r="20" spans="1:16" ht="15">
      <c r="A20" s="12"/>
      <c r="B20" s="25">
        <v>324.11</v>
      </c>
      <c r="C20" s="20" t="s">
        <v>21</v>
      </c>
      <c r="D20" s="46">
        <v>0</v>
      </c>
      <c r="E20" s="46">
        <v>0</v>
      </c>
      <c r="F20" s="46">
        <v>0</v>
      </c>
      <c r="G20" s="46">
        <v>22317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22317</v>
      </c>
      <c r="O20" s="47">
        <f t="shared" si="1"/>
        <v>1.1473446095316435</v>
      </c>
      <c r="P20" s="9"/>
    </row>
    <row r="21" spans="1:16" ht="15">
      <c r="A21" s="12"/>
      <c r="B21" s="25">
        <v>324.12</v>
      </c>
      <c r="C21" s="20" t="s">
        <v>22</v>
      </c>
      <c r="D21" s="46">
        <v>0</v>
      </c>
      <c r="E21" s="46">
        <v>0</v>
      </c>
      <c r="F21" s="46">
        <v>0</v>
      </c>
      <c r="G21" s="46">
        <v>7215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7215</v>
      </c>
      <c r="O21" s="47">
        <f t="shared" si="1"/>
        <v>0.3709320857539458</v>
      </c>
      <c r="P21" s="9"/>
    </row>
    <row r="22" spans="1:16" ht="15">
      <c r="A22" s="12"/>
      <c r="B22" s="25">
        <v>324.31</v>
      </c>
      <c r="C22" s="20" t="s">
        <v>93</v>
      </c>
      <c r="D22" s="46">
        <v>0</v>
      </c>
      <c r="E22" s="46">
        <v>80092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80092</v>
      </c>
      <c r="O22" s="47">
        <f t="shared" si="1"/>
        <v>4.11762891368053</v>
      </c>
      <c r="P22" s="9"/>
    </row>
    <row r="23" spans="1:16" ht="15">
      <c r="A23" s="12"/>
      <c r="B23" s="25">
        <v>324.32</v>
      </c>
      <c r="C23" s="20" t="s">
        <v>23</v>
      </c>
      <c r="D23" s="46">
        <v>0</v>
      </c>
      <c r="E23" s="46">
        <v>119908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119908</v>
      </c>
      <c r="O23" s="47">
        <f t="shared" si="1"/>
        <v>6.164618785666547</v>
      </c>
      <c r="P23" s="9"/>
    </row>
    <row r="24" spans="1:16" ht="15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39467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39467</v>
      </c>
      <c r="O24" s="47">
        <f t="shared" si="1"/>
        <v>2.0290473497506554</v>
      </c>
      <c r="P24" s="9"/>
    </row>
    <row r="25" spans="1:16" ht="15">
      <c r="A25" s="12"/>
      <c r="B25" s="25">
        <v>325.1</v>
      </c>
      <c r="C25" s="20" t="s">
        <v>25</v>
      </c>
      <c r="D25" s="46">
        <v>0</v>
      </c>
      <c r="E25" s="46">
        <v>0</v>
      </c>
      <c r="F25" s="46">
        <v>0</v>
      </c>
      <c r="G25" s="46">
        <v>68979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68979</v>
      </c>
      <c r="O25" s="47">
        <f t="shared" si="1"/>
        <v>3.54629582026631</v>
      </c>
      <c r="P25" s="9"/>
    </row>
    <row r="26" spans="1:16" ht="15">
      <c r="A26" s="12"/>
      <c r="B26" s="25">
        <v>325.2</v>
      </c>
      <c r="C26" s="20" t="s">
        <v>101</v>
      </c>
      <c r="D26" s="46">
        <v>0</v>
      </c>
      <c r="E26" s="46">
        <v>287105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287105</v>
      </c>
      <c r="O26" s="47">
        <f t="shared" si="1"/>
        <v>14.760423628605214</v>
      </c>
      <c r="P26" s="9"/>
    </row>
    <row r="27" spans="1:16" ht="15">
      <c r="A27" s="12"/>
      <c r="B27" s="25">
        <v>329</v>
      </c>
      <c r="C27" s="20" t="s">
        <v>26</v>
      </c>
      <c r="D27" s="46">
        <v>65260</v>
      </c>
      <c r="E27" s="46">
        <v>7928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73188</v>
      </c>
      <c r="O27" s="47">
        <f t="shared" si="1"/>
        <v>3.7626857230990693</v>
      </c>
      <c r="P27" s="9"/>
    </row>
    <row r="28" spans="1:16" ht="15.75">
      <c r="A28" s="29" t="s">
        <v>28</v>
      </c>
      <c r="B28" s="30"/>
      <c r="C28" s="31"/>
      <c r="D28" s="32">
        <f aca="true" t="shared" si="5" ref="D28:M28">SUM(D29:D42)</f>
        <v>3142391</v>
      </c>
      <c r="E28" s="32">
        <f t="shared" si="5"/>
        <v>2094207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5236598</v>
      </c>
      <c r="O28" s="45">
        <f t="shared" si="1"/>
        <v>269.21998868952755</v>
      </c>
      <c r="P28" s="10"/>
    </row>
    <row r="29" spans="1:16" ht="15">
      <c r="A29" s="12"/>
      <c r="B29" s="25">
        <v>331.2</v>
      </c>
      <c r="C29" s="20" t="s">
        <v>27</v>
      </c>
      <c r="D29" s="46">
        <v>24641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24641</v>
      </c>
      <c r="O29" s="47">
        <f t="shared" si="1"/>
        <v>1.2668243277980566</v>
      </c>
      <c r="P29" s="9"/>
    </row>
    <row r="30" spans="1:16" ht="15">
      <c r="A30" s="12"/>
      <c r="B30" s="25">
        <v>331.39</v>
      </c>
      <c r="C30" s="20" t="s">
        <v>31</v>
      </c>
      <c r="D30" s="46">
        <v>0</v>
      </c>
      <c r="E30" s="46">
        <v>34552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34552</v>
      </c>
      <c r="O30" s="47">
        <f t="shared" si="1"/>
        <v>1.7763611125392011</v>
      </c>
      <c r="P30" s="9"/>
    </row>
    <row r="31" spans="1:16" ht="15">
      <c r="A31" s="12"/>
      <c r="B31" s="25">
        <v>331.7</v>
      </c>
      <c r="C31" s="20" t="s">
        <v>30</v>
      </c>
      <c r="D31" s="46">
        <v>0</v>
      </c>
      <c r="E31" s="46">
        <v>18000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18000</v>
      </c>
      <c r="O31" s="47">
        <f t="shared" si="1"/>
        <v>0.925402292941237</v>
      </c>
      <c r="P31" s="9"/>
    </row>
    <row r="32" spans="1:16" ht="15">
      <c r="A32" s="12"/>
      <c r="B32" s="25">
        <v>334.39</v>
      </c>
      <c r="C32" s="20" t="s">
        <v>94</v>
      </c>
      <c r="D32" s="46">
        <v>614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6" ref="N32:N39">SUM(D32:M32)</f>
        <v>614</v>
      </c>
      <c r="O32" s="47">
        <f t="shared" si="1"/>
        <v>0.03156650043699553</v>
      </c>
      <c r="P32" s="9"/>
    </row>
    <row r="33" spans="1:16" ht="15">
      <c r="A33" s="12"/>
      <c r="B33" s="25">
        <v>334.49</v>
      </c>
      <c r="C33" s="20" t="s">
        <v>32</v>
      </c>
      <c r="D33" s="46">
        <v>0</v>
      </c>
      <c r="E33" s="46">
        <v>124123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124123</v>
      </c>
      <c r="O33" s="47">
        <f t="shared" si="1"/>
        <v>6.381317155930287</v>
      </c>
      <c r="P33" s="9"/>
    </row>
    <row r="34" spans="1:16" ht="15">
      <c r="A34" s="12"/>
      <c r="B34" s="25">
        <v>335.12</v>
      </c>
      <c r="C34" s="20" t="s">
        <v>34</v>
      </c>
      <c r="D34" s="46">
        <v>588783</v>
      </c>
      <c r="E34" s="46">
        <v>237245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826028</v>
      </c>
      <c r="O34" s="47">
        <f t="shared" si="1"/>
        <v>42.46712251298134</v>
      </c>
      <c r="P34" s="9"/>
    </row>
    <row r="35" spans="1:16" ht="15">
      <c r="A35" s="12"/>
      <c r="B35" s="25">
        <v>335.14</v>
      </c>
      <c r="C35" s="20" t="s">
        <v>35</v>
      </c>
      <c r="D35" s="46">
        <v>3337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3337</v>
      </c>
      <c r="O35" s="47">
        <f t="shared" si="1"/>
        <v>0.171559302863606</v>
      </c>
      <c r="P35" s="9"/>
    </row>
    <row r="36" spans="1:16" ht="15">
      <c r="A36" s="12"/>
      <c r="B36" s="25">
        <v>335.15</v>
      </c>
      <c r="C36" s="20" t="s">
        <v>36</v>
      </c>
      <c r="D36" s="46">
        <v>60865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60865</v>
      </c>
      <c r="O36" s="47">
        <f t="shared" si="1"/>
        <v>3.1291450311037994</v>
      </c>
      <c r="P36" s="9"/>
    </row>
    <row r="37" spans="1:16" ht="15">
      <c r="A37" s="12"/>
      <c r="B37" s="25">
        <v>335.18</v>
      </c>
      <c r="C37" s="20" t="s">
        <v>37</v>
      </c>
      <c r="D37" s="46">
        <v>1911574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1911574</v>
      </c>
      <c r="O37" s="47">
        <f aca="true" t="shared" si="7" ref="O37:O68">(N37/O$75)</f>
        <v>98.27638681815844</v>
      </c>
      <c r="P37" s="9"/>
    </row>
    <row r="38" spans="1:16" ht="15">
      <c r="A38" s="12"/>
      <c r="B38" s="25">
        <v>335.19</v>
      </c>
      <c r="C38" s="20" t="s">
        <v>49</v>
      </c>
      <c r="D38" s="46">
        <v>34238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34238</v>
      </c>
      <c r="O38" s="47">
        <f t="shared" si="7"/>
        <v>1.7602179836512262</v>
      </c>
      <c r="P38" s="9"/>
    </row>
    <row r="39" spans="1:16" ht="15">
      <c r="A39" s="12"/>
      <c r="B39" s="25">
        <v>335.21</v>
      </c>
      <c r="C39" s="20" t="s">
        <v>95</v>
      </c>
      <c r="D39" s="46">
        <v>11276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11276</v>
      </c>
      <c r="O39" s="47">
        <f t="shared" si="7"/>
        <v>0.5797131252891882</v>
      </c>
      <c r="P39" s="9"/>
    </row>
    <row r="40" spans="1:16" ht="15">
      <c r="A40" s="12"/>
      <c r="B40" s="25">
        <v>337.1</v>
      </c>
      <c r="C40" s="20" t="s">
        <v>39</v>
      </c>
      <c r="D40" s="46">
        <v>500000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500000</v>
      </c>
      <c r="O40" s="47">
        <f t="shared" si="7"/>
        <v>25.705619248367693</v>
      </c>
      <c r="P40" s="9"/>
    </row>
    <row r="41" spans="1:16" ht="15">
      <c r="A41" s="12"/>
      <c r="B41" s="25">
        <v>337.3</v>
      </c>
      <c r="C41" s="20" t="s">
        <v>40</v>
      </c>
      <c r="D41" s="46">
        <v>7063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7063</v>
      </c>
      <c r="O41" s="47">
        <f t="shared" si="7"/>
        <v>0.36311757750244206</v>
      </c>
      <c r="P41" s="9"/>
    </row>
    <row r="42" spans="1:16" ht="15">
      <c r="A42" s="12"/>
      <c r="B42" s="25">
        <v>337.5</v>
      </c>
      <c r="C42" s="20" t="s">
        <v>41</v>
      </c>
      <c r="D42" s="46">
        <v>0</v>
      </c>
      <c r="E42" s="46">
        <v>1680287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1680287</v>
      </c>
      <c r="O42" s="47">
        <f t="shared" si="7"/>
        <v>86.38563569996401</v>
      </c>
      <c r="P42" s="9"/>
    </row>
    <row r="43" spans="1:16" ht="15.75">
      <c r="A43" s="29" t="s">
        <v>46</v>
      </c>
      <c r="B43" s="30"/>
      <c r="C43" s="31"/>
      <c r="D43" s="32">
        <f aca="true" t="shared" si="8" ref="D43:M43">SUM(D44:D57)</f>
        <v>5349806</v>
      </c>
      <c r="E43" s="32">
        <f t="shared" si="8"/>
        <v>279880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42077077</v>
      </c>
      <c r="J43" s="32">
        <f t="shared" si="8"/>
        <v>12471533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60178296</v>
      </c>
      <c r="O43" s="45">
        <f t="shared" si="7"/>
        <v>3093.840727983137</v>
      </c>
      <c r="P43" s="10"/>
    </row>
    <row r="44" spans="1:16" ht="15">
      <c r="A44" s="12"/>
      <c r="B44" s="25">
        <v>341.2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12471533</v>
      </c>
      <c r="K44" s="46">
        <v>0</v>
      </c>
      <c r="L44" s="46">
        <v>0</v>
      </c>
      <c r="M44" s="46">
        <v>0</v>
      </c>
      <c r="N44" s="46">
        <f aca="true" t="shared" si="9" ref="N44:N57">SUM(D44:M44)</f>
        <v>12471533</v>
      </c>
      <c r="O44" s="47">
        <f t="shared" si="7"/>
        <v>641.1769574829058</v>
      </c>
      <c r="P44" s="9"/>
    </row>
    <row r="45" spans="1:16" ht="15">
      <c r="A45" s="12"/>
      <c r="B45" s="25">
        <v>341.3</v>
      </c>
      <c r="C45" s="20" t="s">
        <v>51</v>
      </c>
      <c r="D45" s="46">
        <v>3720708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3720708</v>
      </c>
      <c r="O45" s="47">
        <f t="shared" si="7"/>
        <v>191.28620636471132</v>
      </c>
      <c r="P45" s="9"/>
    </row>
    <row r="46" spans="1:16" ht="15">
      <c r="A46" s="12"/>
      <c r="B46" s="25">
        <v>341.9</v>
      </c>
      <c r="C46" s="20" t="s">
        <v>52</v>
      </c>
      <c r="D46" s="46">
        <v>63336</v>
      </c>
      <c r="E46" s="46">
        <v>10305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73641</v>
      </c>
      <c r="O46" s="47">
        <f t="shared" si="7"/>
        <v>3.785975014138091</v>
      </c>
      <c r="P46" s="9"/>
    </row>
    <row r="47" spans="1:16" ht="15">
      <c r="A47" s="12"/>
      <c r="B47" s="25">
        <v>342.1</v>
      </c>
      <c r="C47" s="20" t="s">
        <v>53</v>
      </c>
      <c r="D47" s="46">
        <v>213132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213132</v>
      </c>
      <c r="O47" s="47">
        <f t="shared" si="7"/>
        <v>10.957380083286207</v>
      </c>
      <c r="P47" s="9"/>
    </row>
    <row r="48" spans="1:16" ht="15">
      <c r="A48" s="12"/>
      <c r="B48" s="25">
        <v>342.2</v>
      </c>
      <c r="C48" s="20" t="s">
        <v>54</v>
      </c>
      <c r="D48" s="46">
        <v>597659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597659</v>
      </c>
      <c r="O48" s="47">
        <f t="shared" si="7"/>
        <v>30.726389388720374</v>
      </c>
      <c r="P48" s="9"/>
    </row>
    <row r="49" spans="1:16" ht="15">
      <c r="A49" s="12"/>
      <c r="B49" s="25">
        <v>342.5</v>
      </c>
      <c r="C49" s="20" t="s">
        <v>55</v>
      </c>
      <c r="D49" s="46">
        <v>0</v>
      </c>
      <c r="E49" s="46">
        <v>259575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259575</v>
      </c>
      <c r="O49" s="47">
        <f t="shared" si="7"/>
        <v>13.345072232790088</v>
      </c>
      <c r="P49" s="9"/>
    </row>
    <row r="50" spans="1:16" ht="15">
      <c r="A50" s="12"/>
      <c r="B50" s="25">
        <v>343.3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16359742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16359742</v>
      </c>
      <c r="O50" s="47">
        <f t="shared" si="7"/>
        <v>841.0745977070587</v>
      </c>
      <c r="P50" s="9"/>
    </row>
    <row r="51" spans="1:16" ht="15">
      <c r="A51" s="12"/>
      <c r="B51" s="25">
        <v>343.4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5974018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5974018</v>
      </c>
      <c r="O51" s="47">
        <f t="shared" si="7"/>
        <v>307.13166418179014</v>
      </c>
      <c r="P51" s="9"/>
    </row>
    <row r="52" spans="1:16" ht="15">
      <c r="A52" s="12"/>
      <c r="B52" s="25">
        <v>343.5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12695912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12695912</v>
      </c>
      <c r="O52" s="47">
        <f t="shared" si="7"/>
        <v>652.7125597655647</v>
      </c>
      <c r="P52" s="9"/>
    </row>
    <row r="53" spans="1:16" ht="15">
      <c r="A53" s="12"/>
      <c r="B53" s="25">
        <v>343.9</v>
      </c>
      <c r="C53" s="20" t="s">
        <v>59</v>
      </c>
      <c r="D53" s="46">
        <v>2491</v>
      </c>
      <c r="E53" s="46">
        <v>0</v>
      </c>
      <c r="F53" s="46">
        <v>0</v>
      </c>
      <c r="G53" s="46">
        <v>0</v>
      </c>
      <c r="H53" s="46">
        <v>0</v>
      </c>
      <c r="I53" s="46">
        <v>4538097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4540588</v>
      </c>
      <c r="O53" s="47">
        <f t="shared" si="7"/>
        <v>233.43725258341473</v>
      </c>
      <c r="P53" s="9"/>
    </row>
    <row r="54" spans="1:16" ht="15">
      <c r="A54" s="12"/>
      <c r="B54" s="25">
        <v>344.5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683250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683250</v>
      </c>
      <c r="O54" s="47">
        <f t="shared" si="7"/>
        <v>35.126728702894454</v>
      </c>
      <c r="P54" s="9"/>
    </row>
    <row r="55" spans="1:16" ht="15">
      <c r="A55" s="12"/>
      <c r="B55" s="25">
        <v>345.9</v>
      </c>
      <c r="C55" s="20" t="s">
        <v>61</v>
      </c>
      <c r="D55" s="46">
        <v>1000</v>
      </c>
      <c r="E55" s="46">
        <v>10000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11000</v>
      </c>
      <c r="O55" s="47">
        <f t="shared" si="7"/>
        <v>0.5655236234640892</v>
      </c>
      <c r="P55" s="9"/>
    </row>
    <row r="56" spans="1:16" ht="15">
      <c r="A56" s="12"/>
      <c r="B56" s="25">
        <v>347.2</v>
      </c>
      <c r="C56" s="20" t="s">
        <v>62</v>
      </c>
      <c r="D56" s="46">
        <v>751480</v>
      </c>
      <c r="E56" s="46">
        <v>0</v>
      </c>
      <c r="F56" s="46">
        <v>0</v>
      </c>
      <c r="G56" s="46">
        <v>0</v>
      </c>
      <c r="H56" s="46">
        <v>0</v>
      </c>
      <c r="I56" s="46">
        <v>79049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830529</v>
      </c>
      <c r="O56" s="47">
        <f t="shared" si="7"/>
        <v>42.698524497455146</v>
      </c>
      <c r="P56" s="9"/>
    </row>
    <row r="57" spans="1:16" ht="15">
      <c r="A57" s="12"/>
      <c r="B57" s="25">
        <v>347.5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1747009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1747009</v>
      </c>
      <c r="O57" s="47">
        <f t="shared" si="7"/>
        <v>89.81589635494319</v>
      </c>
      <c r="P57" s="9"/>
    </row>
    <row r="58" spans="1:16" ht="15.75">
      <c r="A58" s="29" t="s">
        <v>47</v>
      </c>
      <c r="B58" s="30"/>
      <c r="C58" s="31"/>
      <c r="D58" s="32">
        <f aca="true" t="shared" si="10" ref="D58:M58">SUM(D59:D59)</f>
        <v>191695</v>
      </c>
      <c r="E58" s="32">
        <f t="shared" si="10"/>
        <v>40880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367322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aca="true" t="shared" si="11" ref="N58:N73">SUM(D58:M58)</f>
        <v>599897</v>
      </c>
      <c r="O58" s="45">
        <f t="shared" si="7"/>
        <v>30.841447740476067</v>
      </c>
      <c r="P58" s="10"/>
    </row>
    <row r="59" spans="1:16" ht="15">
      <c r="A59" s="13"/>
      <c r="B59" s="39">
        <v>351.9</v>
      </c>
      <c r="C59" s="21" t="s">
        <v>67</v>
      </c>
      <c r="D59" s="46">
        <v>191695</v>
      </c>
      <c r="E59" s="46">
        <v>40880</v>
      </c>
      <c r="F59" s="46">
        <v>0</v>
      </c>
      <c r="G59" s="46">
        <v>0</v>
      </c>
      <c r="H59" s="46">
        <v>0</v>
      </c>
      <c r="I59" s="46">
        <v>367322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599897</v>
      </c>
      <c r="O59" s="47">
        <f t="shared" si="7"/>
        <v>30.841447740476067</v>
      </c>
      <c r="P59" s="9"/>
    </row>
    <row r="60" spans="1:16" ht="15.75">
      <c r="A60" s="29" t="s">
        <v>3</v>
      </c>
      <c r="B60" s="30"/>
      <c r="C60" s="31"/>
      <c r="D60" s="32">
        <f aca="true" t="shared" si="12" ref="D60:M60">SUM(D61:D66)</f>
        <v>305092</v>
      </c>
      <c r="E60" s="32">
        <f t="shared" si="12"/>
        <v>386709</v>
      </c>
      <c r="F60" s="32">
        <f t="shared" si="12"/>
        <v>9666</v>
      </c>
      <c r="G60" s="32">
        <f t="shared" si="12"/>
        <v>108576</v>
      </c>
      <c r="H60" s="32">
        <f t="shared" si="12"/>
        <v>0</v>
      </c>
      <c r="I60" s="32">
        <f t="shared" si="12"/>
        <v>239651</v>
      </c>
      <c r="J60" s="32">
        <f t="shared" si="12"/>
        <v>37151</v>
      </c>
      <c r="K60" s="32">
        <f t="shared" si="12"/>
        <v>8014375</v>
      </c>
      <c r="L60" s="32">
        <f t="shared" si="12"/>
        <v>0</v>
      </c>
      <c r="M60" s="32">
        <f t="shared" si="12"/>
        <v>0</v>
      </c>
      <c r="N60" s="32">
        <f t="shared" si="11"/>
        <v>9101220</v>
      </c>
      <c r="O60" s="45">
        <f t="shared" si="7"/>
        <v>467.904992031258</v>
      </c>
      <c r="P60" s="10"/>
    </row>
    <row r="61" spans="1:16" ht="15">
      <c r="A61" s="12"/>
      <c r="B61" s="25">
        <v>361.1</v>
      </c>
      <c r="C61" s="20" t="s">
        <v>68</v>
      </c>
      <c r="D61" s="46">
        <v>145746</v>
      </c>
      <c r="E61" s="46">
        <v>115457</v>
      </c>
      <c r="F61" s="46">
        <v>625</v>
      </c>
      <c r="G61" s="46">
        <v>74656</v>
      </c>
      <c r="H61" s="46">
        <v>0</v>
      </c>
      <c r="I61" s="46">
        <v>186018</v>
      </c>
      <c r="J61" s="46">
        <v>35453</v>
      </c>
      <c r="K61" s="46">
        <v>2253539</v>
      </c>
      <c r="L61" s="46">
        <v>0</v>
      </c>
      <c r="M61" s="46">
        <v>0</v>
      </c>
      <c r="N61" s="46">
        <f t="shared" si="11"/>
        <v>2811494</v>
      </c>
      <c r="O61" s="47">
        <f t="shared" si="7"/>
        <v>144.54238856614054</v>
      </c>
      <c r="P61" s="9"/>
    </row>
    <row r="62" spans="1:16" ht="15">
      <c r="A62" s="12"/>
      <c r="B62" s="25">
        <v>361.3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-2390221</v>
      </c>
      <c r="L62" s="46">
        <v>0</v>
      </c>
      <c r="M62" s="46">
        <v>0</v>
      </c>
      <c r="N62" s="46">
        <f t="shared" si="11"/>
        <v>-2390221</v>
      </c>
      <c r="O62" s="47">
        <f t="shared" si="7"/>
        <v>-122.88422189090535</v>
      </c>
      <c r="P62" s="9"/>
    </row>
    <row r="63" spans="1:16" ht="15">
      <c r="A63" s="12"/>
      <c r="B63" s="25">
        <v>364</v>
      </c>
      <c r="C63" s="20" t="s">
        <v>71</v>
      </c>
      <c r="D63" s="46">
        <v>3033</v>
      </c>
      <c r="E63" s="46">
        <v>0</v>
      </c>
      <c r="F63" s="46">
        <v>0</v>
      </c>
      <c r="G63" s="46">
        <v>33920</v>
      </c>
      <c r="H63" s="46">
        <v>0</v>
      </c>
      <c r="I63" s="46">
        <v>53633</v>
      </c>
      <c r="J63" s="46">
        <v>1698</v>
      </c>
      <c r="K63" s="46">
        <v>0</v>
      </c>
      <c r="L63" s="46">
        <v>0</v>
      </c>
      <c r="M63" s="46">
        <v>0</v>
      </c>
      <c r="N63" s="46">
        <f t="shared" si="11"/>
        <v>92284</v>
      </c>
      <c r="O63" s="47">
        <f t="shared" si="7"/>
        <v>4.744434733432729</v>
      </c>
      <c r="P63" s="9"/>
    </row>
    <row r="64" spans="1:16" ht="15">
      <c r="A64" s="12"/>
      <c r="B64" s="25">
        <v>366</v>
      </c>
      <c r="C64" s="20" t="s">
        <v>72</v>
      </c>
      <c r="D64" s="46">
        <v>0</v>
      </c>
      <c r="E64" s="46">
        <v>258985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258985</v>
      </c>
      <c r="O64" s="47">
        <f t="shared" si="7"/>
        <v>13.314739602077013</v>
      </c>
      <c r="P64" s="9"/>
    </row>
    <row r="65" spans="1:16" ht="15">
      <c r="A65" s="12"/>
      <c r="B65" s="25">
        <v>368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8151057</v>
      </c>
      <c r="L65" s="46">
        <v>0</v>
      </c>
      <c r="M65" s="46">
        <v>0</v>
      </c>
      <c r="N65" s="46">
        <f t="shared" si="11"/>
        <v>8151057</v>
      </c>
      <c r="O65" s="47">
        <f t="shared" si="7"/>
        <v>419.0559354274844</v>
      </c>
      <c r="P65" s="9"/>
    </row>
    <row r="66" spans="1:16" ht="15">
      <c r="A66" s="12"/>
      <c r="B66" s="25">
        <v>369.9</v>
      </c>
      <c r="C66" s="20" t="s">
        <v>74</v>
      </c>
      <c r="D66" s="46">
        <v>156313</v>
      </c>
      <c r="E66" s="46">
        <v>12267</v>
      </c>
      <c r="F66" s="46">
        <v>9041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177621</v>
      </c>
      <c r="O66" s="47">
        <f t="shared" si="7"/>
        <v>9.131715593028636</v>
      </c>
      <c r="P66" s="9"/>
    </row>
    <row r="67" spans="1:16" ht="15.75">
      <c r="A67" s="29" t="s">
        <v>48</v>
      </c>
      <c r="B67" s="30"/>
      <c r="C67" s="31"/>
      <c r="D67" s="32">
        <f aca="true" t="shared" si="13" ref="D67:M67">SUM(D68:D72)</f>
        <v>2040000</v>
      </c>
      <c r="E67" s="32">
        <f t="shared" si="13"/>
        <v>13883</v>
      </c>
      <c r="F67" s="32">
        <f t="shared" si="13"/>
        <v>18161533</v>
      </c>
      <c r="G67" s="32">
        <f t="shared" si="13"/>
        <v>2583720</v>
      </c>
      <c r="H67" s="32">
        <f t="shared" si="13"/>
        <v>0</v>
      </c>
      <c r="I67" s="32">
        <f t="shared" si="13"/>
        <v>2400808</v>
      </c>
      <c r="J67" s="32">
        <f t="shared" si="13"/>
        <v>44840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t="shared" si="11"/>
        <v>25244784</v>
      </c>
      <c r="O67" s="45">
        <f t="shared" si="7"/>
        <v>1297.8656110225695</v>
      </c>
      <c r="P67" s="9"/>
    </row>
    <row r="68" spans="1:16" ht="15">
      <c r="A68" s="12"/>
      <c r="B68" s="25">
        <v>381</v>
      </c>
      <c r="C68" s="20" t="s">
        <v>75</v>
      </c>
      <c r="D68" s="46">
        <v>2040000</v>
      </c>
      <c r="E68" s="46">
        <v>13883</v>
      </c>
      <c r="F68" s="46">
        <v>1067533</v>
      </c>
      <c r="G68" s="46">
        <v>2583720</v>
      </c>
      <c r="H68" s="46">
        <v>0</v>
      </c>
      <c r="I68" s="46">
        <v>52500</v>
      </c>
      <c r="J68" s="46">
        <v>44840</v>
      </c>
      <c r="K68" s="46">
        <v>0</v>
      </c>
      <c r="L68" s="46">
        <v>0</v>
      </c>
      <c r="M68" s="46">
        <v>0</v>
      </c>
      <c r="N68" s="46">
        <f t="shared" si="11"/>
        <v>5802476</v>
      </c>
      <c r="O68" s="47">
        <f t="shared" si="7"/>
        <v>298.31247750758314</v>
      </c>
      <c r="P68" s="9"/>
    </row>
    <row r="69" spans="1:16" ht="15">
      <c r="A69" s="12"/>
      <c r="B69" s="25">
        <v>384</v>
      </c>
      <c r="C69" s="20" t="s">
        <v>76</v>
      </c>
      <c r="D69" s="46">
        <v>0</v>
      </c>
      <c r="E69" s="46">
        <v>0</v>
      </c>
      <c r="F69" s="46">
        <v>17094000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17094000</v>
      </c>
      <c r="O69" s="47">
        <f>(N69/O$75)</f>
        <v>878.8237108631947</v>
      </c>
      <c r="P69" s="9"/>
    </row>
    <row r="70" spans="1:16" ht="15">
      <c r="A70" s="12"/>
      <c r="B70" s="25">
        <v>389.4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621838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621838</v>
      </c>
      <c r="O70" s="47">
        <f>(N70/O$75)</f>
        <v>31.969461724332938</v>
      </c>
      <c r="P70" s="9"/>
    </row>
    <row r="71" spans="1:16" ht="15">
      <c r="A71" s="12"/>
      <c r="B71" s="25">
        <v>389.7</v>
      </c>
      <c r="C71" s="20" t="s">
        <v>79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1038592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1038592</v>
      </c>
      <c r="O71" s="47">
        <f>(N71/O$75)</f>
        <v>53.3953010128014</v>
      </c>
      <c r="P71" s="9"/>
    </row>
    <row r="72" spans="1:16" ht="15.75" thickBot="1">
      <c r="A72" s="12"/>
      <c r="B72" s="25">
        <v>389.8</v>
      </c>
      <c r="C72" s="20" t="s">
        <v>80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687878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687878</v>
      </c>
      <c r="O72" s="47">
        <f>(N72/O$75)</f>
        <v>35.364659914657345</v>
      </c>
      <c r="P72" s="9"/>
    </row>
    <row r="73" spans="1:119" ht="16.5" thickBot="1">
      <c r="A73" s="14" t="s">
        <v>65</v>
      </c>
      <c r="B73" s="23"/>
      <c r="C73" s="22"/>
      <c r="D73" s="15">
        <f aca="true" t="shared" si="14" ref="D73:M73">SUM(D5,D15,D28,D43,D58,D60,D67)</f>
        <v>34953007</v>
      </c>
      <c r="E73" s="15">
        <f t="shared" si="14"/>
        <v>7953844</v>
      </c>
      <c r="F73" s="15">
        <f t="shared" si="14"/>
        <v>21655833</v>
      </c>
      <c r="G73" s="15">
        <f t="shared" si="14"/>
        <v>2830274</v>
      </c>
      <c r="H73" s="15">
        <f t="shared" si="14"/>
        <v>0</v>
      </c>
      <c r="I73" s="15">
        <f t="shared" si="14"/>
        <v>45084858</v>
      </c>
      <c r="J73" s="15">
        <f t="shared" si="14"/>
        <v>12553524</v>
      </c>
      <c r="K73" s="15">
        <f t="shared" si="14"/>
        <v>8014375</v>
      </c>
      <c r="L73" s="15">
        <f t="shared" si="14"/>
        <v>0</v>
      </c>
      <c r="M73" s="15">
        <f t="shared" si="14"/>
        <v>0</v>
      </c>
      <c r="N73" s="15">
        <f t="shared" si="11"/>
        <v>133045715</v>
      </c>
      <c r="O73" s="38">
        <f>(N73/O$75)</f>
        <v>6840.044984833685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102</v>
      </c>
      <c r="M75" s="48"/>
      <c r="N75" s="48"/>
      <c r="O75" s="43">
        <v>19451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98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21299183</v>
      </c>
      <c r="E5" s="27">
        <f t="shared" si="0"/>
        <v>0</v>
      </c>
      <c r="F5" s="27">
        <f t="shared" si="0"/>
        <v>3716989</v>
      </c>
      <c r="G5" s="27">
        <f t="shared" si="0"/>
        <v>2356614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27372786</v>
      </c>
      <c r="O5" s="33">
        <f aca="true" t="shared" si="1" ref="O5:O36">(N5/O$74)</f>
        <v>1401.0741669652455</v>
      </c>
      <c r="P5" s="6"/>
    </row>
    <row r="6" spans="1:16" ht="15">
      <c r="A6" s="12"/>
      <c r="B6" s="25">
        <v>311</v>
      </c>
      <c r="C6" s="20" t="s">
        <v>2</v>
      </c>
      <c r="D6" s="46">
        <v>17868402</v>
      </c>
      <c r="E6" s="46">
        <v>0</v>
      </c>
      <c r="F6" s="46">
        <v>590505</v>
      </c>
      <c r="G6" s="46">
        <v>959998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19418905</v>
      </c>
      <c r="O6" s="47">
        <f t="shared" si="1"/>
        <v>993.9553155551006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795443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795443</v>
      </c>
      <c r="O7" s="47">
        <f t="shared" si="1"/>
        <v>40.71469519373496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601173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601173</v>
      </c>
      <c r="O8" s="47">
        <f t="shared" si="1"/>
        <v>30.77099861800686</v>
      </c>
      <c r="P8" s="9"/>
    </row>
    <row r="9" spans="1:16" ht="15">
      <c r="A9" s="12"/>
      <c r="B9" s="25">
        <v>312.51</v>
      </c>
      <c r="C9" s="20" t="s">
        <v>92</v>
      </c>
      <c r="D9" s="46">
        <v>893185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893185</v>
      </c>
      <c r="O9" s="47">
        <f t="shared" si="1"/>
        <v>45.71761273481087</v>
      </c>
      <c r="P9" s="9"/>
    </row>
    <row r="10" spans="1:16" ht="15">
      <c r="A10" s="12"/>
      <c r="B10" s="25">
        <v>312.52</v>
      </c>
      <c r="C10" s="20" t="s">
        <v>89</v>
      </c>
      <c r="D10" s="46">
        <v>546848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546848</v>
      </c>
      <c r="O10" s="47">
        <f t="shared" si="1"/>
        <v>27.99037723294262</v>
      </c>
      <c r="P10" s="9"/>
    </row>
    <row r="11" spans="1:16" ht="15">
      <c r="A11" s="12"/>
      <c r="B11" s="25">
        <v>314.1</v>
      </c>
      <c r="C11" s="20" t="s">
        <v>12</v>
      </c>
      <c r="D11" s="46">
        <v>0</v>
      </c>
      <c r="E11" s="46">
        <v>0</v>
      </c>
      <c r="F11" s="46">
        <v>2538471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2538471</v>
      </c>
      <c r="O11" s="47">
        <f t="shared" si="1"/>
        <v>129.93146337718176</v>
      </c>
      <c r="P11" s="9"/>
    </row>
    <row r="12" spans="1:16" ht="15">
      <c r="A12" s="12"/>
      <c r="B12" s="25">
        <v>314.4</v>
      </c>
      <c r="C12" s="20" t="s">
        <v>13</v>
      </c>
      <c r="D12" s="46">
        <v>0</v>
      </c>
      <c r="E12" s="46">
        <v>0</v>
      </c>
      <c r="F12" s="46">
        <v>72970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72970</v>
      </c>
      <c r="O12" s="47">
        <f t="shared" si="1"/>
        <v>3.7349644264728465</v>
      </c>
      <c r="P12" s="9"/>
    </row>
    <row r="13" spans="1:16" ht="15">
      <c r="A13" s="12"/>
      <c r="B13" s="25">
        <v>314.8</v>
      </c>
      <c r="C13" s="20" t="s">
        <v>14</v>
      </c>
      <c r="D13" s="46">
        <v>0</v>
      </c>
      <c r="E13" s="46">
        <v>0</v>
      </c>
      <c r="F13" s="46">
        <v>128891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128891</v>
      </c>
      <c r="O13" s="47">
        <f t="shared" si="1"/>
        <v>6.5972769616624864</v>
      </c>
      <c r="P13" s="9"/>
    </row>
    <row r="14" spans="1:16" ht="15">
      <c r="A14" s="12"/>
      <c r="B14" s="25">
        <v>315</v>
      </c>
      <c r="C14" s="20" t="s">
        <v>15</v>
      </c>
      <c r="D14" s="46">
        <v>1720000</v>
      </c>
      <c r="E14" s="46">
        <v>0</v>
      </c>
      <c r="F14" s="46">
        <v>386152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2106152</v>
      </c>
      <c r="O14" s="47">
        <f t="shared" si="1"/>
        <v>107.80324512463531</v>
      </c>
      <c r="P14" s="9"/>
    </row>
    <row r="15" spans="1:16" ht="15">
      <c r="A15" s="12"/>
      <c r="B15" s="25">
        <v>316</v>
      </c>
      <c r="C15" s="20" t="s">
        <v>16</v>
      </c>
      <c r="D15" s="46">
        <v>270748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270748</v>
      </c>
      <c r="O15" s="47">
        <f t="shared" si="1"/>
        <v>13.858217740697139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SUM(D17:D26)</f>
        <v>3560988</v>
      </c>
      <c r="E16" s="32">
        <f t="shared" si="3"/>
        <v>2260895</v>
      </c>
      <c r="F16" s="32">
        <f t="shared" si="3"/>
        <v>0</v>
      </c>
      <c r="G16" s="32">
        <f t="shared" si="3"/>
        <v>251093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6072976</v>
      </c>
      <c r="O16" s="45">
        <f t="shared" si="1"/>
        <v>310.84485847366534</v>
      </c>
      <c r="P16" s="10"/>
    </row>
    <row r="17" spans="1:16" ht="15">
      <c r="A17" s="12"/>
      <c r="B17" s="25">
        <v>322</v>
      </c>
      <c r="C17" s="20" t="s">
        <v>0</v>
      </c>
      <c r="D17" s="46">
        <v>7414</v>
      </c>
      <c r="E17" s="46">
        <v>2252711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2260125</v>
      </c>
      <c r="O17" s="47">
        <f t="shared" si="1"/>
        <v>115.6843425295593</v>
      </c>
      <c r="P17" s="9"/>
    </row>
    <row r="18" spans="1:16" ht="15">
      <c r="A18" s="12"/>
      <c r="B18" s="25">
        <v>323.1</v>
      </c>
      <c r="C18" s="20" t="s">
        <v>18</v>
      </c>
      <c r="D18" s="46">
        <v>3420527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3420527</v>
      </c>
      <c r="O18" s="47">
        <f t="shared" si="1"/>
        <v>175.07943901315454</v>
      </c>
      <c r="P18" s="9"/>
    </row>
    <row r="19" spans="1:16" ht="15">
      <c r="A19" s="12"/>
      <c r="B19" s="25">
        <v>323.4</v>
      </c>
      <c r="C19" s="20" t="s">
        <v>19</v>
      </c>
      <c r="D19" s="46">
        <v>77632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77632</v>
      </c>
      <c r="O19" s="47">
        <f t="shared" si="1"/>
        <v>3.9735885755233658</v>
      </c>
      <c r="P19" s="9"/>
    </row>
    <row r="20" spans="1:16" ht="15">
      <c r="A20" s="12"/>
      <c r="B20" s="25">
        <v>323.9</v>
      </c>
      <c r="C20" s="20" t="s">
        <v>20</v>
      </c>
      <c r="D20" s="46">
        <v>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</v>
      </c>
      <c r="O20" s="47">
        <f t="shared" si="1"/>
        <v>0.025592465578133796</v>
      </c>
      <c r="P20" s="9"/>
    </row>
    <row r="21" spans="1:16" ht="15">
      <c r="A21" s="12"/>
      <c r="B21" s="25">
        <v>324.11</v>
      </c>
      <c r="C21" s="20" t="s">
        <v>21</v>
      </c>
      <c r="D21" s="46">
        <v>0</v>
      </c>
      <c r="E21" s="46">
        <v>0</v>
      </c>
      <c r="F21" s="46">
        <v>0</v>
      </c>
      <c r="G21" s="46">
        <v>7968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7968</v>
      </c>
      <c r="O21" s="47">
        <f t="shared" si="1"/>
        <v>0.40784153145314017</v>
      </c>
      <c r="P21" s="9"/>
    </row>
    <row r="22" spans="1:16" ht="15">
      <c r="A22" s="12"/>
      <c r="B22" s="25">
        <v>324.12</v>
      </c>
      <c r="C22" s="20" t="s">
        <v>22</v>
      </c>
      <c r="D22" s="46">
        <v>0</v>
      </c>
      <c r="E22" s="46">
        <v>0</v>
      </c>
      <c r="F22" s="46">
        <v>0</v>
      </c>
      <c r="G22" s="46">
        <v>3783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3783</v>
      </c>
      <c r="O22" s="47">
        <f t="shared" si="1"/>
        <v>0.19363259456416032</v>
      </c>
      <c r="P22" s="9"/>
    </row>
    <row r="23" spans="1:16" ht="15">
      <c r="A23" s="12"/>
      <c r="B23" s="25">
        <v>324.31</v>
      </c>
      <c r="C23" s="20" t="s">
        <v>93</v>
      </c>
      <c r="D23" s="46">
        <v>0</v>
      </c>
      <c r="E23" s="46">
        <v>0</v>
      </c>
      <c r="F23" s="46">
        <v>0</v>
      </c>
      <c r="G23" s="46">
        <v>137201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137201</v>
      </c>
      <c r="O23" s="47">
        <f t="shared" si="1"/>
        <v>7.0226237395710704</v>
      </c>
      <c r="P23" s="9"/>
    </row>
    <row r="24" spans="1:16" ht="15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14582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14582</v>
      </c>
      <c r="O24" s="47">
        <f t="shared" si="1"/>
        <v>0.746378666120694</v>
      </c>
      <c r="P24" s="9"/>
    </row>
    <row r="25" spans="1:16" ht="15">
      <c r="A25" s="12"/>
      <c r="B25" s="25">
        <v>325.1</v>
      </c>
      <c r="C25" s="20" t="s">
        <v>25</v>
      </c>
      <c r="D25" s="46">
        <v>0</v>
      </c>
      <c r="E25" s="46">
        <v>0</v>
      </c>
      <c r="F25" s="46">
        <v>0</v>
      </c>
      <c r="G25" s="46">
        <v>87559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87559</v>
      </c>
      <c r="O25" s="47">
        <f t="shared" si="1"/>
        <v>4.4817013871116345</v>
      </c>
      <c r="P25" s="9"/>
    </row>
    <row r="26" spans="1:16" ht="15">
      <c r="A26" s="12"/>
      <c r="B26" s="25">
        <v>329</v>
      </c>
      <c r="C26" s="20" t="s">
        <v>26</v>
      </c>
      <c r="D26" s="46">
        <v>54915</v>
      </c>
      <c r="E26" s="46">
        <v>8184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63099</v>
      </c>
      <c r="O26" s="47">
        <f t="shared" si="1"/>
        <v>3.229717971029329</v>
      </c>
      <c r="P26" s="9"/>
    </row>
    <row r="27" spans="1:16" ht="15.75">
      <c r="A27" s="29" t="s">
        <v>28</v>
      </c>
      <c r="B27" s="30"/>
      <c r="C27" s="31"/>
      <c r="D27" s="32">
        <f aca="true" t="shared" si="5" ref="D27:M27">SUM(D28:D40)</f>
        <v>3248540</v>
      </c>
      <c r="E27" s="32">
        <f t="shared" si="5"/>
        <v>196126</v>
      </c>
      <c r="F27" s="32">
        <f t="shared" si="5"/>
        <v>0</v>
      </c>
      <c r="G27" s="32">
        <f t="shared" si="5"/>
        <v>2594247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6038913</v>
      </c>
      <c r="O27" s="45">
        <f t="shared" si="1"/>
        <v>309.1013461636894</v>
      </c>
      <c r="P27" s="10"/>
    </row>
    <row r="28" spans="1:16" ht="15">
      <c r="A28" s="12"/>
      <c r="B28" s="25">
        <v>331.2</v>
      </c>
      <c r="C28" s="20" t="s">
        <v>27</v>
      </c>
      <c r="D28" s="46">
        <v>40056</v>
      </c>
      <c r="E28" s="46">
        <v>19452</v>
      </c>
      <c r="F28" s="46">
        <v>0</v>
      </c>
      <c r="G28" s="46">
        <v>21938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81446</v>
      </c>
      <c r="O28" s="47">
        <f t="shared" si="1"/>
        <v>4.168807902953371</v>
      </c>
      <c r="P28" s="9"/>
    </row>
    <row r="29" spans="1:16" ht="15">
      <c r="A29" s="12"/>
      <c r="B29" s="25">
        <v>331.39</v>
      </c>
      <c r="C29" s="20" t="s">
        <v>31</v>
      </c>
      <c r="D29" s="46">
        <v>55030</v>
      </c>
      <c r="E29" s="46">
        <v>176674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231704</v>
      </c>
      <c r="O29" s="47">
        <f t="shared" si="1"/>
        <v>11.859753288631827</v>
      </c>
      <c r="P29" s="9"/>
    </row>
    <row r="30" spans="1:16" ht="15">
      <c r="A30" s="12"/>
      <c r="B30" s="25">
        <v>334.39</v>
      </c>
      <c r="C30" s="20" t="s">
        <v>94</v>
      </c>
      <c r="D30" s="46">
        <v>4835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7">SUM(D30:M30)</f>
        <v>4835</v>
      </c>
      <c r="O30" s="47">
        <f t="shared" si="1"/>
        <v>0.24747914214055383</v>
      </c>
      <c r="P30" s="9"/>
    </row>
    <row r="31" spans="1:16" ht="15">
      <c r="A31" s="12"/>
      <c r="B31" s="25">
        <v>334.49</v>
      </c>
      <c r="C31" s="20" t="s">
        <v>32</v>
      </c>
      <c r="D31" s="46">
        <v>0</v>
      </c>
      <c r="E31" s="46">
        <v>0</v>
      </c>
      <c r="F31" s="46">
        <v>0</v>
      </c>
      <c r="G31" s="46">
        <v>182725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182725</v>
      </c>
      <c r="O31" s="47">
        <f t="shared" si="1"/>
        <v>9.352766545528997</v>
      </c>
      <c r="P31" s="9"/>
    </row>
    <row r="32" spans="1:16" ht="15">
      <c r="A32" s="12"/>
      <c r="B32" s="25">
        <v>335.12</v>
      </c>
      <c r="C32" s="20" t="s">
        <v>34</v>
      </c>
      <c r="D32" s="46">
        <v>583290</v>
      </c>
      <c r="E32" s="46">
        <v>0</v>
      </c>
      <c r="F32" s="46">
        <v>0</v>
      </c>
      <c r="G32" s="46">
        <v>238118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821408</v>
      </c>
      <c r="O32" s="47">
        <f t="shared" si="1"/>
        <v>42.043711931207454</v>
      </c>
      <c r="P32" s="9"/>
    </row>
    <row r="33" spans="1:16" ht="15">
      <c r="A33" s="12"/>
      <c r="B33" s="25">
        <v>335.14</v>
      </c>
      <c r="C33" s="20" t="s">
        <v>35</v>
      </c>
      <c r="D33" s="46">
        <v>3467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3467</v>
      </c>
      <c r="O33" s="47">
        <f t="shared" si="1"/>
        <v>0.17745815631877976</v>
      </c>
      <c r="P33" s="9"/>
    </row>
    <row r="34" spans="1:16" ht="15">
      <c r="A34" s="12"/>
      <c r="B34" s="25">
        <v>335.15</v>
      </c>
      <c r="C34" s="20" t="s">
        <v>36</v>
      </c>
      <c r="D34" s="46">
        <v>61348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61348</v>
      </c>
      <c r="O34" s="47">
        <f t="shared" si="1"/>
        <v>3.1400931565747046</v>
      </c>
      <c r="P34" s="9"/>
    </row>
    <row r="35" spans="1:16" ht="15">
      <c r="A35" s="12"/>
      <c r="B35" s="25">
        <v>335.18</v>
      </c>
      <c r="C35" s="20" t="s">
        <v>37</v>
      </c>
      <c r="D35" s="46">
        <v>1896824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1896824</v>
      </c>
      <c r="O35" s="47">
        <f t="shared" si="1"/>
        <v>97.08880585555612</v>
      </c>
      <c r="P35" s="9"/>
    </row>
    <row r="36" spans="1:16" ht="15">
      <c r="A36" s="12"/>
      <c r="B36" s="25">
        <v>335.21</v>
      </c>
      <c r="C36" s="20" t="s">
        <v>95</v>
      </c>
      <c r="D36" s="46">
        <v>9320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9320</v>
      </c>
      <c r="O36" s="47">
        <f t="shared" si="1"/>
        <v>0.477043558376414</v>
      </c>
      <c r="P36" s="9"/>
    </row>
    <row r="37" spans="1:16" ht="15">
      <c r="A37" s="12"/>
      <c r="B37" s="25">
        <v>335.49</v>
      </c>
      <c r="C37" s="20" t="s">
        <v>38</v>
      </c>
      <c r="D37" s="46">
        <v>33600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33600</v>
      </c>
      <c r="O37" s="47">
        <f aca="true" t="shared" si="7" ref="O37:O68">(N37/O$74)</f>
        <v>1.719813686850591</v>
      </c>
      <c r="P37" s="9"/>
    </row>
    <row r="38" spans="1:16" ht="15">
      <c r="A38" s="12"/>
      <c r="B38" s="25">
        <v>337.1</v>
      </c>
      <c r="C38" s="20" t="s">
        <v>39</v>
      </c>
      <c r="D38" s="46">
        <v>500000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500000</v>
      </c>
      <c r="O38" s="47">
        <f t="shared" si="7"/>
        <v>25.592465578133798</v>
      </c>
      <c r="P38" s="9"/>
    </row>
    <row r="39" spans="1:16" ht="15">
      <c r="A39" s="12"/>
      <c r="B39" s="25">
        <v>337.5</v>
      </c>
      <c r="C39" s="20" t="s">
        <v>41</v>
      </c>
      <c r="D39" s="46">
        <v>0</v>
      </c>
      <c r="E39" s="46">
        <v>0</v>
      </c>
      <c r="F39" s="46">
        <v>0</v>
      </c>
      <c r="G39" s="46">
        <v>2151466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2151466</v>
      </c>
      <c r="O39" s="47">
        <f t="shared" si="7"/>
        <v>110.12263909505042</v>
      </c>
      <c r="P39" s="9"/>
    </row>
    <row r="40" spans="1:16" ht="15">
      <c r="A40" s="12"/>
      <c r="B40" s="25">
        <v>337.7</v>
      </c>
      <c r="C40" s="20" t="s">
        <v>96</v>
      </c>
      <c r="D40" s="46">
        <v>60770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60770</v>
      </c>
      <c r="O40" s="47">
        <f t="shared" si="7"/>
        <v>3.1105082663663817</v>
      </c>
      <c r="P40" s="9"/>
    </row>
    <row r="41" spans="1:16" ht="15.75">
      <c r="A41" s="29" t="s">
        <v>46</v>
      </c>
      <c r="B41" s="30"/>
      <c r="C41" s="31"/>
      <c r="D41" s="32">
        <f aca="true" t="shared" si="8" ref="D41:M41">SUM(D42:D55)</f>
        <v>5471987</v>
      </c>
      <c r="E41" s="32">
        <f t="shared" si="8"/>
        <v>293971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41146342</v>
      </c>
      <c r="J41" s="32">
        <f t="shared" si="8"/>
        <v>12162583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59074883</v>
      </c>
      <c r="O41" s="45">
        <f t="shared" si="7"/>
        <v>3023.743819419563</v>
      </c>
      <c r="P41" s="10"/>
    </row>
    <row r="42" spans="1:16" ht="15">
      <c r="A42" s="12"/>
      <c r="B42" s="25">
        <v>341.2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12162583</v>
      </c>
      <c r="K42" s="46">
        <v>0</v>
      </c>
      <c r="L42" s="46">
        <v>0</v>
      </c>
      <c r="M42" s="46">
        <v>0</v>
      </c>
      <c r="N42" s="46">
        <f aca="true" t="shared" si="9" ref="N42:N55">SUM(D42:M42)</f>
        <v>12162583</v>
      </c>
      <c r="O42" s="47">
        <f t="shared" si="7"/>
        <v>622.5409735373906</v>
      </c>
      <c r="P42" s="9"/>
    </row>
    <row r="43" spans="1:16" ht="15">
      <c r="A43" s="12"/>
      <c r="B43" s="25">
        <v>341.3</v>
      </c>
      <c r="C43" s="20" t="s">
        <v>51</v>
      </c>
      <c r="D43" s="46">
        <v>3720709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3720709</v>
      </c>
      <c r="O43" s="47">
        <f t="shared" si="7"/>
        <v>190.44423401750524</v>
      </c>
      <c r="P43" s="9"/>
    </row>
    <row r="44" spans="1:16" ht="15">
      <c r="A44" s="12"/>
      <c r="B44" s="25">
        <v>341.9</v>
      </c>
      <c r="C44" s="20" t="s">
        <v>52</v>
      </c>
      <c r="D44" s="46">
        <v>81042</v>
      </c>
      <c r="E44" s="46">
        <v>18640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99682</v>
      </c>
      <c r="O44" s="47">
        <f t="shared" si="7"/>
        <v>5.1022163075190665</v>
      </c>
      <c r="P44" s="9"/>
    </row>
    <row r="45" spans="1:16" ht="15">
      <c r="A45" s="12"/>
      <c r="B45" s="25">
        <v>342.1</v>
      </c>
      <c r="C45" s="20" t="s">
        <v>53</v>
      </c>
      <c r="D45" s="46">
        <v>231636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231636</v>
      </c>
      <c r="O45" s="47">
        <f t="shared" si="7"/>
        <v>11.856272713313201</v>
      </c>
      <c r="P45" s="9"/>
    </row>
    <row r="46" spans="1:16" ht="15">
      <c r="A46" s="12"/>
      <c r="B46" s="25">
        <v>342.2</v>
      </c>
      <c r="C46" s="20" t="s">
        <v>54</v>
      </c>
      <c r="D46" s="46">
        <v>597368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597368</v>
      </c>
      <c r="O46" s="47">
        <f t="shared" si="7"/>
        <v>30.57623995495726</v>
      </c>
      <c r="P46" s="9"/>
    </row>
    <row r="47" spans="1:16" ht="15">
      <c r="A47" s="12"/>
      <c r="B47" s="25">
        <v>342.5</v>
      </c>
      <c r="C47" s="20" t="s">
        <v>55</v>
      </c>
      <c r="D47" s="46">
        <v>0</v>
      </c>
      <c r="E47" s="46">
        <v>261188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261188</v>
      </c>
      <c r="O47" s="47">
        <f t="shared" si="7"/>
        <v>13.36888979884322</v>
      </c>
      <c r="P47" s="9"/>
    </row>
    <row r="48" spans="1:16" ht="15">
      <c r="A48" s="12"/>
      <c r="B48" s="25">
        <v>343.3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16208873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16208873</v>
      </c>
      <c r="O48" s="47">
        <f t="shared" si="7"/>
        <v>829.6500486256846</v>
      </c>
      <c r="P48" s="9"/>
    </row>
    <row r="49" spans="1:16" ht="15">
      <c r="A49" s="12"/>
      <c r="B49" s="25">
        <v>343.4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6089265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6089265</v>
      </c>
      <c r="O49" s="47">
        <f t="shared" si="7"/>
        <v>311.6786098172698</v>
      </c>
      <c r="P49" s="9"/>
    </row>
    <row r="50" spans="1:16" ht="15">
      <c r="A50" s="12"/>
      <c r="B50" s="25">
        <v>343.5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12094567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12094567</v>
      </c>
      <c r="O50" s="47">
        <f t="shared" si="7"/>
        <v>619.0595792598659</v>
      </c>
      <c r="P50" s="9"/>
    </row>
    <row r="51" spans="1:16" ht="15">
      <c r="A51" s="12"/>
      <c r="B51" s="25">
        <v>343.9</v>
      </c>
      <c r="C51" s="20" t="s">
        <v>59</v>
      </c>
      <c r="D51" s="46">
        <v>870</v>
      </c>
      <c r="E51" s="46">
        <v>0</v>
      </c>
      <c r="F51" s="46">
        <v>0</v>
      </c>
      <c r="G51" s="46">
        <v>0</v>
      </c>
      <c r="H51" s="46">
        <v>0</v>
      </c>
      <c r="I51" s="46">
        <v>4422225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4423095</v>
      </c>
      <c r="O51" s="47">
        <f t="shared" si="7"/>
        <v>226.39581307263143</v>
      </c>
      <c r="P51" s="9"/>
    </row>
    <row r="52" spans="1:16" ht="15">
      <c r="A52" s="12"/>
      <c r="B52" s="25">
        <v>344.5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664176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664176</v>
      </c>
      <c r="O52" s="47">
        <f t="shared" si="7"/>
        <v>33.995802835645186</v>
      </c>
      <c r="P52" s="9"/>
    </row>
    <row r="53" spans="1:16" ht="15">
      <c r="A53" s="12"/>
      <c r="B53" s="25">
        <v>345.9</v>
      </c>
      <c r="C53" s="20" t="s">
        <v>61</v>
      </c>
      <c r="D53" s="46">
        <v>0</v>
      </c>
      <c r="E53" s="46">
        <v>10000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10000</v>
      </c>
      <c r="O53" s="47">
        <f t="shared" si="7"/>
        <v>0.511849311562676</v>
      </c>
      <c r="P53" s="9"/>
    </row>
    <row r="54" spans="1:16" ht="15">
      <c r="A54" s="12"/>
      <c r="B54" s="25">
        <v>347.2</v>
      </c>
      <c r="C54" s="20" t="s">
        <v>62</v>
      </c>
      <c r="D54" s="46">
        <v>840362</v>
      </c>
      <c r="E54" s="46">
        <v>4143</v>
      </c>
      <c r="F54" s="46">
        <v>0</v>
      </c>
      <c r="G54" s="46">
        <v>0</v>
      </c>
      <c r="H54" s="46">
        <v>0</v>
      </c>
      <c r="I54" s="46">
        <v>69954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914459</v>
      </c>
      <c r="O54" s="47">
        <f t="shared" si="7"/>
        <v>46.80652096022931</v>
      </c>
      <c r="P54" s="9"/>
    </row>
    <row r="55" spans="1:16" ht="15">
      <c r="A55" s="12"/>
      <c r="B55" s="25">
        <v>347.5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1597282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1597282</v>
      </c>
      <c r="O55" s="47">
        <f t="shared" si="7"/>
        <v>81.75676920714541</v>
      </c>
      <c r="P55" s="9"/>
    </row>
    <row r="56" spans="1:16" ht="15.75">
      <c r="A56" s="29" t="s">
        <v>47</v>
      </c>
      <c r="B56" s="30"/>
      <c r="C56" s="31"/>
      <c r="D56" s="32">
        <f aca="true" t="shared" si="10" ref="D56:M56">SUM(D57:D57)</f>
        <v>202265</v>
      </c>
      <c r="E56" s="32">
        <f t="shared" si="10"/>
        <v>52120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316701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>SUM(D56:M56)</f>
        <v>571086</v>
      </c>
      <c r="O56" s="45">
        <f t="shared" si="7"/>
        <v>29.230997594308235</v>
      </c>
      <c r="P56" s="10"/>
    </row>
    <row r="57" spans="1:16" ht="15">
      <c r="A57" s="13"/>
      <c r="B57" s="39">
        <v>351.9</v>
      </c>
      <c r="C57" s="21" t="s">
        <v>67</v>
      </c>
      <c r="D57" s="46">
        <v>202265</v>
      </c>
      <c r="E57" s="46">
        <v>52120</v>
      </c>
      <c r="F57" s="46">
        <v>0</v>
      </c>
      <c r="G57" s="46">
        <v>0</v>
      </c>
      <c r="H57" s="46">
        <v>0</v>
      </c>
      <c r="I57" s="46">
        <v>316701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571086</v>
      </c>
      <c r="O57" s="47">
        <f t="shared" si="7"/>
        <v>29.230997594308235</v>
      </c>
      <c r="P57" s="9"/>
    </row>
    <row r="58" spans="1:16" ht="15.75">
      <c r="A58" s="29" t="s">
        <v>3</v>
      </c>
      <c r="B58" s="30"/>
      <c r="C58" s="31"/>
      <c r="D58" s="32">
        <f aca="true" t="shared" si="11" ref="D58:M58">SUM(D59:D65)</f>
        <v>292959</v>
      </c>
      <c r="E58" s="32">
        <f t="shared" si="11"/>
        <v>259181</v>
      </c>
      <c r="F58" s="32">
        <f t="shared" si="11"/>
        <v>4521</v>
      </c>
      <c r="G58" s="32">
        <f t="shared" si="11"/>
        <v>246544</v>
      </c>
      <c r="H58" s="32">
        <f t="shared" si="11"/>
        <v>0</v>
      </c>
      <c r="I58" s="32">
        <f t="shared" si="11"/>
        <v>252930</v>
      </c>
      <c r="J58" s="32">
        <f t="shared" si="11"/>
        <v>52357</v>
      </c>
      <c r="K58" s="32">
        <f t="shared" si="11"/>
        <v>16574699</v>
      </c>
      <c r="L58" s="32">
        <f t="shared" si="11"/>
        <v>0</v>
      </c>
      <c r="M58" s="32">
        <f t="shared" si="11"/>
        <v>0</v>
      </c>
      <c r="N58" s="32">
        <f>SUM(D58:M58)</f>
        <v>17683191</v>
      </c>
      <c r="O58" s="45">
        <f t="shared" si="7"/>
        <v>905.1129139581308</v>
      </c>
      <c r="P58" s="10"/>
    </row>
    <row r="59" spans="1:16" ht="15">
      <c r="A59" s="12"/>
      <c r="B59" s="25">
        <v>361.1</v>
      </c>
      <c r="C59" s="20" t="s">
        <v>68</v>
      </c>
      <c r="D59" s="46">
        <v>227898</v>
      </c>
      <c r="E59" s="46">
        <v>44654</v>
      </c>
      <c r="F59" s="46">
        <v>4521</v>
      </c>
      <c r="G59" s="46">
        <v>215398</v>
      </c>
      <c r="H59" s="46">
        <v>0</v>
      </c>
      <c r="I59" s="46">
        <v>258101</v>
      </c>
      <c r="J59" s="46">
        <v>49846</v>
      </c>
      <c r="K59" s="46">
        <v>1167725</v>
      </c>
      <c r="L59" s="46">
        <v>0</v>
      </c>
      <c r="M59" s="46">
        <v>0</v>
      </c>
      <c r="N59" s="46">
        <f>SUM(D59:M59)</f>
        <v>1968143</v>
      </c>
      <c r="O59" s="47">
        <f t="shared" si="7"/>
        <v>100.73926396068997</v>
      </c>
      <c r="P59" s="9"/>
    </row>
    <row r="60" spans="1:16" ht="15">
      <c r="A60" s="12"/>
      <c r="B60" s="25">
        <v>361.2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1093365</v>
      </c>
      <c r="L60" s="46">
        <v>0</v>
      </c>
      <c r="M60" s="46">
        <v>0</v>
      </c>
      <c r="N60" s="46">
        <f aca="true" t="shared" si="12" ref="N60:N65">SUM(D60:M60)</f>
        <v>1093365</v>
      </c>
      <c r="O60" s="47">
        <f t="shared" si="7"/>
        <v>55.96381225367252</v>
      </c>
      <c r="P60" s="9"/>
    </row>
    <row r="61" spans="1:16" ht="15">
      <c r="A61" s="12"/>
      <c r="B61" s="25">
        <v>361.3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5526318</v>
      </c>
      <c r="L61" s="46">
        <v>0</v>
      </c>
      <c r="M61" s="46">
        <v>0</v>
      </c>
      <c r="N61" s="46">
        <f t="shared" si="12"/>
        <v>5526318</v>
      </c>
      <c r="O61" s="47">
        <f t="shared" si="7"/>
        <v>282.8642063776424</v>
      </c>
      <c r="P61" s="9"/>
    </row>
    <row r="62" spans="1:16" ht="15">
      <c r="A62" s="12"/>
      <c r="B62" s="25">
        <v>364</v>
      </c>
      <c r="C62" s="20" t="s">
        <v>71</v>
      </c>
      <c r="D62" s="46">
        <v>3880</v>
      </c>
      <c r="E62" s="46">
        <v>0</v>
      </c>
      <c r="F62" s="46">
        <v>0</v>
      </c>
      <c r="G62" s="46">
        <v>20008</v>
      </c>
      <c r="H62" s="46">
        <v>0</v>
      </c>
      <c r="I62" s="46">
        <v>-5171</v>
      </c>
      <c r="J62" s="46">
        <v>2511</v>
      </c>
      <c r="K62" s="46">
        <v>0</v>
      </c>
      <c r="L62" s="46">
        <v>0</v>
      </c>
      <c r="M62" s="46">
        <v>0</v>
      </c>
      <c r="N62" s="46">
        <f t="shared" si="12"/>
        <v>21228</v>
      </c>
      <c r="O62" s="47">
        <f t="shared" si="7"/>
        <v>1.0865537185852485</v>
      </c>
      <c r="P62" s="9"/>
    </row>
    <row r="63" spans="1:16" ht="15">
      <c r="A63" s="12"/>
      <c r="B63" s="25">
        <v>366</v>
      </c>
      <c r="C63" s="20" t="s">
        <v>72</v>
      </c>
      <c r="D63" s="46">
        <v>20014</v>
      </c>
      <c r="E63" s="46">
        <v>211302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231316</v>
      </c>
      <c r="O63" s="47">
        <f t="shared" si="7"/>
        <v>11.839893535343196</v>
      </c>
      <c r="P63" s="9"/>
    </row>
    <row r="64" spans="1:16" ht="15">
      <c r="A64" s="12"/>
      <c r="B64" s="25">
        <v>368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8787291</v>
      </c>
      <c r="L64" s="46">
        <v>0</v>
      </c>
      <c r="M64" s="46">
        <v>0</v>
      </c>
      <c r="N64" s="46">
        <f t="shared" si="12"/>
        <v>8787291</v>
      </c>
      <c r="O64" s="47">
        <f t="shared" si="7"/>
        <v>449.7768848850898</v>
      </c>
      <c r="P64" s="9"/>
    </row>
    <row r="65" spans="1:16" ht="15">
      <c r="A65" s="12"/>
      <c r="B65" s="25">
        <v>369.9</v>
      </c>
      <c r="C65" s="20" t="s">
        <v>74</v>
      </c>
      <c r="D65" s="46">
        <v>41167</v>
      </c>
      <c r="E65" s="46">
        <v>3225</v>
      </c>
      <c r="F65" s="46">
        <v>0</v>
      </c>
      <c r="G65" s="46">
        <v>11138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55530</v>
      </c>
      <c r="O65" s="47">
        <f t="shared" si="7"/>
        <v>2.8422992271075396</v>
      </c>
      <c r="P65" s="9"/>
    </row>
    <row r="66" spans="1:16" ht="15.75">
      <c r="A66" s="29" t="s">
        <v>48</v>
      </c>
      <c r="B66" s="30"/>
      <c r="C66" s="31"/>
      <c r="D66" s="32">
        <f aca="true" t="shared" si="13" ref="D66:M66">SUM(D67:D71)</f>
        <v>2370000</v>
      </c>
      <c r="E66" s="32">
        <f t="shared" si="13"/>
        <v>0</v>
      </c>
      <c r="F66" s="32">
        <f t="shared" si="13"/>
        <v>1057300</v>
      </c>
      <c r="G66" s="32">
        <f t="shared" si="13"/>
        <v>2338883</v>
      </c>
      <c r="H66" s="32">
        <f t="shared" si="13"/>
        <v>0</v>
      </c>
      <c r="I66" s="32">
        <f t="shared" si="13"/>
        <v>3683542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 aca="true" t="shared" si="14" ref="N66:N72">SUM(D66:M66)</f>
        <v>9449725</v>
      </c>
      <c r="O66" s="45">
        <f t="shared" si="7"/>
        <v>483.6835235706608</v>
      </c>
      <c r="P66" s="9"/>
    </row>
    <row r="67" spans="1:16" ht="15">
      <c r="A67" s="12"/>
      <c r="B67" s="25">
        <v>381</v>
      </c>
      <c r="C67" s="20" t="s">
        <v>75</v>
      </c>
      <c r="D67" s="46">
        <v>2370000</v>
      </c>
      <c r="E67" s="46">
        <v>0</v>
      </c>
      <c r="F67" s="46">
        <v>1057300</v>
      </c>
      <c r="G67" s="46">
        <v>2338883</v>
      </c>
      <c r="H67" s="46">
        <v>0</v>
      </c>
      <c r="I67" s="46">
        <v>54000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5820183</v>
      </c>
      <c r="O67" s="47">
        <f t="shared" si="7"/>
        <v>297.905666171879</v>
      </c>
      <c r="P67" s="9"/>
    </row>
    <row r="68" spans="1:16" ht="15">
      <c r="A68" s="12"/>
      <c r="B68" s="25">
        <v>389.4</v>
      </c>
      <c r="C68" s="20" t="s">
        <v>77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637810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637810</v>
      </c>
      <c r="O68" s="47">
        <f t="shared" si="7"/>
        <v>32.64626094077904</v>
      </c>
      <c r="P68" s="9"/>
    </row>
    <row r="69" spans="1:16" ht="15">
      <c r="A69" s="12"/>
      <c r="B69" s="25">
        <v>389.6</v>
      </c>
      <c r="C69" s="20" t="s">
        <v>78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152525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152525</v>
      </c>
      <c r="O69" s="47">
        <f>(N69/O$74)</f>
        <v>7.806981624609715</v>
      </c>
      <c r="P69" s="9"/>
    </row>
    <row r="70" spans="1:16" ht="15">
      <c r="A70" s="12"/>
      <c r="B70" s="25">
        <v>389.7</v>
      </c>
      <c r="C70" s="20" t="s">
        <v>79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2480175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2480175</v>
      </c>
      <c r="O70" s="47">
        <f>(N70/O$74)</f>
        <v>126.94758663049598</v>
      </c>
      <c r="P70" s="9"/>
    </row>
    <row r="71" spans="1:16" ht="15.75" thickBot="1">
      <c r="A71" s="12"/>
      <c r="B71" s="25">
        <v>389.8</v>
      </c>
      <c r="C71" s="20" t="s">
        <v>80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359032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359032</v>
      </c>
      <c r="O71" s="47">
        <f>(N71/O$74)</f>
        <v>18.377028202897066</v>
      </c>
      <c r="P71" s="9"/>
    </row>
    <row r="72" spans="1:119" ht="16.5" thickBot="1">
      <c r="A72" s="14" t="s">
        <v>65</v>
      </c>
      <c r="B72" s="23"/>
      <c r="C72" s="22"/>
      <c r="D72" s="15">
        <f aca="true" t="shared" si="15" ref="D72:M72">SUM(D5,D16,D27,D41,D56,D58,D66)</f>
        <v>36445922</v>
      </c>
      <c r="E72" s="15">
        <f t="shared" si="15"/>
        <v>3062293</v>
      </c>
      <c r="F72" s="15">
        <f t="shared" si="15"/>
        <v>4778810</v>
      </c>
      <c r="G72" s="15">
        <f t="shared" si="15"/>
        <v>7787381</v>
      </c>
      <c r="H72" s="15">
        <f t="shared" si="15"/>
        <v>0</v>
      </c>
      <c r="I72" s="15">
        <f t="shared" si="15"/>
        <v>45399515</v>
      </c>
      <c r="J72" s="15">
        <f t="shared" si="15"/>
        <v>12214940</v>
      </c>
      <c r="K72" s="15">
        <f t="shared" si="15"/>
        <v>16574699</v>
      </c>
      <c r="L72" s="15">
        <f t="shared" si="15"/>
        <v>0</v>
      </c>
      <c r="M72" s="15">
        <f t="shared" si="15"/>
        <v>0</v>
      </c>
      <c r="N72" s="15">
        <f t="shared" si="14"/>
        <v>126263560</v>
      </c>
      <c r="O72" s="38">
        <f>(N72/O$74)</f>
        <v>6462.791626145263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97</v>
      </c>
      <c r="M74" s="48"/>
      <c r="N74" s="48"/>
      <c r="O74" s="43">
        <v>19537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thickBot="1">
      <c r="A76" s="52" t="s">
        <v>98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A76:O76"/>
    <mergeCell ref="L74:N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22277458</v>
      </c>
      <c r="E5" s="27">
        <f t="shared" si="0"/>
        <v>0</v>
      </c>
      <c r="F5" s="27">
        <f t="shared" si="0"/>
        <v>3135961</v>
      </c>
      <c r="G5" s="27">
        <f t="shared" si="0"/>
        <v>2449195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27862614</v>
      </c>
      <c r="O5" s="33">
        <f aca="true" t="shared" si="1" ref="O5:O36">(N5/O$78)</f>
        <v>1286.8973257586254</v>
      </c>
      <c r="P5" s="6"/>
    </row>
    <row r="6" spans="1:16" ht="15">
      <c r="A6" s="12"/>
      <c r="B6" s="25">
        <v>311</v>
      </c>
      <c r="C6" s="20" t="s">
        <v>2</v>
      </c>
      <c r="D6" s="46">
        <v>18093093</v>
      </c>
      <c r="E6" s="46">
        <v>0</v>
      </c>
      <c r="F6" s="46">
        <v>580252</v>
      </c>
      <c r="G6" s="46">
        <v>1056171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19729516</v>
      </c>
      <c r="O6" s="47">
        <f t="shared" si="1"/>
        <v>911.2519514110203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788188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788188</v>
      </c>
      <c r="O7" s="47">
        <f t="shared" si="1"/>
        <v>36.40423075146644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604836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604836</v>
      </c>
      <c r="O8" s="47">
        <f t="shared" si="1"/>
        <v>27.935707357627823</v>
      </c>
      <c r="P8" s="9"/>
    </row>
    <row r="9" spans="1:16" ht="15">
      <c r="A9" s="12"/>
      <c r="B9" s="25">
        <v>312.51</v>
      </c>
      <c r="C9" s="20" t="s">
        <v>88</v>
      </c>
      <c r="D9" s="46">
        <v>1390852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1390852</v>
      </c>
      <c r="O9" s="47">
        <f t="shared" si="1"/>
        <v>64.239619417117</v>
      </c>
      <c r="P9" s="9"/>
    </row>
    <row r="10" spans="1:16" ht="15">
      <c r="A10" s="12"/>
      <c r="B10" s="25">
        <v>312.52</v>
      </c>
      <c r="C10" s="20" t="s">
        <v>89</v>
      </c>
      <c r="D10" s="46">
        <v>625280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625280</v>
      </c>
      <c r="O10" s="47">
        <f t="shared" si="1"/>
        <v>28.879959355226088</v>
      </c>
      <c r="P10" s="9"/>
    </row>
    <row r="11" spans="1:16" ht="15">
      <c r="A11" s="12"/>
      <c r="B11" s="25">
        <v>314.1</v>
      </c>
      <c r="C11" s="20" t="s">
        <v>12</v>
      </c>
      <c r="D11" s="46">
        <v>0</v>
      </c>
      <c r="E11" s="46">
        <v>0</v>
      </c>
      <c r="F11" s="46">
        <v>2392073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2392073</v>
      </c>
      <c r="O11" s="47">
        <f t="shared" si="1"/>
        <v>110.48325712438225</v>
      </c>
      <c r="P11" s="9"/>
    </row>
    <row r="12" spans="1:16" ht="15">
      <c r="A12" s="12"/>
      <c r="B12" s="25">
        <v>314.4</v>
      </c>
      <c r="C12" s="20" t="s">
        <v>13</v>
      </c>
      <c r="D12" s="46">
        <v>0</v>
      </c>
      <c r="E12" s="46">
        <v>0</v>
      </c>
      <c r="F12" s="46">
        <v>20719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20719</v>
      </c>
      <c r="O12" s="47">
        <f t="shared" si="1"/>
        <v>0.9569534894462149</v>
      </c>
      <c r="P12" s="9"/>
    </row>
    <row r="13" spans="1:16" ht="15">
      <c r="A13" s="12"/>
      <c r="B13" s="25">
        <v>314.8</v>
      </c>
      <c r="C13" s="20" t="s">
        <v>14</v>
      </c>
      <c r="D13" s="46">
        <v>0</v>
      </c>
      <c r="E13" s="46">
        <v>0</v>
      </c>
      <c r="F13" s="46">
        <v>142917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142917</v>
      </c>
      <c r="O13" s="47">
        <f t="shared" si="1"/>
        <v>6.6009422197589025</v>
      </c>
      <c r="P13" s="9"/>
    </row>
    <row r="14" spans="1:16" ht="15">
      <c r="A14" s="12"/>
      <c r="B14" s="25">
        <v>315</v>
      </c>
      <c r="C14" s="20" t="s">
        <v>15</v>
      </c>
      <c r="D14" s="46">
        <v>1921212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1921212</v>
      </c>
      <c r="O14" s="47">
        <f t="shared" si="1"/>
        <v>88.73548565886102</v>
      </c>
      <c r="P14" s="9"/>
    </row>
    <row r="15" spans="1:16" ht="15">
      <c r="A15" s="12"/>
      <c r="B15" s="25">
        <v>316</v>
      </c>
      <c r="C15" s="20" t="s">
        <v>16</v>
      </c>
      <c r="D15" s="46">
        <v>247021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247021</v>
      </c>
      <c r="O15" s="47">
        <f t="shared" si="1"/>
        <v>11.409218973719458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SUM(D17:D26)</f>
        <v>4037767</v>
      </c>
      <c r="E16" s="32">
        <f t="shared" si="3"/>
        <v>2167195</v>
      </c>
      <c r="F16" s="32">
        <f t="shared" si="3"/>
        <v>0</v>
      </c>
      <c r="G16" s="32">
        <f t="shared" si="3"/>
        <v>651098</v>
      </c>
      <c r="H16" s="32">
        <f t="shared" si="3"/>
        <v>0</v>
      </c>
      <c r="I16" s="32">
        <f t="shared" si="3"/>
        <v>6804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6862864</v>
      </c>
      <c r="O16" s="45">
        <f t="shared" si="1"/>
        <v>316.976767816729</v>
      </c>
      <c r="P16" s="10"/>
    </row>
    <row r="17" spans="1:16" ht="15">
      <c r="A17" s="12"/>
      <c r="B17" s="25">
        <v>322</v>
      </c>
      <c r="C17" s="20" t="s">
        <v>0</v>
      </c>
      <c r="D17" s="46">
        <v>9039</v>
      </c>
      <c r="E17" s="46">
        <v>2158730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2167769</v>
      </c>
      <c r="O17" s="47">
        <f t="shared" si="1"/>
        <v>100.12327375178975</v>
      </c>
      <c r="P17" s="9"/>
    </row>
    <row r="18" spans="1:16" ht="15">
      <c r="A18" s="12"/>
      <c r="B18" s="25">
        <v>323.1</v>
      </c>
      <c r="C18" s="20" t="s">
        <v>18</v>
      </c>
      <c r="D18" s="46">
        <v>3903008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6">SUM(D18:M18)</f>
        <v>3903008</v>
      </c>
      <c r="O18" s="47">
        <f t="shared" si="1"/>
        <v>180.2691792526904</v>
      </c>
      <c r="P18" s="9"/>
    </row>
    <row r="19" spans="1:16" ht="15">
      <c r="A19" s="12"/>
      <c r="B19" s="25">
        <v>323.4</v>
      </c>
      <c r="C19" s="20" t="s">
        <v>19</v>
      </c>
      <c r="D19" s="46">
        <v>68150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68150</v>
      </c>
      <c r="O19" s="47">
        <f t="shared" si="1"/>
        <v>3.1476606161378227</v>
      </c>
      <c r="P19" s="9"/>
    </row>
    <row r="20" spans="1:16" ht="15">
      <c r="A20" s="12"/>
      <c r="B20" s="25">
        <v>323.9</v>
      </c>
      <c r="C20" s="20" t="s">
        <v>20</v>
      </c>
      <c r="D20" s="46">
        <v>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</v>
      </c>
      <c r="O20" s="47">
        <f t="shared" si="1"/>
        <v>0.023093621541730173</v>
      </c>
      <c r="P20" s="9"/>
    </row>
    <row r="21" spans="1:16" ht="15">
      <c r="A21" s="12"/>
      <c r="B21" s="25">
        <v>324.02</v>
      </c>
      <c r="C21" s="20" t="s">
        <v>21</v>
      </c>
      <c r="D21" s="46">
        <v>0</v>
      </c>
      <c r="E21" s="46">
        <v>0</v>
      </c>
      <c r="F21" s="46">
        <v>0</v>
      </c>
      <c r="G21" s="46">
        <v>5386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5386</v>
      </c>
      <c r="O21" s="47">
        <f t="shared" si="1"/>
        <v>0.24876449124751743</v>
      </c>
      <c r="P21" s="9"/>
    </row>
    <row r="22" spans="1:16" ht="15">
      <c r="A22" s="12"/>
      <c r="B22" s="25">
        <v>324.021</v>
      </c>
      <c r="C22" s="20" t="s">
        <v>22</v>
      </c>
      <c r="D22" s="46">
        <v>0</v>
      </c>
      <c r="E22" s="46">
        <v>0</v>
      </c>
      <c r="F22" s="46">
        <v>0</v>
      </c>
      <c r="G22" s="46">
        <v>21187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21187</v>
      </c>
      <c r="O22" s="47">
        <f t="shared" si="1"/>
        <v>0.9785691192092744</v>
      </c>
      <c r="P22" s="9"/>
    </row>
    <row r="23" spans="1:16" ht="15">
      <c r="A23" s="12"/>
      <c r="B23" s="25">
        <v>324.07</v>
      </c>
      <c r="C23" s="20" t="s">
        <v>24</v>
      </c>
      <c r="D23" s="46">
        <v>0</v>
      </c>
      <c r="E23" s="46">
        <v>0</v>
      </c>
      <c r="F23" s="46">
        <v>0</v>
      </c>
      <c r="G23" s="46">
        <v>9297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9297</v>
      </c>
      <c r="O23" s="47">
        <f t="shared" si="1"/>
        <v>0.42940279894693084</v>
      </c>
      <c r="P23" s="9"/>
    </row>
    <row r="24" spans="1:16" ht="15">
      <c r="A24" s="12"/>
      <c r="B24" s="25">
        <v>324.32</v>
      </c>
      <c r="C24" s="20" t="s">
        <v>23</v>
      </c>
      <c r="D24" s="46">
        <v>0</v>
      </c>
      <c r="E24" s="46">
        <v>0</v>
      </c>
      <c r="F24" s="46">
        <v>0</v>
      </c>
      <c r="G24" s="46">
        <v>200000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200000</v>
      </c>
      <c r="O24" s="47">
        <f t="shared" si="1"/>
        <v>9.23744861669207</v>
      </c>
      <c r="P24" s="9"/>
    </row>
    <row r="25" spans="1:16" ht="15">
      <c r="A25" s="12"/>
      <c r="B25" s="25">
        <v>325.1</v>
      </c>
      <c r="C25" s="20" t="s">
        <v>25</v>
      </c>
      <c r="D25" s="46">
        <v>0</v>
      </c>
      <c r="E25" s="46">
        <v>0</v>
      </c>
      <c r="F25" s="46">
        <v>0</v>
      </c>
      <c r="G25" s="46">
        <v>415228</v>
      </c>
      <c r="H25" s="46">
        <v>0</v>
      </c>
      <c r="I25" s="46">
        <v>6804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422032</v>
      </c>
      <c r="O25" s="47">
        <f t="shared" si="1"/>
        <v>19.492494572998936</v>
      </c>
      <c r="P25" s="9"/>
    </row>
    <row r="26" spans="1:16" ht="15">
      <c r="A26" s="12"/>
      <c r="B26" s="25">
        <v>329</v>
      </c>
      <c r="C26" s="20" t="s">
        <v>26</v>
      </c>
      <c r="D26" s="46">
        <v>57070</v>
      </c>
      <c r="E26" s="46">
        <v>8465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65535</v>
      </c>
      <c r="O26" s="47">
        <f t="shared" si="1"/>
        <v>3.026880975474574</v>
      </c>
      <c r="P26" s="9"/>
    </row>
    <row r="27" spans="1:16" ht="15.75">
      <c r="A27" s="29" t="s">
        <v>28</v>
      </c>
      <c r="B27" s="30"/>
      <c r="C27" s="31"/>
      <c r="D27" s="32">
        <f aca="true" t="shared" si="5" ref="D27:M27">SUM(D28:D42)</f>
        <v>3162051</v>
      </c>
      <c r="E27" s="32">
        <f t="shared" si="5"/>
        <v>118691</v>
      </c>
      <c r="F27" s="32">
        <f t="shared" si="5"/>
        <v>0</v>
      </c>
      <c r="G27" s="32">
        <f t="shared" si="5"/>
        <v>2575715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5856457</v>
      </c>
      <c r="O27" s="45">
        <f t="shared" si="1"/>
        <v>270.4936030668329</v>
      </c>
      <c r="P27" s="10"/>
    </row>
    <row r="28" spans="1:16" ht="15">
      <c r="A28" s="12"/>
      <c r="B28" s="25">
        <v>331.2</v>
      </c>
      <c r="C28" s="20" t="s">
        <v>27</v>
      </c>
      <c r="D28" s="46">
        <v>17880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9">SUM(D28:M28)</f>
        <v>17880</v>
      </c>
      <c r="O28" s="47">
        <f t="shared" si="1"/>
        <v>0.825827906332271</v>
      </c>
      <c r="P28" s="9"/>
    </row>
    <row r="29" spans="1:16" ht="15">
      <c r="A29" s="12"/>
      <c r="B29" s="25">
        <v>331.39</v>
      </c>
      <c r="C29" s="20" t="s">
        <v>31</v>
      </c>
      <c r="D29" s="46">
        <v>3686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3686</v>
      </c>
      <c r="O29" s="47">
        <f t="shared" si="1"/>
        <v>0.17024617800563485</v>
      </c>
      <c r="P29" s="9"/>
    </row>
    <row r="30" spans="1:16" ht="15">
      <c r="A30" s="12"/>
      <c r="B30" s="25">
        <v>331.5</v>
      </c>
      <c r="C30" s="20" t="s">
        <v>29</v>
      </c>
      <c r="D30" s="46">
        <v>0</v>
      </c>
      <c r="E30" s="46">
        <v>118691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118691</v>
      </c>
      <c r="O30" s="47">
        <f t="shared" si="1"/>
        <v>5.482010068818992</v>
      </c>
      <c r="P30" s="9"/>
    </row>
    <row r="31" spans="1:16" ht="15">
      <c r="A31" s="12"/>
      <c r="B31" s="25">
        <v>331.7</v>
      </c>
      <c r="C31" s="20" t="s">
        <v>30</v>
      </c>
      <c r="D31" s="46">
        <v>11121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11121</v>
      </c>
      <c r="O31" s="47">
        <f t="shared" si="1"/>
        <v>0.5136483303311625</v>
      </c>
      <c r="P31" s="9"/>
    </row>
    <row r="32" spans="1:16" ht="15">
      <c r="A32" s="12"/>
      <c r="B32" s="25">
        <v>334.49</v>
      </c>
      <c r="C32" s="20" t="s">
        <v>32</v>
      </c>
      <c r="D32" s="46">
        <v>0</v>
      </c>
      <c r="E32" s="46">
        <v>0</v>
      </c>
      <c r="F32" s="46">
        <v>0</v>
      </c>
      <c r="G32" s="46">
        <v>140464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140464</v>
      </c>
      <c r="O32" s="47">
        <f t="shared" si="1"/>
        <v>6.487644912475174</v>
      </c>
      <c r="P32" s="9"/>
    </row>
    <row r="33" spans="1:16" ht="15">
      <c r="A33" s="12"/>
      <c r="B33" s="25">
        <v>334.9</v>
      </c>
      <c r="C33" s="20" t="s">
        <v>33</v>
      </c>
      <c r="D33" s="46">
        <v>300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300</v>
      </c>
      <c r="O33" s="47">
        <f t="shared" si="1"/>
        <v>0.013856172925038105</v>
      </c>
      <c r="P33" s="9"/>
    </row>
    <row r="34" spans="1:16" ht="15">
      <c r="A34" s="12"/>
      <c r="B34" s="25">
        <v>335.12</v>
      </c>
      <c r="C34" s="20" t="s">
        <v>34</v>
      </c>
      <c r="D34" s="46">
        <v>587759</v>
      </c>
      <c r="E34" s="46">
        <v>0</v>
      </c>
      <c r="F34" s="46">
        <v>0</v>
      </c>
      <c r="G34" s="46">
        <v>235550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823309</v>
      </c>
      <c r="O34" s="47">
        <f t="shared" si="1"/>
        <v>38.02637291580066</v>
      </c>
      <c r="P34" s="9"/>
    </row>
    <row r="35" spans="1:16" ht="15">
      <c r="A35" s="12"/>
      <c r="B35" s="25">
        <v>335.14</v>
      </c>
      <c r="C35" s="20" t="s">
        <v>35</v>
      </c>
      <c r="D35" s="46">
        <v>4247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4247</v>
      </c>
      <c r="O35" s="47">
        <f t="shared" si="1"/>
        <v>0.1961572213754561</v>
      </c>
      <c r="P35" s="9"/>
    </row>
    <row r="36" spans="1:16" ht="15">
      <c r="A36" s="12"/>
      <c r="B36" s="25">
        <v>335.15</v>
      </c>
      <c r="C36" s="20" t="s">
        <v>36</v>
      </c>
      <c r="D36" s="46">
        <v>64984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64984</v>
      </c>
      <c r="O36" s="47">
        <f t="shared" si="1"/>
        <v>3.0014318045355872</v>
      </c>
      <c r="P36" s="9"/>
    </row>
    <row r="37" spans="1:16" ht="15">
      <c r="A37" s="12"/>
      <c r="B37" s="25">
        <v>335.18</v>
      </c>
      <c r="C37" s="20" t="s">
        <v>37</v>
      </c>
      <c r="D37" s="46">
        <v>1927205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1927205</v>
      </c>
      <c r="O37" s="47">
        <f aca="true" t="shared" si="7" ref="O37:O68">(N37/O$78)</f>
        <v>89.0122858066602</v>
      </c>
      <c r="P37" s="9"/>
    </row>
    <row r="38" spans="1:16" ht="15">
      <c r="A38" s="12"/>
      <c r="B38" s="25">
        <v>335.19</v>
      </c>
      <c r="C38" s="20" t="s">
        <v>49</v>
      </c>
      <c r="D38" s="46">
        <v>9554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9554</v>
      </c>
      <c r="O38" s="47">
        <f t="shared" si="7"/>
        <v>0.44127292041938015</v>
      </c>
      <c r="P38" s="9"/>
    </row>
    <row r="39" spans="1:16" ht="15">
      <c r="A39" s="12"/>
      <c r="B39" s="25">
        <v>335.49</v>
      </c>
      <c r="C39" s="20" t="s">
        <v>38</v>
      </c>
      <c r="D39" s="46">
        <v>34267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34267</v>
      </c>
      <c r="O39" s="47">
        <f t="shared" si="7"/>
        <v>1.5826982587409357</v>
      </c>
      <c r="P39" s="9"/>
    </row>
    <row r="40" spans="1:16" ht="15">
      <c r="A40" s="12"/>
      <c r="B40" s="25">
        <v>337.1</v>
      </c>
      <c r="C40" s="20" t="s">
        <v>39</v>
      </c>
      <c r="D40" s="46">
        <v>500000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500000</v>
      </c>
      <c r="O40" s="47">
        <f t="shared" si="7"/>
        <v>23.093621541730172</v>
      </c>
      <c r="P40" s="9"/>
    </row>
    <row r="41" spans="1:16" ht="15">
      <c r="A41" s="12"/>
      <c r="B41" s="25">
        <v>337.3</v>
      </c>
      <c r="C41" s="20" t="s">
        <v>40</v>
      </c>
      <c r="D41" s="46">
        <v>1048</v>
      </c>
      <c r="E41" s="46">
        <v>0</v>
      </c>
      <c r="F41" s="46">
        <v>0</v>
      </c>
      <c r="G41" s="46">
        <v>13130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14178</v>
      </c>
      <c r="O41" s="47">
        <f t="shared" si="7"/>
        <v>0.6548427324373008</v>
      </c>
      <c r="P41" s="9"/>
    </row>
    <row r="42" spans="1:16" ht="15">
      <c r="A42" s="12"/>
      <c r="B42" s="25">
        <v>337.5</v>
      </c>
      <c r="C42" s="20" t="s">
        <v>41</v>
      </c>
      <c r="D42" s="46">
        <v>0</v>
      </c>
      <c r="E42" s="46">
        <v>0</v>
      </c>
      <c r="F42" s="46">
        <v>0</v>
      </c>
      <c r="G42" s="46">
        <v>2186571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2186571</v>
      </c>
      <c r="O42" s="47">
        <f t="shared" si="7"/>
        <v>100.99168629624498</v>
      </c>
      <c r="P42" s="9"/>
    </row>
    <row r="43" spans="1:16" ht="15.75">
      <c r="A43" s="29" t="s">
        <v>46</v>
      </c>
      <c r="B43" s="30"/>
      <c r="C43" s="31"/>
      <c r="D43" s="32">
        <f aca="true" t="shared" si="8" ref="D43:M43">SUM(D44:D58)</f>
        <v>5842317</v>
      </c>
      <c r="E43" s="32">
        <f t="shared" si="8"/>
        <v>271521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41412396</v>
      </c>
      <c r="J43" s="32">
        <f t="shared" si="8"/>
        <v>13441546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60967780</v>
      </c>
      <c r="O43" s="45">
        <f t="shared" si="7"/>
        <v>2815.933675118932</v>
      </c>
      <c r="P43" s="10"/>
    </row>
    <row r="44" spans="1:16" ht="15">
      <c r="A44" s="12"/>
      <c r="B44" s="25">
        <v>341.2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13441546</v>
      </c>
      <c r="K44" s="46">
        <v>0</v>
      </c>
      <c r="L44" s="46">
        <v>0</v>
      </c>
      <c r="M44" s="46">
        <v>0</v>
      </c>
      <c r="N44" s="46">
        <f>SUM(D44:M44)</f>
        <v>13441546</v>
      </c>
      <c r="O44" s="47">
        <f t="shared" si="7"/>
        <v>620.8279525195142</v>
      </c>
      <c r="P44" s="9"/>
    </row>
    <row r="45" spans="1:16" ht="15">
      <c r="A45" s="12"/>
      <c r="B45" s="25">
        <v>341.3</v>
      </c>
      <c r="C45" s="20" t="s">
        <v>51</v>
      </c>
      <c r="D45" s="46">
        <v>4093450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9" ref="N45:N58">SUM(D45:M45)</f>
        <v>4093450</v>
      </c>
      <c r="O45" s="47">
        <f t="shared" si="7"/>
        <v>189.06517019999077</v>
      </c>
      <c r="P45" s="9"/>
    </row>
    <row r="46" spans="1:16" ht="15">
      <c r="A46" s="12"/>
      <c r="B46" s="25">
        <v>341.9</v>
      </c>
      <c r="C46" s="20" t="s">
        <v>52</v>
      </c>
      <c r="D46" s="46">
        <v>94595</v>
      </c>
      <c r="E46" s="46">
        <v>12290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106885</v>
      </c>
      <c r="O46" s="47">
        <f t="shared" si="7"/>
        <v>4.93672347697566</v>
      </c>
      <c r="P46" s="9"/>
    </row>
    <row r="47" spans="1:16" ht="15">
      <c r="A47" s="12"/>
      <c r="B47" s="25">
        <v>342.1</v>
      </c>
      <c r="C47" s="20" t="s">
        <v>53</v>
      </c>
      <c r="D47" s="46">
        <v>242683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242683</v>
      </c>
      <c r="O47" s="47">
        <f t="shared" si="7"/>
        <v>11.208858713223409</v>
      </c>
      <c r="P47" s="9"/>
    </row>
    <row r="48" spans="1:16" ht="15">
      <c r="A48" s="12"/>
      <c r="B48" s="25">
        <v>342.2</v>
      </c>
      <c r="C48" s="20" t="s">
        <v>54</v>
      </c>
      <c r="D48" s="46">
        <v>591633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591633</v>
      </c>
      <c r="O48" s="47">
        <f t="shared" si="7"/>
        <v>27.325897187196897</v>
      </c>
      <c r="P48" s="9"/>
    </row>
    <row r="49" spans="1:16" ht="15">
      <c r="A49" s="12"/>
      <c r="B49" s="25">
        <v>342.5</v>
      </c>
      <c r="C49" s="20" t="s">
        <v>55</v>
      </c>
      <c r="D49" s="46">
        <v>0</v>
      </c>
      <c r="E49" s="46">
        <v>210948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210948</v>
      </c>
      <c r="O49" s="47">
        <f t="shared" si="7"/>
        <v>9.743106553969794</v>
      </c>
      <c r="P49" s="9"/>
    </row>
    <row r="50" spans="1:16" ht="15">
      <c r="A50" s="12"/>
      <c r="B50" s="25">
        <v>343.3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15479501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15479501</v>
      </c>
      <c r="O50" s="47">
        <f t="shared" si="7"/>
        <v>714.9554754976675</v>
      </c>
      <c r="P50" s="9"/>
    </row>
    <row r="51" spans="1:16" ht="15">
      <c r="A51" s="12"/>
      <c r="B51" s="25">
        <v>343.4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6294650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6294650</v>
      </c>
      <c r="O51" s="47">
        <f t="shared" si="7"/>
        <v>290.7325296753037</v>
      </c>
      <c r="P51" s="9"/>
    </row>
    <row r="52" spans="1:16" ht="15">
      <c r="A52" s="12"/>
      <c r="B52" s="25">
        <v>343.5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12732757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12732757</v>
      </c>
      <c r="O52" s="47">
        <f t="shared" si="7"/>
        <v>588.0909426816313</v>
      </c>
      <c r="P52" s="9"/>
    </row>
    <row r="53" spans="1:16" ht="15">
      <c r="A53" s="12"/>
      <c r="B53" s="25">
        <v>343.9</v>
      </c>
      <c r="C53" s="20" t="s">
        <v>59</v>
      </c>
      <c r="D53" s="46">
        <v>725</v>
      </c>
      <c r="E53" s="46">
        <v>0</v>
      </c>
      <c r="F53" s="46">
        <v>0</v>
      </c>
      <c r="G53" s="46">
        <v>0</v>
      </c>
      <c r="H53" s="46">
        <v>0</v>
      </c>
      <c r="I53" s="46">
        <v>4467178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4467903</v>
      </c>
      <c r="O53" s="47">
        <f t="shared" si="7"/>
        <v>206.36012193432174</v>
      </c>
      <c r="P53" s="9"/>
    </row>
    <row r="54" spans="1:16" ht="15">
      <c r="A54" s="12"/>
      <c r="B54" s="25">
        <v>344.5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727227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727227</v>
      </c>
      <c r="O54" s="47">
        <f t="shared" si="7"/>
        <v>33.58861022585562</v>
      </c>
      <c r="P54" s="9"/>
    </row>
    <row r="55" spans="1:16" ht="15">
      <c r="A55" s="12"/>
      <c r="B55" s="25">
        <v>345.9</v>
      </c>
      <c r="C55" s="20" t="s">
        <v>61</v>
      </c>
      <c r="D55" s="46">
        <v>0</v>
      </c>
      <c r="E55" s="46">
        <v>10000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10000</v>
      </c>
      <c r="O55" s="47">
        <f t="shared" si="7"/>
        <v>0.4618724308346035</v>
      </c>
      <c r="P55" s="9"/>
    </row>
    <row r="56" spans="1:16" ht="15">
      <c r="A56" s="12"/>
      <c r="B56" s="25">
        <v>347.2</v>
      </c>
      <c r="C56" s="20" t="s">
        <v>62</v>
      </c>
      <c r="D56" s="46">
        <v>819231</v>
      </c>
      <c r="E56" s="46">
        <v>0</v>
      </c>
      <c r="F56" s="46">
        <v>0</v>
      </c>
      <c r="G56" s="46">
        <v>0</v>
      </c>
      <c r="H56" s="46">
        <v>0</v>
      </c>
      <c r="I56" s="46">
        <v>83974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903205</v>
      </c>
      <c r="O56" s="47">
        <f t="shared" si="7"/>
        <v>41.7165488891968</v>
      </c>
      <c r="P56" s="9"/>
    </row>
    <row r="57" spans="1:16" ht="15">
      <c r="A57" s="12"/>
      <c r="B57" s="25">
        <v>347.3</v>
      </c>
      <c r="C57" s="20" t="s">
        <v>63</v>
      </c>
      <c r="D57" s="46">
        <v>0</v>
      </c>
      <c r="E57" s="46">
        <v>38283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38283</v>
      </c>
      <c r="O57" s="47">
        <f t="shared" si="7"/>
        <v>1.7681862269641124</v>
      </c>
      <c r="P57" s="9"/>
    </row>
    <row r="58" spans="1:16" ht="15">
      <c r="A58" s="12"/>
      <c r="B58" s="25">
        <v>347.5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1627109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1627109</v>
      </c>
      <c r="O58" s="47">
        <f t="shared" si="7"/>
        <v>75.15167890628608</v>
      </c>
      <c r="P58" s="9"/>
    </row>
    <row r="59" spans="1:16" ht="15.75">
      <c r="A59" s="29" t="s">
        <v>47</v>
      </c>
      <c r="B59" s="30"/>
      <c r="C59" s="31"/>
      <c r="D59" s="32">
        <f aca="true" t="shared" si="10" ref="D59:M59">SUM(D60:D60)</f>
        <v>302233</v>
      </c>
      <c r="E59" s="32">
        <f t="shared" si="10"/>
        <v>35804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261019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>SUM(D59:M59)</f>
        <v>599056</v>
      </c>
      <c r="O59" s="45">
        <f t="shared" si="7"/>
        <v>27.668745092605423</v>
      </c>
      <c r="P59" s="10"/>
    </row>
    <row r="60" spans="1:16" ht="15">
      <c r="A60" s="13"/>
      <c r="B60" s="39">
        <v>351.9</v>
      </c>
      <c r="C60" s="21" t="s">
        <v>67</v>
      </c>
      <c r="D60" s="46">
        <v>302233</v>
      </c>
      <c r="E60" s="46">
        <v>35804</v>
      </c>
      <c r="F60" s="46">
        <v>0</v>
      </c>
      <c r="G60" s="46">
        <v>0</v>
      </c>
      <c r="H60" s="46">
        <v>0</v>
      </c>
      <c r="I60" s="46">
        <v>261019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599056</v>
      </c>
      <c r="O60" s="47">
        <f t="shared" si="7"/>
        <v>27.668745092605423</v>
      </c>
      <c r="P60" s="9"/>
    </row>
    <row r="61" spans="1:16" ht="15.75">
      <c r="A61" s="29" t="s">
        <v>3</v>
      </c>
      <c r="B61" s="30"/>
      <c r="C61" s="31"/>
      <c r="D61" s="32">
        <f aca="true" t="shared" si="11" ref="D61:M61">SUM(D62:D68)</f>
        <v>526014</v>
      </c>
      <c r="E61" s="32">
        <f t="shared" si="11"/>
        <v>192037</v>
      </c>
      <c r="F61" s="32">
        <f t="shared" si="11"/>
        <v>18344</v>
      </c>
      <c r="G61" s="32">
        <f t="shared" si="11"/>
        <v>814937</v>
      </c>
      <c r="H61" s="32">
        <f t="shared" si="11"/>
        <v>0</v>
      </c>
      <c r="I61" s="32">
        <f t="shared" si="11"/>
        <v>702949</v>
      </c>
      <c r="J61" s="32">
        <f t="shared" si="11"/>
        <v>123245</v>
      </c>
      <c r="K61" s="32">
        <f t="shared" si="11"/>
        <v>11458778</v>
      </c>
      <c r="L61" s="32">
        <f t="shared" si="11"/>
        <v>0</v>
      </c>
      <c r="M61" s="32">
        <f t="shared" si="11"/>
        <v>0</v>
      </c>
      <c r="N61" s="32">
        <f>SUM(D61:M61)</f>
        <v>13836304</v>
      </c>
      <c r="O61" s="45">
        <f t="shared" si="7"/>
        <v>639.0607362246548</v>
      </c>
      <c r="P61" s="10"/>
    </row>
    <row r="62" spans="1:16" ht="15">
      <c r="A62" s="12"/>
      <c r="B62" s="25">
        <v>361.1</v>
      </c>
      <c r="C62" s="20" t="s">
        <v>68</v>
      </c>
      <c r="D62" s="46">
        <v>509278</v>
      </c>
      <c r="E62" s="46">
        <v>100282</v>
      </c>
      <c r="F62" s="46">
        <v>18344</v>
      </c>
      <c r="G62" s="46">
        <v>588322</v>
      </c>
      <c r="H62" s="46">
        <v>0</v>
      </c>
      <c r="I62" s="46">
        <v>566730</v>
      </c>
      <c r="J62" s="46">
        <v>129602</v>
      </c>
      <c r="K62" s="46">
        <v>1440272</v>
      </c>
      <c r="L62" s="46">
        <v>0</v>
      </c>
      <c r="M62" s="46">
        <v>0</v>
      </c>
      <c r="N62" s="46">
        <f>SUM(D62:M62)</f>
        <v>3352830</v>
      </c>
      <c r="O62" s="47">
        <f t="shared" si="7"/>
        <v>154.85797422751835</v>
      </c>
      <c r="P62" s="9"/>
    </row>
    <row r="63" spans="1:16" ht="15">
      <c r="A63" s="12"/>
      <c r="B63" s="25">
        <v>361.2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1048089</v>
      </c>
      <c r="L63" s="46">
        <v>0</v>
      </c>
      <c r="M63" s="46">
        <v>0</v>
      </c>
      <c r="N63" s="46">
        <f aca="true" t="shared" si="12" ref="N63:N68">SUM(D63:M63)</f>
        <v>1048089</v>
      </c>
      <c r="O63" s="47">
        <f t="shared" si="7"/>
        <v>48.408341416100875</v>
      </c>
      <c r="P63" s="9"/>
    </row>
    <row r="64" spans="1:16" ht="15">
      <c r="A64" s="12"/>
      <c r="B64" s="25">
        <v>361.3</v>
      </c>
      <c r="C64" s="20" t="s">
        <v>70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242490</v>
      </c>
      <c r="L64" s="46">
        <v>0</v>
      </c>
      <c r="M64" s="46">
        <v>0</v>
      </c>
      <c r="N64" s="46">
        <f t="shared" si="12"/>
        <v>242490</v>
      </c>
      <c r="O64" s="47">
        <f t="shared" si="7"/>
        <v>11.1999445753083</v>
      </c>
      <c r="P64" s="9"/>
    </row>
    <row r="65" spans="1:16" ht="15">
      <c r="A65" s="12"/>
      <c r="B65" s="25">
        <v>364</v>
      </c>
      <c r="C65" s="20" t="s">
        <v>71</v>
      </c>
      <c r="D65" s="46">
        <v>5330</v>
      </c>
      <c r="E65" s="46">
        <v>2599</v>
      </c>
      <c r="F65" s="46">
        <v>0</v>
      </c>
      <c r="G65" s="46">
        <v>128375</v>
      </c>
      <c r="H65" s="46">
        <v>0</v>
      </c>
      <c r="I65" s="46">
        <v>136219</v>
      </c>
      <c r="J65" s="46">
        <v>-6357</v>
      </c>
      <c r="K65" s="46">
        <v>0</v>
      </c>
      <c r="L65" s="46">
        <v>0</v>
      </c>
      <c r="M65" s="46">
        <v>0</v>
      </c>
      <c r="N65" s="46">
        <f t="shared" si="12"/>
        <v>266166</v>
      </c>
      <c r="O65" s="47">
        <f t="shared" si="7"/>
        <v>12.293473742552306</v>
      </c>
      <c r="P65" s="9"/>
    </row>
    <row r="66" spans="1:16" ht="15">
      <c r="A66" s="12"/>
      <c r="B66" s="25">
        <v>366</v>
      </c>
      <c r="C66" s="20" t="s">
        <v>72</v>
      </c>
      <c r="D66" s="46">
        <v>0</v>
      </c>
      <c r="E66" s="46">
        <v>83101</v>
      </c>
      <c r="F66" s="46">
        <v>0</v>
      </c>
      <c r="G66" s="46">
        <v>96568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179669</v>
      </c>
      <c r="O66" s="47">
        <f t="shared" si="7"/>
        <v>8.298415777562237</v>
      </c>
      <c r="P66" s="9"/>
    </row>
    <row r="67" spans="1:16" ht="15">
      <c r="A67" s="12"/>
      <c r="B67" s="25">
        <v>368</v>
      </c>
      <c r="C67" s="20" t="s">
        <v>73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8727927</v>
      </c>
      <c r="L67" s="46">
        <v>0</v>
      </c>
      <c r="M67" s="46">
        <v>0</v>
      </c>
      <c r="N67" s="46">
        <f t="shared" si="12"/>
        <v>8727927</v>
      </c>
      <c r="O67" s="47">
        <f t="shared" si="7"/>
        <v>403.1188859636968</v>
      </c>
      <c r="P67" s="9"/>
    </row>
    <row r="68" spans="1:16" ht="15">
      <c r="A68" s="12"/>
      <c r="B68" s="25">
        <v>369.9</v>
      </c>
      <c r="C68" s="20" t="s">
        <v>74</v>
      </c>
      <c r="D68" s="46">
        <v>11406</v>
      </c>
      <c r="E68" s="46">
        <v>6055</v>
      </c>
      <c r="F68" s="46">
        <v>0</v>
      </c>
      <c r="G68" s="46">
        <v>1672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19133</v>
      </c>
      <c r="O68" s="47">
        <f t="shared" si="7"/>
        <v>0.8837005219158468</v>
      </c>
      <c r="P68" s="9"/>
    </row>
    <row r="69" spans="1:16" ht="15.75">
      <c r="A69" s="29" t="s">
        <v>48</v>
      </c>
      <c r="B69" s="30"/>
      <c r="C69" s="31"/>
      <c r="D69" s="32">
        <f aca="true" t="shared" si="13" ref="D69:M69">SUM(D70:D75)</f>
        <v>2838546</v>
      </c>
      <c r="E69" s="32">
        <f t="shared" si="13"/>
        <v>0</v>
      </c>
      <c r="F69" s="32">
        <f t="shared" si="13"/>
        <v>7925436</v>
      </c>
      <c r="G69" s="32">
        <f t="shared" si="13"/>
        <v>8810310</v>
      </c>
      <c r="H69" s="32">
        <f t="shared" si="13"/>
        <v>0</v>
      </c>
      <c r="I69" s="32">
        <f t="shared" si="13"/>
        <v>2743802</v>
      </c>
      <c r="J69" s="32">
        <f t="shared" si="13"/>
        <v>88043</v>
      </c>
      <c r="K69" s="32">
        <f t="shared" si="13"/>
        <v>0</v>
      </c>
      <c r="L69" s="32">
        <f t="shared" si="13"/>
        <v>0</v>
      </c>
      <c r="M69" s="32">
        <f t="shared" si="13"/>
        <v>0</v>
      </c>
      <c r="N69" s="32">
        <f aca="true" t="shared" si="14" ref="N69:N76">SUM(D69:M69)</f>
        <v>22406137</v>
      </c>
      <c r="O69" s="45">
        <f aca="true" t="shared" si="15" ref="O69:O76">(N69/O$78)</f>
        <v>1034.877696180315</v>
      </c>
      <c r="P69" s="9"/>
    </row>
    <row r="70" spans="1:16" ht="15">
      <c r="A70" s="12"/>
      <c r="B70" s="25">
        <v>381</v>
      </c>
      <c r="C70" s="20" t="s">
        <v>75</v>
      </c>
      <c r="D70" s="46">
        <v>2838546</v>
      </c>
      <c r="E70" s="46">
        <v>0</v>
      </c>
      <c r="F70" s="46">
        <v>1065436</v>
      </c>
      <c r="G70" s="46">
        <v>8810310</v>
      </c>
      <c r="H70" s="46">
        <v>0</v>
      </c>
      <c r="I70" s="46">
        <v>185176</v>
      </c>
      <c r="J70" s="46">
        <v>88043</v>
      </c>
      <c r="K70" s="46">
        <v>0</v>
      </c>
      <c r="L70" s="46">
        <v>0</v>
      </c>
      <c r="M70" s="46">
        <v>0</v>
      </c>
      <c r="N70" s="46">
        <f t="shared" si="14"/>
        <v>12987511</v>
      </c>
      <c r="O70" s="47">
        <f t="shared" si="15"/>
        <v>599.8573276061152</v>
      </c>
      <c r="P70" s="9"/>
    </row>
    <row r="71" spans="1:16" ht="15">
      <c r="A71" s="12"/>
      <c r="B71" s="25">
        <v>384</v>
      </c>
      <c r="C71" s="20" t="s">
        <v>76</v>
      </c>
      <c r="D71" s="46">
        <v>0</v>
      </c>
      <c r="E71" s="46">
        <v>0</v>
      </c>
      <c r="F71" s="46">
        <v>6860000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6860000</v>
      </c>
      <c r="O71" s="47">
        <f t="shared" si="15"/>
        <v>316.844487552538</v>
      </c>
      <c r="P71" s="9"/>
    </row>
    <row r="72" spans="1:16" ht="15">
      <c r="A72" s="12"/>
      <c r="B72" s="25">
        <v>389.4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501525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501525</v>
      </c>
      <c r="O72" s="47">
        <f t="shared" si="15"/>
        <v>23.16405708743245</v>
      </c>
      <c r="P72" s="9"/>
    </row>
    <row r="73" spans="1:16" ht="15">
      <c r="A73" s="12"/>
      <c r="B73" s="25">
        <v>389.6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250000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250000</v>
      </c>
      <c r="O73" s="47">
        <f t="shared" si="15"/>
        <v>11.546810770865086</v>
      </c>
      <c r="P73" s="9"/>
    </row>
    <row r="74" spans="1:16" ht="15">
      <c r="A74" s="12"/>
      <c r="B74" s="25">
        <v>389.7</v>
      </c>
      <c r="C74" s="20" t="s">
        <v>79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1541588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1541588</v>
      </c>
      <c r="O74" s="47">
        <f t="shared" si="15"/>
        <v>71.20169969054547</v>
      </c>
      <c r="P74" s="9"/>
    </row>
    <row r="75" spans="1:16" ht="15.75" thickBot="1">
      <c r="A75" s="12"/>
      <c r="B75" s="25">
        <v>389.8</v>
      </c>
      <c r="C75" s="20" t="s">
        <v>80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265513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265513</v>
      </c>
      <c r="O75" s="47">
        <f t="shared" si="15"/>
        <v>12.263313472818808</v>
      </c>
      <c r="P75" s="9"/>
    </row>
    <row r="76" spans="1:119" ht="16.5" thickBot="1">
      <c r="A76" s="14" t="s">
        <v>65</v>
      </c>
      <c r="B76" s="23"/>
      <c r="C76" s="22"/>
      <c r="D76" s="15">
        <f aca="true" t="shared" si="16" ref="D76:M76">SUM(D5,D16,D27,D43,D59,D61,D69)</f>
        <v>38986386</v>
      </c>
      <c r="E76" s="15">
        <f t="shared" si="16"/>
        <v>2785248</v>
      </c>
      <c r="F76" s="15">
        <f t="shared" si="16"/>
        <v>11079741</v>
      </c>
      <c r="G76" s="15">
        <f t="shared" si="16"/>
        <v>15301255</v>
      </c>
      <c r="H76" s="15">
        <f t="shared" si="16"/>
        <v>0</v>
      </c>
      <c r="I76" s="15">
        <f t="shared" si="16"/>
        <v>45126970</v>
      </c>
      <c r="J76" s="15">
        <f t="shared" si="16"/>
        <v>13652834</v>
      </c>
      <c r="K76" s="15">
        <f t="shared" si="16"/>
        <v>11458778</v>
      </c>
      <c r="L76" s="15">
        <f t="shared" si="16"/>
        <v>0</v>
      </c>
      <c r="M76" s="15">
        <f t="shared" si="16"/>
        <v>0</v>
      </c>
      <c r="N76" s="15">
        <f t="shared" si="14"/>
        <v>138391212</v>
      </c>
      <c r="O76" s="38">
        <f t="shared" si="15"/>
        <v>6391.908549258695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87</v>
      </c>
      <c r="M78" s="48"/>
      <c r="N78" s="48"/>
      <c r="O78" s="43">
        <v>21651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A80:O80"/>
    <mergeCell ref="A79:O79"/>
    <mergeCell ref="L78:N7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21510723</v>
      </c>
      <c r="E5" s="27">
        <f t="shared" si="0"/>
        <v>0</v>
      </c>
      <c r="F5" s="27">
        <f t="shared" si="0"/>
        <v>3243025</v>
      </c>
      <c r="G5" s="27">
        <f t="shared" si="0"/>
        <v>2461095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27214843</v>
      </c>
      <c r="O5" s="33">
        <f aca="true" t="shared" si="1" ref="O5:O36">(N5/O$75)</f>
        <v>1206.545619790743</v>
      </c>
      <c r="P5" s="6"/>
    </row>
    <row r="6" spans="1:16" ht="15">
      <c r="A6" s="12"/>
      <c r="B6" s="25">
        <v>311</v>
      </c>
      <c r="C6" s="20" t="s">
        <v>2</v>
      </c>
      <c r="D6" s="46">
        <v>17769079</v>
      </c>
      <c r="E6" s="46">
        <v>0</v>
      </c>
      <c r="F6" s="46">
        <v>590315</v>
      </c>
      <c r="G6" s="46">
        <v>1056405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19415799</v>
      </c>
      <c r="O6" s="47">
        <f t="shared" si="1"/>
        <v>860.7820092214931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800643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800643</v>
      </c>
      <c r="O7" s="47">
        <f t="shared" si="1"/>
        <v>35.495788260329846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604047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604047</v>
      </c>
      <c r="O8" s="47">
        <f t="shared" si="1"/>
        <v>26.7798811846072</v>
      </c>
      <c r="P8" s="9"/>
    </row>
    <row r="9" spans="1:16" ht="15">
      <c r="A9" s="12"/>
      <c r="B9" s="25">
        <v>312.51</v>
      </c>
      <c r="C9" s="20" t="s">
        <v>88</v>
      </c>
      <c r="D9" s="46">
        <v>1223271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1223271</v>
      </c>
      <c r="O9" s="47">
        <f t="shared" si="1"/>
        <v>54.23262103209789</v>
      </c>
      <c r="P9" s="9"/>
    </row>
    <row r="10" spans="1:16" ht="15">
      <c r="A10" s="12"/>
      <c r="B10" s="25">
        <v>312.52</v>
      </c>
      <c r="C10" s="20" t="s">
        <v>89</v>
      </c>
      <c r="D10" s="46">
        <v>726370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726370</v>
      </c>
      <c r="O10" s="47">
        <f t="shared" si="1"/>
        <v>32.20296151799965</v>
      </c>
      <c r="P10" s="9"/>
    </row>
    <row r="11" spans="1:16" ht="15">
      <c r="A11" s="12"/>
      <c r="B11" s="25">
        <v>314.1</v>
      </c>
      <c r="C11" s="20" t="s">
        <v>12</v>
      </c>
      <c r="D11" s="46">
        <v>0</v>
      </c>
      <c r="E11" s="46">
        <v>0</v>
      </c>
      <c r="F11" s="46">
        <v>2290253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2290253</v>
      </c>
      <c r="O11" s="47">
        <f t="shared" si="1"/>
        <v>101.53630962936691</v>
      </c>
      <c r="P11" s="9"/>
    </row>
    <row r="12" spans="1:16" ht="15">
      <c r="A12" s="12"/>
      <c r="B12" s="25">
        <v>314.4</v>
      </c>
      <c r="C12" s="20" t="s">
        <v>13</v>
      </c>
      <c r="D12" s="46">
        <v>0</v>
      </c>
      <c r="E12" s="46">
        <v>0</v>
      </c>
      <c r="F12" s="46">
        <v>19314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19314</v>
      </c>
      <c r="O12" s="47">
        <f t="shared" si="1"/>
        <v>0.8562688419932613</v>
      </c>
      <c r="P12" s="9"/>
    </row>
    <row r="13" spans="1:16" ht="15">
      <c r="A13" s="12"/>
      <c r="B13" s="25">
        <v>314.8</v>
      </c>
      <c r="C13" s="20" t="s">
        <v>14</v>
      </c>
      <c r="D13" s="46">
        <v>0</v>
      </c>
      <c r="E13" s="46">
        <v>0</v>
      </c>
      <c r="F13" s="46">
        <v>174530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174530</v>
      </c>
      <c r="O13" s="47">
        <f t="shared" si="1"/>
        <v>7.737630785600284</v>
      </c>
      <c r="P13" s="9"/>
    </row>
    <row r="14" spans="1:16" ht="15">
      <c r="A14" s="12"/>
      <c r="B14" s="25">
        <v>315</v>
      </c>
      <c r="C14" s="20" t="s">
        <v>15</v>
      </c>
      <c r="D14" s="46">
        <v>1517516</v>
      </c>
      <c r="E14" s="46">
        <v>0</v>
      </c>
      <c r="F14" s="46">
        <v>168613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1686129</v>
      </c>
      <c r="O14" s="47">
        <f t="shared" si="1"/>
        <v>74.75301471892179</v>
      </c>
      <c r="P14" s="9"/>
    </row>
    <row r="15" spans="1:16" ht="15">
      <c r="A15" s="12"/>
      <c r="B15" s="25">
        <v>316</v>
      </c>
      <c r="C15" s="20" t="s">
        <v>16</v>
      </c>
      <c r="D15" s="46">
        <v>274487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274487</v>
      </c>
      <c r="O15" s="47">
        <f t="shared" si="1"/>
        <v>12.169134598333038</v>
      </c>
      <c r="P15" s="9"/>
    </row>
    <row r="16" spans="1:16" ht="15.75">
      <c r="A16" s="29" t="s">
        <v>109</v>
      </c>
      <c r="B16" s="30"/>
      <c r="C16" s="31"/>
      <c r="D16" s="32">
        <f aca="true" t="shared" si="3" ref="D16:M16">SUM(D17:D21)</f>
        <v>3817211</v>
      </c>
      <c r="E16" s="32">
        <f t="shared" si="3"/>
        <v>3026033</v>
      </c>
      <c r="F16" s="32">
        <f t="shared" si="3"/>
        <v>0</v>
      </c>
      <c r="G16" s="32">
        <f t="shared" si="3"/>
        <v>110250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3">SUM(D16:M16)</f>
        <v>6953494</v>
      </c>
      <c r="O16" s="45">
        <f t="shared" si="1"/>
        <v>308.2769107997872</v>
      </c>
      <c r="P16" s="10"/>
    </row>
    <row r="17" spans="1:16" ht="15">
      <c r="A17" s="12"/>
      <c r="B17" s="25">
        <v>322</v>
      </c>
      <c r="C17" s="20" t="s">
        <v>0</v>
      </c>
      <c r="D17" s="46">
        <v>7682</v>
      </c>
      <c r="E17" s="46">
        <v>3016860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3024542</v>
      </c>
      <c r="O17" s="47">
        <f t="shared" si="1"/>
        <v>134.09035289945027</v>
      </c>
      <c r="P17" s="9"/>
    </row>
    <row r="18" spans="1:16" ht="15">
      <c r="A18" s="12"/>
      <c r="B18" s="25">
        <v>323.1</v>
      </c>
      <c r="C18" s="20" t="s">
        <v>18</v>
      </c>
      <c r="D18" s="46">
        <v>3703141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3703141</v>
      </c>
      <c r="O18" s="47">
        <f t="shared" si="1"/>
        <v>164.17543004078738</v>
      </c>
      <c r="P18" s="9"/>
    </row>
    <row r="19" spans="1:16" ht="15">
      <c r="A19" s="12"/>
      <c r="B19" s="25">
        <v>323.4</v>
      </c>
      <c r="C19" s="20" t="s">
        <v>19</v>
      </c>
      <c r="D19" s="46">
        <v>36595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36595</v>
      </c>
      <c r="O19" s="47">
        <f t="shared" si="1"/>
        <v>1.6224064550452209</v>
      </c>
      <c r="P19" s="9"/>
    </row>
    <row r="20" spans="1:16" ht="15">
      <c r="A20" s="12"/>
      <c r="B20" s="25">
        <v>323.9</v>
      </c>
      <c r="C20" s="20" t="s">
        <v>20</v>
      </c>
      <c r="D20" s="46">
        <v>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</v>
      </c>
      <c r="O20" s="47">
        <f t="shared" si="1"/>
        <v>0.022167050895548854</v>
      </c>
      <c r="P20" s="9"/>
    </row>
    <row r="21" spans="1:16" ht="15">
      <c r="A21" s="12"/>
      <c r="B21" s="25">
        <v>329</v>
      </c>
      <c r="C21" s="20" t="s">
        <v>110</v>
      </c>
      <c r="D21" s="46">
        <v>69293</v>
      </c>
      <c r="E21" s="46">
        <v>9173</v>
      </c>
      <c r="F21" s="46">
        <v>0</v>
      </c>
      <c r="G21" s="46">
        <v>110250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188716</v>
      </c>
      <c r="O21" s="47">
        <f t="shared" si="1"/>
        <v>8.366554353608796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SUM(D23:D38)</f>
        <v>3172080</v>
      </c>
      <c r="E22" s="32">
        <f t="shared" si="5"/>
        <v>0</v>
      </c>
      <c r="F22" s="32">
        <f t="shared" si="5"/>
        <v>0</v>
      </c>
      <c r="G22" s="32">
        <f t="shared" si="5"/>
        <v>4589120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7761200</v>
      </c>
      <c r="O22" s="45">
        <f t="shared" si="1"/>
        <v>344.0858308210676</v>
      </c>
      <c r="P22" s="10"/>
    </row>
    <row r="23" spans="1:16" ht="15">
      <c r="A23" s="12"/>
      <c r="B23" s="25">
        <v>331.1</v>
      </c>
      <c r="C23" s="20" t="s">
        <v>111</v>
      </c>
      <c r="D23" s="46">
        <v>154902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154902</v>
      </c>
      <c r="O23" s="47">
        <f t="shared" si="1"/>
        <v>6.867441035644618</v>
      </c>
      <c r="P23" s="9"/>
    </row>
    <row r="24" spans="1:16" ht="15">
      <c r="A24" s="12"/>
      <c r="B24" s="25">
        <v>331.2</v>
      </c>
      <c r="C24" s="20" t="s">
        <v>27</v>
      </c>
      <c r="D24" s="46">
        <v>25854</v>
      </c>
      <c r="E24" s="46">
        <v>0</v>
      </c>
      <c r="F24" s="46">
        <v>0</v>
      </c>
      <c r="G24" s="46">
        <v>74119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5">SUM(D24:M24)</f>
        <v>99973</v>
      </c>
      <c r="O24" s="47">
        <f t="shared" si="1"/>
        <v>4.432213158361412</v>
      </c>
      <c r="P24" s="9"/>
    </row>
    <row r="25" spans="1:16" ht="15">
      <c r="A25" s="12"/>
      <c r="B25" s="25">
        <v>331.49</v>
      </c>
      <c r="C25" s="20" t="s">
        <v>104</v>
      </c>
      <c r="D25" s="46">
        <v>0</v>
      </c>
      <c r="E25" s="46">
        <v>0</v>
      </c>
      <c r="F25" s="46">
        <v>0</v>
      </c>
      <c r="G25" s="46">
        <v>22374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22374</v>
      </c>
      <c r="O25" s="47">
        <f t="shared" si="1"/>
        <v>0.9919311934740203</v>
      </c>
      <c r="P25" s="9"/>
    </row>
    <row r="26" spans="1:16" ht="15">
      <c r="A26" s="12"/>
      <c r="B26" s="25">
        <v>331.7</v>
      </c>
      <c r="C26" s="20" t="s">
        <v>30</v>
      </c>
      <c r="D26" s="46">
        <v>3879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3879</v>
      </c>
      <c r="O26" s="47">
        <f t="shared" si="1"/>
        <v>0.17197198084766802</v>
      </c>
      <c r="P26" s="9"/>
    </row>
    <row r="27" spans="1:16" ht="15">
      <c r="A27" s="12"/>
      <c r="B27" s="25">
        <v>334.1</v>
      </c>
      <c r="C27" s="20" t="s">
        <v>112</v>
      </c>
      <c r="D27" s="46">
        <v>2700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2700</v>
      </c>
      <c r="O27" s="47">
        <f t="shared" si="1"/>
        <v>0.11970207483596382</v>
      </c>
      <c r="P27" s="9"/>
    </row>
    <row r="28" spans="1:16" ht="15">
      <c r="A28" s="12"/>
      <c r="B28" s="25">
        <v>334.49</v>
      </c>
      <c r="C28" s="20" t="s">
        <v>32</v>
      </c>
      <c r="D28" s="46">
        <v>0</v>
      </c>
      <c r="E28" s="46">
        <v>0</v>
      </c>
      <c r="F28" s="46">
        <v>0</v>
      </c>
      <c r="G28" s="46">
        <v>1819717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1819717</v>
      </c>
      <c r="O28" s="47">
        <f t="shared" si="1"/>
        <v>80.67551870899095</v>
      </c>
      <c r="P28" s="9"/>
    </row>
    <row r="29" spans="1:16" ht="15">
      <c r="A29" s="12"/>
      <c r="B29" s="25">
        <v>334.7</v>
      </c>
      <c r="C29" s="20" t="s">
        <v>113</v>
      </c>
      <c r="D29" s="46">
        <v>0</v>
      </c>
      <c r="E29" s="46">
        <v>0</v>
      </c>
      <c r="F29" s="46">
        <v>0</v>
      </c>
      <c r="G29" s="46">
        <v>54000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54000</v>
      </c>
      <c r="O29" s="47">
        <f t="shared" si="1"/>
        <v>2.3940414967192765</v>
      </c>
      <c r="P29" s="9"/>
    </row>
    <row r="30" spans="1:16" ht="15">
      <c r="A30" s="12"/>
      <c r="B30" s="25">
        <v>335.12</v>
      </c>
      <c r="C30" s="20" t="s">
        <v>34</v>
      </c>
      <c r="D30" s="46">
        <v>621073</v>
      </c>
      <c r="E30" s="46">
        <v>0</v>
      </c>
      <c r="F30" s="46">
        <v>0</v>
      </c>
      <c r="G30" s="46">
        <v>231670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852743</v>
      </c>
      <c r="O30" s="47">
        <f t="shared" si="1"/>
        <v>37.80559496364604</v>
      </c>
      <c r="P30" s="9"/>
    </row>
    <row r="31" spans="1:16" ht="15">
      <c r="A31" s="12"/>
      <c r="B31" s="25">
        <v>335.14</v>
      </c>
      <c r="C31" s="20" t="s">
        <v>35</v>
      </c>
      <c r="D31" s="46">
        <v>4795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4795</v>
      </c>
      <c r="O31" s="47">
        <f t="shared" si="1"/>
        <v>0.21258201808831353</v>
      </c>
      <c r="P31" s="9"/>
    </row>
    <row r="32" spans="1:16" ht="15">
      <c r="A32" s="12"/>
      <c r="B32" s="25">
        <v>335.15</v>
      </c>
      <c r="C32" s="20" t="s">
        <v>36</v>
      </c>
      <c r="D32" s="46">
        <v>61844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61844</v>
      </c>
      <c r="O32" s="47">
        <f t="shared" si="1"/>
        <v>2.741798191168647</v>
      </c>
      <c r="P32" s="9"/>
    </row>
    <row r="33" spans="1:16" ht="15">
      <c r="A33" s="12"/>
      <c r="B33" s="25">
        <v>335.18</v>
      </c>
      <c r="C33" s="20" t="s">
        <v>37</v>
      </c>
      <c r="D33" s="46">
        <v>2196319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2196319</v>
      </c>
      <c r="O33" s="47">
        <f t="shared" si="1"/>
        <v>97.37183011172193</v>
      </c>
      <c r="P33" s="9"/>
    </row>
    <row r="34" spans="1:16" ht="15">
      <c r="A34" s="12"/>
      <c r="B34" s="25">
        <v>335.21</v>
      </c>
      <c r="C34" s="20" t="s">
        <v>95</v>
      </c>
      <c r="D34" s="46">
        <v>9816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9816</v>
      </c>
      <c r="O34" s="47">
        <f t="shared" si="1"/>
        <v>0.43518354318141517</v>
      </c>
      <c r="P34" s="9"/>
    </row>
    <row r="35" spans="1:16" ht="15">
      <c r="A35" s="12"/>
      <c r="B35" s="25">
        <v>335.49</v>
      </c>
      <c r="C35" s="20" t="s">
        <v>38</v>
      </c>
      <c r="D35" s="46">
        <v>34794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34794</v>
      </c>
      <c r="O35" s="47">
        <f t="shared" si="1"/>
        <v>1.542560737719454</v>
      </c>
      <c r="P35" s="9"/>
    </row>
    <row r="36" spans="1:16" ht="15">
      <c r="A36" s="12"/>
      <c r="B36" s="25">
        <v>337.3</v>
      </c>
      <c r="C36" s="20" t="s">
        <v>40</v>
      </c>
      <c r="D36" s="46">
        <v>31111</v>
      </c>
      <c r="E36" s="46">
        <v>0</v>
      </c>
      <c r="F36" s="46">
        <v>0</v>
      </c>
      <c r="G36" s="46">
        <v>2326687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2357798</v>
      </c>
      <c r="O36" s="47">
        <f t="shared" si="1"/>
        <v>104.5308565348466</v>
      </c>
      <c r="P36" s="9"/>
    </row>
    <row r="37" spans="1:16" ht="15">
      <c r="A37" s="12"/>
      <c r="B37" s="25">
        <v>337.4</v>
      </c>
      <c r="C37" s="20" t="s">
        <v>114</v>
      </c>
      <c r="D37" s="46">
        <v>0</v>
      </c>
      <c r="E37" s="46">
        <v>0</v>
      </c>
      <c r="F37" s="46">
        <v>0</v>
      </c>
      <c r="G37" s="46">
        <v>60553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60553</v>
      </c>
      <c r="O37" s="47">
        <f aca="true" t="shared" si="7" ref="O37:O68">(N37/O$75)</f>
        <v>2.6845628657563396</v>
      </c>
      <c r="P37" s="9"/>
    </row>
    <row r="38" spans="1:16" ht="15">
      <c r="A38" s="12"/>
      <c r="B38" s="25">
        <v>337.7</v>
      </c>
      <c r="C38" s="20" t="s">
        <v>96</v>
      </c>
      <c r="D38" s="46">
        <v>24993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24993</v>
      </c>
      <c r="O38" s="47">
        <f t="shared" si="7"/>
        <v>1.108042206064905</v>
      </c>
      <c r="P38" s="9"/>
    </row>
    <row r="39" spans="1:16" ht="15.75">
      <c r="A39" s="29" t="s">
        <v>46</v>
      </c>
      <c r="B39" s="30"/>
      <c r="C39" s="31"/>
      <c r="D39" s="32">
        <f aca="true" t="shared" si="8" ref="D39:M39">SUM(D40:D52)</f>
        <v>5938651</v>
      </c>
      <c r="E39" s="32">
        <f t="shared" si="8"/>
        <v>31742</v>
      </c>
      <c r="F39" s="32">
        <f t="shared" si="8"/>
        <v>0</v>
      </c>
      <c r="G39" s="32">
        <f t="shared" si="8"/>
        <v>267672</v>
      </c>
      <c r="H39" s="32">
        <f t="shared" si="8"/>
        <v>0</v>
      </c>
      <c r="I39" s="32">
        <f t="shared" si="8"/>
        <v>37559917</v>
      </c>
      <c r="J39" s="32">
        <f t="shared" si="8"/>
        <v>15379296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59177278</v>
      </c>
      <c r="O39" s="45">
        <f t="shared" si="7"/>
        <v>2623.571466572087</v>
      </c>
      <c r="P39" s="10"/>
    </row>
    <row r="40" spans="1:16" ht="15">
      <c r="A40" s="12"/>
      <c r="B40" s="25">
        <v>341.2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15379296</v>
      </c>
      <c r="K40" s="46">
        <v>0</v>
      </c>
      <c r="L40" s="46">
        <v>0</v>
      </c>
      <c r="M40" s="46">
        <v>0</v>
      </c>
      <c r="N40" s="46">
        <f>SUM(D40:M40)</f>
        <v>15379296</v>
      </c>
      <c r="O40" s="47">
        <f t="shared" si="7"/>
        <v>681.8272743394219</v>
      </c>
      <c r="P40" s="9"/>
    </row>
    <row r="41" spans="1:16" ht="15">
      <c r="A41" s="12"/>
      <c r="B41" s="25">
        <v>341.3</v>
      </c>
      <c r="C41" s="20" t="s">
        <v>51</v>
      </c>
      <c r="D41" s="46">
        <v>4165504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54">SUM(D41:M41)</f>
        <v>4165504</v>
      </c>
      <c r="O41" s="47">
        <f t="shared" si="7"/>
        <v>184.67387834722467</v>
      </c>
      <c r="P41" s="9"/>
    </row>
    <row r="42" spans="1:16" ht="15">
      <c r="A42" s="12"/>
      <c r="B42" s="25">
        <v>341.9</v>
      </c>
      <c r="C42" s="20" t="s">
        <v>52</v>
      </c>
      <c r="D42" s="46">
        <v>84226</v>
      </c>
      <c r="E42" s="46">
        <v>21742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105968</v>
      </c>
      <c r="O42" s="47">
        <f t="shared" si="7"/>
        <v>4.6979960985990425</v>
      </c>
      <c r="P42" s="9"/>
    </row>
    <row r="43" spans="1:16" ht="15">
      <c r="A43" s="12"/>
      <c r="B43" s="25">
        <v>342.1</v>
      </c>
      <c r="C43" s="20" t="s">
        <v>53</v>
      </c>
      <c r="D43" s="46">
        <v>282308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282308</v>
      </c>
      <c r="O43" s="47">
        <f t="shared" si="7"/>
        <v>12.515871608441213</v>
      </c>
      <c r="P43" s="9"/>
    </row>
    <row r="44" spans="1:16" ht="15">
      <c r="A44" s="12"/>
      <c r="B44" s="25">
        <v>342.2</v>
      </c>
      <c r="C44" s="20" t="s">
        <v>54</v>
      </c>
      <c r="D44" s="46">
        <v>524790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524790</v>
      </c>
      <c r="O44" s="47">
        <f t="shared" si="7"/>
        <v>23.26609327895017</v>
      </c>
      <c r="P44" s="9"/>
    </row>
    <row r="45" spans="1:16" ht="15">
      <c r="A45" s="12"/>
      <c r="B45" s="25">
        <v>343.3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13548219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13548219</v>
      </c>
      <c r="O45" s="47">
        <f t="shared" si="7"/>
        <v>600.6481202340841</v>
      </c>
      <c r="P45" s="9"/>
    </row>
    <row r="46" spans="1:16" ht="15">
      <c r="A46" s="12"/>
      <c r="B46" s="25">
        <v>343.4</v>
      </c>
      <c r="C46" s="20" t="s">
        <v>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6369866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6369866</v>
      </c>
      <c r="O46" s="47">
        <f t="shared" si="7"/>
        <v>282.4022876396524</v>
      </c>
      <c r="P46" s="9"/>
    </row>
    <row r="47" spans="1:16" ht="15">
      <c r="A47" s="12"/>
      <c r="B47" s="25">
        <v>343.5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11722805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11722805</v>
      </c>
      <c r="O47" s="47">
        <f t="shared" si="7"/>
        <v>519.7200301471892</v>
      </c>
      <c r="P47" s="9"/>
    </row>
    <row r="48" spans="1:16" ht="15">
      <c r="A48" s="12"/>
      <c r="B48" s="25">
        <v>343.9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2890146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2890146</v>
      </c>
      <c r="O48" s="47">
        <f t="shared" si="7"/>
        <v>128.13202695513388</v>
      </c>
      <c r="P48" s="9"/>
    </row>
    <row r="49" spans="1:16" ht="15">
      <c r="A49" s="12"/>
      <c r="B49" s="25">
        <v>344.5</v>
      </c>
      <c r="C49" s="20" t="s">
        <v>60</v>
      </c>
      <c r="D49" s="46">
        <v>0</v>
      </c>
      <c r="E49" s="46">
        <v>0</v>
      </c>
      <c r="F49" s="46">
        <v>0</v>
      </c>
      <c r="G49" s="46">
        <v>267672</v>
      </c>
      <c r="H49" s="46">
        <v>0</v>
      </c>
      <c r="I49" s="46">
        <v>585852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853524</v>
      </c>
      <c r="O49" s="47">
        <f t="shared" si="7"/>
        <v>37.840219897144884</v>
      </c>
      <c r="P49" s="9"/>
    </row>
    <row r="50" spans="1:16" ht="15">
      <c r="A50" s="12"/>
      <c r="B50" s="25">
        <v>345.9</v>
      </c>
      <c r="C50" s="20" t="s">
        <v>61</v>
      </c>
      <c r="D50" s="46">
        <v>0</v>
      </c>
      <c r="E50" s="46">
        <v>10000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10000</v>
      </c>
      <c r="O50" s="47">
        <f t="shared" si="7"/>
        <v>0.44334101791097713</v>
      </c>
      <c r="P50" s="9"/>
    </row>
    <row r="51" spans="1:16" ht="15">
      <c r="A51" s="12"/>
      <c r="B51" s="25">
        <v>347.2</v>
      </c>
      <c r="C51" s="20" t="s">
        <v>62</v>
      </c>
      <c r="D51" s="46">
        <v>881823</v>
      </c>
      <c r="E51" s="46">
        <v>0</v>
      </c>
      <c r="F51" s="46">
        <v>0</v>
      </c>
      <c r="G51" s="46">
        <v>0</v>
      </c>
      <c r="H51" s="46">
        <v>0</v>
      </c>
      <c r="I51" s="46">
        <v>100392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982215</v>
      </c>
      <c r="O51" s="47">
        <f t="shared" si="7"/>
        <v>43.54561979074304</v>
      </c>
      <c r="P51" s="9"/>
    </row>
    <row r="52" spans="1:16" ht="15">
      <c r="A52" s="12"/>
      <c r="B52" s="25">
        <v>347.5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2342637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2342637</v>
      </c>
      <c r="O52" s="47">
        <f t="shared" si="7"/>
        <v>103.85870721759177</v>
      </c>
      <c r="P52" s="9"/>
    </row>
    <row r="53" spans="1:16" ht="15.75">
      <c r="A53" s="29" t="s">
        <v>47</v>
      </c>
      <c r="B53" s="30"/>
      <c r="C53" s="31"/>
      <c r="D53" s="32">
        <f aca="true" t="shared" si="10" ref="D53:M53">SUM(D54:D54)</f>
        <v>319554</v>
      </c>
      <c r="E53" s="32">
        <f t="shared" si="10"/>
        <v>85788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231420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si="9"/>
        <v>636762</v>
      </c>
      <c r="O53" s="45">
        <f t="shared" si="7"/>
        <v>28.23027132470296</v>
      </c>
      <c r="P53" s="10"/>
    </row>
    <row r="54" spans="1:16" ht="15">
      <c r="A54" s="13"/>
      <c r="B54" s="39">
        <v>351.9</v>
      </c>
      <c r="C54" s="21" t="s">
        <v>67</v>
      </c>
      <c r="D54" s="46">
        <v>319554</v>
      </c>
      <c r="E54" s="46">
        <v>85788</v>
      </c>
      <c r="F54" s="46">
        <v>0</v>
      </c>
      <c r="G54" s="46">
        <v>0</v>
      </c>
      <c r="H54" s="46">
        <v>0</v>
      </c>
      <c r="I54" s="46">
        <v>231420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636762</v>
      </c>
      <c r="O54" s="47">
        <f t="shared" si="7"/>
        <v>28.23027132470296</v>
      </c>
      <c r="P54" s="9"/>
    </row>
    <row r="55" spans="1:16" ht="15.75">
      <c r="A55" s="29" t="s">
        <v>3</v>
      </c>
      <c r="B55" s="30"/>
      <c r="C55" s="31"/>
      <c r="D55" s="32">
        <f aca="true" t="shared" si="11" ref="D55:M55">SUM(D56:D66)</f>
        <v>833955</v>
      </c>
      <c r="E55" s="32">
        <f t="shared" si="11"/>
        <v>560144</v>
      </c>
      <c r="F55" s="32">
        <f t="shared" si="11"/>
        <v>55290</v>
      </c>
      <c r="G55" s="32">
        <f t="shared" si="11"/>
        <v>1115062</v>
      </c>
      <c r="H55" s="32">
        <f t="shared" si="11"/>
        <v>0</v>
      </c>
      <c r="I55" s="32">
        <f t="shared" si="11"/>
        <v>859474</v>
      </c>
      <c r="J55" s="32">
        <f t="shared" si="11"/>
        <v>236798</v>
      </c>
      <c r="K55" s="32">
        <f t="shared" si="11"/>
        <v>-5847527</v>
      </c>
      <c r="L55" s="32">
        <f t="shared" si="11"/>
        <v>0</v>
      </c>
      <c r="M55" s="32">
        <f t="shared" si="11"/>
        <v>0</v>
      </c>
      <c r="N55" s="32">
        <f>SUM(D55:M55)</f>
        <v>-2186804</v>
      </c>
      <c r="O55" s="45">
        <f t="shared" si="7"/>
        <v>-96.94999113317964</v>
      </c>
      <c r="P55" s="10"/>
    </row>
    <row r="56" spans="1:16" ht="15">
      <c r="A56" s="12"/>
      <c r="B56" s="25">
        <v>361.1</v>
      </c>
      <c r="C56" s="20" t="s">
        <v>68</v>
      </c>
      <c r="D56" s="46">
        <v>814379</v>
      </c>
      <c r="E56" s="46">
        <v>235959</v>
      </c>
      <c r="F56" s="46">
        <v>55290</v>
      </c>
      <c r="G56" s="46">
        <v>700868</v>
      </c>
      <c r="H56" s="46">
        <v>0</v>
      </c>
      <c r="I56" s="46">
        <v>831090</v>
      </c>
      <c r="J56" s="46">
        <v>236798</v>
      </c>
      <c r="K56" s="46">
        <v>2719056</v>
      </c>
      <c r="L56" s="46">
        <v>0</v>
      </c>
      <c r="M56" s="46">
        <v>0</v>
      </c>
      <c r="N56" s="46">
        <f>SUM(D56:M56)</f>
        <v>5593440</v>
      </c>
      <c r="O56" s="47">
        <f t="shared" si="7"/>
        <v>247.98013832239758</v>
      </c>
      <c r="P56" s="9"/>
    </row>
    <row r="57" spans="1:16" ht="15">
      <c r="A57" s="12"/>
      <c r="B57" s="25">
        <v>361.3</v>
      </c>
      <c r="C57" s="20" t="s">
        <v>70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-15540659</v>
      </c>
      <c r="L57" s="46">
        <v>0</v>
      </c>
      <c r="M57" s="46">
        <v>0</v>
      </c>
      <c r="N57" s="46">
        <f aca="true" t="shared" si="12" ref="N57:N66">SUM(D57:M57)</f>
        <v>-15540659</v>
      </c>
      <c r="O57" s="47">
        <f t="shared" si="7"/>
        <v>-688.9811580067388</v>
      </c>
      <c r="P57" s="9"/>
    </row>
    <row r="58" spans="1:16" ht="15">
      <c r="A58" s="12"/>
      <c r="B58" s="25">
        <v>362</v>
      </c>
      <c r="C58" s="20" t="s">
        <v>115</v>
      </c>
      <c r="D58" s="46">
        <v>0</v>
      </c>
      <c r="E58" s="46">
        <v>255045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255045</v>
      </c>
      <c r="O58" s="47">
        <f t="shared" si="7"/>
        <v>11.307190991310517</v>
      </c>
      <c r="P58" s="9"/>
    </row>
    <row r="59" spans="1:16" ht="15">
      <c r="A59" s="12"/>
      <c r="B59" s="25">
        <v>363.11</v>
      </c>
      <c r="C59" s="20" t="s">
        <v>25</v>
      </c>
      <c r="D59" s="46">
        <v>0</v>
      </c>
      <c r="E59" s="46">
        <v>0</v>
      </c>
      <c r="F59" s="46">
        <v>0</v>
      </c>
      <c r="G59" s="46">
        <v>46805</v>
      </c>
      <c r="H59" s="46">
        <v>0</v>
      </c>
      <c r="I59" s="46">
        <v>28384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75189</v>
      </c>
      <c r="O59" s="47">
        <f t="shared" si="7"/>
        <v>3.333436779570846</v>
      </c>
      <c r="P59" s="9"/>
    </row>
    <row r="60" spans="1:16" ht="15">
      <c r="A60" s="12"/>
      <c r="B60" s="25">
        <v>363.22</v>
      </c>
      <c r="C60" s="20" t="s">
        <v>116</v>
      </c>
      <c r="D60" s="46">
        <v>0</v>
      </c>
      <c r="E60" s="46">
        <v>0</v>
      </c>
      <c r="F60" s="46">
        <v>0</v>
      </c>
      <c r="G60" s="46">
        <v>101361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101361</v>
      </c>
      <c r="O60" s="47">
        <f t="shared" si="7"/>
        <v>4.4937488916474555</v>
      </c>
      <c r="P60" s="9"/>
    </row>
    <row r="61" spans="1:16" ht="15">
      <c r="A61" s="12"/>
      <c r="B61" s="25">
        <v>363.24</v>
      </c>
      <c r="C61" s="20" t="s">
        <v>117</v>
      </c>
      <c r="D61" s="46">
        <v>0</v>
      </c>
      <c r="E61" s="46">
        <v>0</v>
      </c>
      <c r="F61" s="46">
        <v>0</v>
      </c>
      <c r="G61" s="46">
        <v>200000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200000</v>
      </c>
      <c r="O61" s="47">
        <f t="shared" si="7"/>
        <v>8.866820358219542</v>
      </c>
      <c r="P61" s="9"/>
    </row>
    <row r="62" spans="1:16" ht="15">
      <c r="A62" s="12"/>
      <c r="B62" s="25">
        <v>363.27</v>
      </c>
      <c r="C62" s="20" t="s">
        <v>118</v>
      </c>
      <c r="D62" s="46">
        <v>0</v>
      </c>
      <c r="E62" s="46">
        <v>0</v>
      </c>
      <c r="F62" s="46">
        <v>0</v>
      </c>
      <c r="G62" s="46">
        <v>6823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6823</v>
      </c>
      <c r="O62" s="47">
        <f t="shared" si="7"/>
        <v>0.30249157652065967</v>
      </c>
      <c r="P62" s="9"/>
    </row>
    <row r="63" spans="1:16" ht="15">
      <c r="A63" s="12"/>
      <c r="B63" s="25">
        <v>363.29</v>
      </c>
      <c r="C63" s="20" t="s">
        <v>119</v>
      </c>
      <c r="D63" s="46">
        <v>0</v>
      </c>
      <c r="E63" s="46">
        <v>0</v>
      </c>
      <c r="F63" s="46">
        <v>0</v>
      </c>
      <c r="G63" s="46">
        <v>11638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11638</v>
      </c>
      <c r="O63" s="47">
        <f t="shared" si="7"/>
        <v>0.5159602766447952</v>
      </c>
      <c r="P63" s="9"/>
    </row>
    <row r="64" spans="1:16" ht="15">
      <c r="A64" s="12"/>
      <c r="B64" s="25">
        <v>366</v>
      </c>
      <c r="C64" s="20" t="s">
        <v>72</v>
      </c>
      <c r="D64" s="46">
        <v>0</v>
      </c>
      <c r="E64" s="46">
        <v>62715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62715</v>
      </c>
      <c r="O64" s="47">
        <f t="shared" si="7"/>
        <v>2.780413193828693</v>
      </c>
      <c r="P64" s="9"/>
    </row>
    <row r="65" spans="1:16" ht="15">
      <c r="A65" s="12"/>
      <c r="B65" s="25">
        <v>368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6974076</v>
      </c>
      <c r="L65" s="46">
        <v>0</v>
      </c>
      <c r="M65" s="46">
        <v>0</v>
      </c>
      <c r="N65" s="46">
        <f t="shared" si="12"/>
        <v>6974076</v>
      </c>
      <c r="O65" s="47">
        <f t="shared" si="7"/>
        <v>309.1893952828516</v>
      </c>
      <c r="P65" s="9"/>
    </row>
    <row r="66" spans="1:16" ht="15">
      <c r="A66" s="12"/>
      <c r="B66" s="25">
        <v>369.9</v>
      </c>
      <c r="C66" s="20" t="s">
        <v>74</v>
      </c>
      <c r="D66" s="46">
        <v>19576</v>
      </c>
      <c r="E66" s="46">
        <v>6425</v>
      </c>
      <c r="F66" s="46">
        <v>0</v>
      </c>
      <c r="G66" s="46">
        <v>47567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73568</v>
      </c>
      <c r="O66" s="47">
        <f t="shared" si="7"/>
        <v>3.2615712005674764</v>
      </c>
      <c r="P66" s="9"/>
    </row>
    <row r="67" spans="1:16" ht="15.75">
      <c r="A67" s="29" t="s">
        <v>48</v>
      </c>
      <c r="B67" s="30"/>
      <c r="C67" s="31"/>
      <c r="D67" s="32">
        <f aca="true" t="shared" si="13" ref="D67:M67">SUM(D68:D72)</f>
        <v>1964530</v>
      </c>
      <c r="E67" s="32">
        <f t="shared" si="13"/>
        <v>0</v>
      </c>
      <c r="F67" s="32">
        <f t="shared" si="13"/>
        <v>409436</v>
      </c>
      <c r="G67" s="32">
        <f t="shared" si="13"/>
        <v>2346983</v>
      </c>
      <c r="H67" s="32">
        <f t="shared" si="13"/>
        <v>0</v>
      </c>
      <c r="I67" s="32">
        <f t="shared" si="13"/>
        <v>4005101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aca="true" t="shared" si="14" ref="N67:N73">SUM(D67:M67)</f>
        <v>8726050</v>
      </c>
      <c r="O67" s="45">
        <f t="shared" si="7"/>
        <v>386.8615889342082</v>
      </c>
      <c r="P67" s="9"/>
    </row>
    <row r="68" spans="1:16" ht="15">
      <c r="A68" s="12"/>
      <c r="B68" s="25">
        <v>381</v>
      </c>
      <c r="C68" s="20" t="s">
        <v>75</v>
      </c>
      <c r="D68" s="46">
        <v>1964530</v>
      </c>
      <c r="E68" s="46">
        <v>0</v>
      </c>
      <c r="F68" s="46">
        <v>409436</v>
      </c>
      <c r="G68" s="46">
        <v>2346983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4720949</v>
      </c>
      <c r="O68" s="47">
        <f t="shared" si="7"/>
        <v>209.29903351658095</v>
      </c>
      <c r="P68" s="9"/>
    </row>
    <row r="69" spans="1:16" ht="15">
      <c r="A69" s="12"/>
      <c r="B69" s="25">
        <v>389.4</v>
      </c>
      <c r="C69" s="20" t="s">
        <v>77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646891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646891</v>
      </c>
      <c r="O69" s="47">
        <f>(N69/O$75)</f>
        <v>28.67933144174499</v>
      </c>
      <c r="P69" s="9"/>
    </row>
    <row r="70" spans="1:16" ht="15">
      <c r="A70" s="12"/>
      <c r="B70" s="25">
        <v>389.6</v>
      </c>
      <c r="C70" s="20" t="s">
        <v>78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500000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500000</v>
      </c>
      <c r="O70" s="47">
        <f>(N70/O$75)</f>
        <v>22.167050895548858</v>
      </c>
      <c r="P70" s="9"/>
    </row>
    <row r="71" spans="1:16" ht="15">
      <c r="A71" s="12"/>
      <c r="B71" s="25">
        <v>389.7</v>
      </c>
      <c r="C71" s="20" t="s">
        <v>79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2300822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2300822</v>
      </c>
      <c r="O71" s="47">
        <f>(N71/O$75)</f>
        <v>102.00487675119702</v>
      </c>
      <c r="P71" s="9"/>
    </row>
    <row r="72" spans="1:16" ht="15.75" thickBot="1">
      <c r="A72" s="12"/>
      <c r="B72" s="25">
        <v>389.8</v>
      </c>
      <c r="C72" s="20" t="s">
        <v>80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557388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557388</v>
      </c>
      <c r="O72" s="47">
        <f>(N72/O$75)</f>
        <v>24.71129632913637</v>
      </c>
      <c r="P72" s="9"/>
    </row>
    <row r="73" spans="1:119" ht="16.5" thickBot="1">
      <c r="A73" s="14" t="s">
        <v>65</v>
      </c>
      <c r="B73" s="23"/>
      <c r="C73" s="22"/>
      <c r="D73" s="15">
        <f aca="true" t="shared" si="15" ref="D73:M73">SUM(D5,D16,D22,D39,D53,D55,D67)</f>
        <v>37556704</v>
      </c>
      <c r="E73" s="15">
        <f t="shared" si="15"/>
        <v>3703707</v>
      </c>
      <c r="F73" s="15">
        <f t="shared" si="15"/>
        <v>3707751</v>
      </c>
      <c r="G73" s="15">
        <f t="shared" si="15"/>
        <v>10890182</v>
      </c>
      <c r="H73" s="15">
        <f t="shared" si="15"/>
        <v>0</v>
      </c>
      <c r="I73" s="15">
        <f t="shared" si="15"/>
        <v>42655912</v>
      </c>
      <c r="J73" s="15">
        <f t="shared" si="15"/>
        <v>15616094</v>
      </c>
      <c r="K73" s="15">
        <f t="shared" si="15"/>
        <v>-5847527</v>
      </c>
      <c r="L73" s="15">
        <f t="shared" si="15"/>
        <v>0</v>
      </c>
      <c r="M73" s="15">
        <f t="shared" si="15"/>
        <v>0</v>
      </c>
      <c r="N73" s="15">
        <f t="shared" si="14"/>
        <v>108282823</v>
      </c>
      <c r="O73" s="38">
        <f>(N73/O$75)</f>
        <v>4800.621697109416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120</v>
      </c>
      <c r="M75" s="48"/>
      <c r="N75" s="48"/>
      <c r="O75" s="43">
        <v>22556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98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28751506</v>
      </c>
      <c r="E5" s="27">
        <f t="shared" si="0"/>
        <v>3761725</v>
      </c>
      <c r="F5" s="27">
        <f t="shared" si="0"/>
        <v>4480243</v>
      </c>
      <c r="G5" s="27">
        <f t="shared" si="0"/>
        <v>4665565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41659039</v>
      </c>
      <c r="O5" s="33">
        <f aca="true" t="shared" si="1" ref="O5:O36">(N5/O$69)</f>
        <v>1977.8302710914875</v>
      </c>
      <c r="P5" s="6"/>
    </row>
    <row r="6" spans="1:16" ht="15">
      <c r="A6" s="12"/>
      <c r="B6" s="25">
        <v>311</v>
      </c>
      <c r="C6" s="20" t="s">
        <v>2</v>
      </c>
      <c r="D6" s="46">
        <v>26211697</v>
      </c>
      <c r="E6" s="46">
        <v>1587974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27799671</v>
      </c>
      <c r="O6" s="47">
        <f t="shared" si="1"/>
        <v>1319.8343540806152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731915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731915</v>
      </c>
      <c r="O7" s="47">
        <f t="shared" si="1"/>
        <v>34.74884869201918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552836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552836</v>
      </c>
      <c r="O8" s="47">
        <f t="shared" si="1"/>
        <v>26.24678345914637</v>
      </c>
      <c r="P8" s="9"/>
    </row>
    <row r="9" spans="1:16" ht="15">
      <c r="A9" s="12"/>
      <c r="B9" s="25">
        <v>312.51</v>
      </c>
      <c r="C9" s="20" t="s">
        <v>88</v>
      </c>
      <c r="D9" s="46">
        <v>603786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603786</v>
      </c>
      <c r="O9" s="47">
        <f t="shared" si="1"/>
        <v>28.66571713431135</v>
      </c>
      <c r="P9" s="9"/>
    </row>
    <row r="10" spans="1:16" ht="15">
      <c r="A10" s="12"/>
      <c r="B10" s="25">
        <v>312.52</v>
      </c>
      <c r="C10" s="20" t="s">
        <v>122</v>
      </c>
      <c r="D10" s="46">
        <v>787148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787148</v>
      </c>
      <c r="O10" s="47">
        <f t="shared" si="1"/>
        <v>37.37112472107487</v>
      </c>
      <c r="P10" s="9"/>
    </row>
    <row r="11" spans="1:16" ht="15">
      <c r="A11" s="12"/>
      <c r="B11" s="25">
        <v>312.6</v>
      </c>
      <c r="C11" s="20" t="s">
        <v>162</v>
      </c>
      <c r="D11" s="46">
        <v>0</v>
      </c>
      <c r="E11" s="46">
        <v>0</v>
      </c>
      <c r="F11" s="46">
        <v>0</v>
      </c>
      <c r="G11" s="46">
        <v>4665565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4665565</v>
      </c>
      <c r="O11" s="47">
        <f t="shared" si="1"/>
        <v>221.5052461662631</v>
      </c>
      <c r="P11" s="9"/>
    </row>
    <row r="12" spans="1:16" ht="15">
      <c r="A12" s="12"/>
      <c r="B12" s="25">
        <v>314.1</v>
      </c>
      <c r="C12" s="20" t="s">
        <v>12</v>
      </c>
      <c r="D12" s="46">
        <v>0</v>
      </c>
      <c r="E12" s="46">
        <v>0</v>
      </c>
      <c r="F12" s="46">
        <v>3318610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3318610</v>
      </c>
      <c r="O12" s="47">
        <f t="shared" si="1"/>
        <v>157.55637848359683</v>
      </c>
      <c r="P12" s="9"/>
    </row>
    <row r="13" spans="1:16" ht="15">
      <c r="A13" s="12"/>
      <c r="B13" s="25">
        <v>314.4</v>
      </c>
      <c r="C13" s="20" t="s">
        <v>13</v>
      </c>
      <c r="D13" s="46">
        <v>0</v>
      </c>
      <c r="E13" s="46">
        <v>0</v>
      </c>
      <c r="F13" s="46">
        <v>45080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45080</v>
      </c>
      <c r="O13" s="47">
        <f t="shared" si="1"/>
        <v>2.1402459288800264</v>
      </c>
      <c r="P13" s="9"/>
    </row>
    <row r="14" spans="1:16" ht="15">
      <c r="A14" s="12"/>
      <c r="B14" s="25">
        <v>314.8</v>
      </c>
      <c r="C14" s="20" t="s">
        <v>14</v>
      </c>
      <c r="D14" s="46">
        <v>0</v>
      </c>
      <c r="E14" s="46">
        <v>0</v>
      </c>
      <c r="F14" s="46">
        <v>168968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168968</v>
      </c>
      <c r="O14" s="47">
        <f t="shared" si="1"/>
        <v>8.022029150643307</v>
      </c>
      <c r="P14" s="9"/>
    </row>
    <row r="15" spans="1:16" ht="15">
      <c r="A15" s="12"/>
      <c r="B15" s="25">
        <v>315</v>
      </c>
      <c r="C15" s="20" t="s">
        <v>123</v>
      </c>
      <c r="D15" s="46">
        <v>883484</v>
      </c>
      <c r="E15" s="46">
        <v>0</v>
      </c>
      <c r="F15" s="46">
        <v>947585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1831069</v>
      </c>
      <c r="O15" s="47">
        <f t="shared" si="1"/>
        <v>86.93296301571476</v>
      </c>
      <c r="P15" s="9"/>
    </row>
    <row r="16" spans="1:16" ht="15">
      <c r="A16" s="12"/>
      <c r="B16" s="25">
        <v>316</v>
      </c>
      <c r="C16" s="20" t="s">
        <v>124</v>
      </c>
      <c r="D16" s="46">
        <v>265391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265391</v>
      </c>
      <c r="O16" s="47">
        <f t="shared" si="1"/>
        <v>12.599867065470256</v>
      </c>
      <c r="P16" s="9"/>
    </row>
    <row r="17" spans="1:16" ht="15">
      <c r="A17" s="12"/>
      <c r="B17" s="25">
        <v>319</v>
      </c>
      <c r="C17" s="20" t="s">
        <v>151</v>
      </c>
      <c r="D17" s="46">
        <v>0</v>
      </c>
      <c r="E17" s="46">
        <v>889000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889000</v>
      </c>
      <c r="O17" s="47">
        <f t="shared" si="1"/>
        <v>42.20671319375208</v>
      </c>
      <c r="P17" s="9"/>
    </row>
    <row r="18" spans="1:16" ht="15.75">
      <c r="A18" s="29" t="s">
        <v>17</v>
      </c>
      <c r="B18" s="30"/>
      <c r="C18" s="31"/>
      <c r="D18" s="32">
        <f aca="true" t="shared" si="3" ref="D18:M18">SUM(D19:D25)</f>
        <v>3655521</v>
      </c>
      <c r="E18" s="32">
        <f t="shared" si="3"/>
        <v>5507613</v>
      </c>
      <c r="F18" s="32">
        <f t="shared" si="3"/>
        <v>0</v>
      </c>
      <c r="G18" s="32">
        <f t="shared" si="3"/>
        <v>181844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aca="true" t="shared" si="4" ref="N18:N28">SUM(D18:M18)</f>
        <v>9344978</v>
      </c>
      <c r="O18" s="45">
        <f t="shared" si="1"/>
        <v>443.66794853534634</v>
      </c>
      <c r="P18" s="10"/>
    </row>
    <row r="19" spans="1:16" ht="15">
      <c r="A19" s="12"/>
      <c r="B19" s="25">
        <v>322</v>
      </c>
      <c r="C19" s="20" t="s">
        <v>0</v>
      </c>
      <c r="D19" s="46">
        <v>0</v>
      </c>
      <c r="E19" s="46">
        <v>4636478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4636478</v>
      </c>
      <c r="O19" s="47">
        <f t="shared" si="1"/>
        <v>220.12429378531073</v>
      </c>
      <c r="P19" s="9"/>
    </row>
    <row r="20" spans="1:16" ht="15">
      <c r="A20" s="12"/>
      <c r="B20" s="25">
        <v>323.1</v>
      </c>
      <c r="C20" s="20" t="s">
        <v>18</v>
      </c>
      <c r="D20" s="46">
        <v>3366099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3366099</v>
      </c>
      <c r="O20" s="47">
        <f t="shared" si="1"/>
        <v>159.81099558467454</v>
      </c>
      <c r="P20" s="9"/>
    </row>
    <row r="21" spans="1:16" ht="15">
      <c r="A21" s="12"/>
      <c r="B21" s="25">
        <v>323.4</v>
      </c>
      <c r="C21" s="20" t="s">
        <v>19</v>
      </c>
      <c r="D21" s="46">
        <v>109335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109335</v>
      </c>
      <c r="O21" s="47">
        <f t="shared" si="1"/>
        <v>5.190856003418316</v>
      </c>
      <c r="P21" s="9"/>
    </row>
    <row r="22" spans="1:16" ht="15">
      <c r="A22" s="12"/>
      <c r="B22" s="25">
        <v>323.9</v>
      </c>
      <c r="C22" s="20" t="s">
        <v>20</v>
      </c>
      <c r="D22" s="46">
        <v>180087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180087</v>
      </c>
      <c r="O22" s="47">
        <f t="shared" si="1"/>
        <v>8.549921663580687</v>
      </c>
      <c r="P22" s="9"/>
    </row>
    <row r="23" spans="1:16" ht="15">
      <c r="A23" s="12"/>
      <c r="B23" s="25">
        <v>324.31</v>
      </c>
      <c r="C23" s="20" t="s">
        <v>93</v>
      </c>
      <c r="D23" s="46">
        <v>0</v>
      </c>
      <c r="E23" s="46">
        <v>200000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200000</v>
      </c>
      <c r="O23" s="47">
        <f t="shared" si="1"/>
        <v>9.495323553150074</v>
      </c>
      <c r="P23" s="9"/>
    </row>
    <row r="24" spans="1:16" ht="15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34147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34147</v>
      </c>
      <c r="O24" s="47">
        <f t="shared" si="1"/>
        <v>1.6211840668470778</v>
      </c>
      <c r="P24" s="9"/>
    </row>
    <row r="25" spans="1:16" ht="15">
      <c r="A25" s="12"/>
      <c r="B25" s="25">
        <v>329</v>
      </c>
      <c r="C25" s="20" t="s">
        <v>26</v>
      </c>
      <c r="D25" s="46">
        <v>0</v>
      </c>
      <c r="E25" s="46">
        <v>671135</v>
      </c>
      <c r="F25" s="46">
        <v>0</v>
      </c>
      <c r="G25" s="46">
        <v>147697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818832</v>
      </c>
      <c r="O25" s="47">
        <f t="shared" si="1"/>
        <v>38.875373878364904</v>
      </c>
      <c r="P25" s="9"/>
    </row>
    <row r="26" spans="1:16" ht="15.75">
      <c r="A26" s="29" t="s">
        <v>28</v>
      </c>
      <c r="B26" s="30"/>
      <c r="C26" s="31"/>
      <c r="D26" s="32">
        <f aca="true" t="shared" si="5" ref="D26:M26">SUM(D27:D36)</f>
        <v>5489063</v>
      </c>
      <c r="E26" s="32">
        <f t="shared" si="5"/>
        <v>4672189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103750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si="4"/>
        <v>10265002</v>
      </c>
      <c r="O26" s="45">
        <f t="shared" si="1"/>
        <v>487.3475763186631</v>
      </c>
      <c r="P26" s="10"/>
    </row>
    <row r="27" spans="1:16" ht="15">
      <c r="A27" s="12"/>
      <c r="B27" s="25">
        <v>331.7</v>
      </c>
      <c r="C27" s="20" t="s">
        <v>30</v>
      </c>
      <c r="D27" s="46">
        <v>0</v>
      </c>
      <c r="E27" s="46">
        <v>100000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100000</v>
      </c>
      <c r="O27" s="47">
        <f t="shared" si="1"/>
        <v>4.747661776575037</v>
      </c>
      <c r="P27" s="9"/>
    </row>
    <row r="28" spans="1:16" ht="15">
      <c r="A28" s="12"/>
      <c r="B28" s="25">
        <v>331.9</v>
      </c>
      <c r="C28" s="20" t="s">
        <v>125</v>
      </c>
      <c r="D28" s="46">
        <v>593007</v>
      </c>
      <c r="E28" s="46">
        <v>248617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841624</v>
      </c>
      <c r="O28" s="47">
        <f t="shared" si="1"/>
        <v>39.95746095048189</v>
      </c>
      <c r="P28" s="9"/>
    </row>
    <row r="29" spans="1:16" ht="15">
      <c r="A29" s="12"/>
      <c r="B29" s="25">
        <v>334.49</v>
      </c>
      <c r="C29" s="20" t="s">
        <v>32</v>
      </c>
      <c r="D29" s="46">
        <v>25724</v>
      </c>
      <c r="E29" s="46">
        <v>392193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5">SUM(D29:M29)</f>
        <v>417917</v>
      </c>
      <c r="O29" s="47">
        <f t="shared" si="1"/>
        <v>19.841285666809096</v>
      </c>
      <c r="P29" s="9"/>
    </row>
    <row r="30" spans="1:16" ht="15">
      <c r="A30" s="12"/>
      <c r="B30" s="25">
        <v>334.9</v>
      </c>
      <c r="C30" s="20" t="s">
        <v>33</v>
      </c>
      <c r="D30" s="46">
        <v>28512</v>
      </c>
      <c r="E30" s="46">
        <v>0</v>
      </c>
      <c r="F30" s="46">
        <v>0</v>
      </c>
      <c r="G30" s="46">
        <v>0</v>
      </c>
      <c r="H30" s="46">
        <v>0</v>
      </c>
      <c r="I30" s="46">
        <v>75000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103512</v>
      </c>
      <c r="O30" s="47">
        <f t="shared" si="1"/>
        <v>4.914399658168352</v>
      </c>
      <c r="P30" s="9"/>
    </row>
    <row r="31" spans="1:16" ht="15">
      <c r="A31" s="12"/>
      <c r="B31" s="25">
        <v>335.12</v>
      </c>
      <c r="C31" s="20" t="s">
        <v>127</v>
      </c>
      <c r="D31" s="46">
        <v>668220</v>
      </c>
      <c r="E31" s="46">
        <v>220000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888220</v>
      </c>
      <c r="O31" s="47">
        <f t="shared" si="1"/>
        <v>42.169681431894794</v>
      </c>
      <c r="P31" s="9"/>
    </row>
    <row r="32" spans="1:16" ht="15">
      <c r="A32" s="12"/>
      <c r="B32" s="25">
        <v>335.14</v>
      </c>
      <c r="C32" s="20" t="s">
        <v>128</v>
      </c>
      <c r="D32" s="46">
        <v>7309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7309</v>
      </c>
      <c r="O32" s="47">
        <f t="shared" si="1"/>
        <v>0.34700659924986943</v>
      </c>
      <c r="P32" s="9"/>
    </row>
    <row r="33" spans="1:16" ht="15">
      <c r="A33" s="12"/>
      <c r="B33" s="25">
        <v>335.15</v>
      </c>
      <c r="C33" s="20" t="s">
        <v>129</v>
      </c>
      <c r="D33" s="46">
        <v>65953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65953</v>
      </c>
      <c r="O33" s="47">
        <f t="shared" si="1"/>
        <v>3.131225371504534</v>
      </c>
      <c r="P33" s="9"/>
    </row>
    <row r="34" spans="1:16" ht="15">
      <c r="A34" s="12"/>
      <c r="B34" s="25">
        <v>335.18</v>
      </c>
      <c r="C34" s="20" t="s">
        <v>130</v>
      </c>
      <c r="D34" s="46">
        <v>2578272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2578272</v>
      </c>
      <c r="O34" s="47">
        <f t="shared" si="1"/>
        <v>122.40763424013673</v>
      </c>
      <c r="P34" s="9"/>
    </row>
    <row r="35" spans="1:16" ht="15">
      <c r="A35" s="12"/>
      <c r="B35" s="25">
        <v>335.21</v>
      </c>
      <c r="C35" s="20" t="s">
        <v>95</v>
      </c>
      <c r="D35" s="46">
        <v>22066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22066</v>
      </c>
      <c r="O35" s="47">
        <f t="shared" si="1"/>
        <v>1.0476190476190477</v>
      </c>
      <c r="P35" s="9"/>
    </row>
    <row r="36" spans="1:16" ht="15">
      <c r="A36" s="12"/>
      <c r="B36" s="25">
        <v>337.1</v>
      </c>
      <c r="C36" s="20" t="s">
        <v>39</v>
      </c>
      <c r="D36" s="46">
        <v>1500000</v>
      </c>
      <c r="E36" s="46">
        <v>3711379</v>
      </c>
      <c r="F36" s="46">
        <v>0</v>
      </c>
      <c r="G36" s="46">
        <v>0</v>
      </c>
      <c r="H36" s="46">
        <v>0</v>
      </c>
      <c r="I36" s="46">
        <v>28750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5240129</v>
      </c>
      <c r="O36" s="47">
        <f t="shared" si="1"/>
        <v>248.7836015762237</v>
      </c>
      <c r="P36" s="9"/>
    </row>
    <row r="37" spans="1:16" ht="15.75">
      <c r="A37" s="29" t="s">
        <v>46</v>
      </c>
      <c r="B37" s="30"/>
      <c r="C37" s="31"/>
      <c r="D37" s="32">
        <f aca="true" t="shared" si="7" ref="D37:M37">SUM(D38:D51)</f>
        <v>5334044</v>
      </c>
      <c r="E37" s="32">
        <f t="shared" si="7"/>
        <v>108160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51512976</v>
      </c>
      <c r="J37" s="32">
        <f t="shared" si="7"/>
        <v>15103168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72058348</v>
      </c>
      <c r="O37" s="45">
        <f aca="true" t="shared" si="8" ref="O37:O67">(N37/O$69)</f>
        <v>3421.0866448274223</v>
      </c>
      <c r="P37" s="10"/>
    </row>
    <row r="38" spans="1:16" ht="15">
      <c r="A38" s="12"/>
      <c r="B38" s="25">
        <v>341.1</v>
      </c>
      <c r="C38" s="20" t="s">
        <v>143</v>
      </c>
      <c r="D38" s="46">
        <v>42002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42002</v>
      </c>
      <c r="O38" s="47">
        <f t="shared" si="8"/>
        <v>1.994112899397047</v>
      </c>
      <c r="P38" s="9"/>
    </row>
    <row r="39" spans="1:16" ht="15">
      <c r="A39" s="12"/>
      <c r="B39" s="25">
        <v>341.2</v>
      </c>
      <c r="C39" s="20" t="s">
        <v>131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15103168</v>
      </c>
      <c r="K39" s="46">
        <v>0</v>
      </c>
      <c r="L39" s="46">
        <v>0</v>
      </c>
      <c r="M39" s="46">
        <v>0</v>
      </c>
      <c r="N39" s="46">
        <f aca="true" t="shared" si="9" ref="N39:N51">SUM(D39:M39)</f>
        <v>15103168</v>
      </c>
      <c r="O39" s="47">
        <f t="shared" si="8"/>
        <v>717.0473341879125</v>
      </c>
      <c r="P39" s="9"/>
    </row>
    <row r="40" spans="1:16" ht="15">
      <c r="A40" s="12"/>
      <c r="B40" s="25">
        <v>341.3</v>
      </c>
      <c r="C40" s="20" t="s">
        <v>132</v>
      </c>
      <c r="D40" s="46">
        <v>3690990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3690990</v>
      </c>
      <c r="O40" s="47">
        <f t="shared" si="8"/>
        <v>175.23572140720694</v>
      </c>
      <c r="P40" s="9"/>
    </row>
    <row r="41" spans="1:16" ht="15">
      <c r="A41" s="12"/>
      <c r="B41" s="25">
        <v>342.1</v>
      </c>
      <c r="C41" s="20" t="s">
        <v>53</v>
      </c>
      <c r="D41" s="46">
        <v>310000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310000</v>
      </c>
      <c r="O41" s="47">
        <f t="shared" si="8"/>
        <v>14.717751507382614</v>
      </c>
      <c r="P41" s="9"/>
    </row>
    <row r="42" spans="1:16" ht="15">
      <c r="A42" s="12"/>
      <c r="B42" s="25">
        <v>342.2</v>
      </c>
      <c r="C42" s="20" t="s">
        <v>54</v>
      </c>
      <c r="D42" s="46">
        <v>832057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832057</v>
      </c>
      <c r="O42" s="47">
        <f t="shared" si="8"/>
        <v>39.50325214831695</v>
      </c>
      <c r="P42" s="9"/>
    </row>
    <row r="43" spans="1:16" ht="15">
      <c r="A43" s="12"/>
      <c r="B43" s="25">
        <v>343.3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18498115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18498115</v>
      </c>
      <c r="O43" s="47">
        <f t="shared" si="8"/>
        <v>878.2279352418934</v>
      </c>
      <c r="P43" s="9"/>
    </row>
    <row r="44" spans="1:16" ht="15">
      <c r="A44" s="12"/>
      <c r="B44" s="25">
        <v>343.4</v>
      </c>
      <c r="C44" s="20" t="s">
        <v>57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7471244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7471244</v>
      </c>
      <c r="O44" s="47">
        <f t="shared" si="8"/>
        <v>354.70939562265585</v>
      </c>
      <c r="P44" s="9"/>
    </row>
    <row r="45" spans="1:16" ht="15">
      <c r="A45" s="12"/>
      <c r="B45" s="25">
        <v>343.5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15706602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15706602</v>
      </c>
      <c r="O45" s="47">
        <f t="shared" si="8"/>
        <v>745.6963395527703</v>
      </c>
      <c r="P45" s="9"/>
    </row>
    <row r="46" spans="1:16" ht="15">
      <c r="A46" s="12"/>
      <c r="B46" s="25">
        <v>343.6</v>
      </c>
      <c r="C46" s="20" t="s">
        <v>144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5209739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5209739</v>
      </c>
      <c r="O46" s="47">
        <f t="shared" si="8"/>
        <v>247.34078716232256</v>
      </c>
      <c r="P46" s="9"/>
    </row>
    <row r="47" spans="1:16" ht="15">
      <c r="A47" s="12"/>
      <c r="B47" s="25">
        <v>343.9</v>
      </c>
      <c r="C47" s="20" t="s">
        <v>59</v>
      </c>
      <c r="D47" s="46">
        <v>926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926</v>
      </c>
      <c r="O47" s="47">
        <f t="shared" si="8"/>
        <v>0.043963348051084844</v>
      </c>
      <c r="P47" s="9"/>
    </row>
    <row r="48" spans="1:16" ht="15">
      <c r="A48" s="12"/>
      <c r="B48" s="25">
        <v>344.5</v>
      </c>
      <c r="C48" s="20" t="s">
        <v>134</v>
      </c>
      <c r="D48" s="46">
        <v>0</v>
      </c>
      <c r="E48" s="46">
        <v>98150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98150</v>
      </c>
      <c r="O48" s="47">
        <f t="shared" si="8"/>
        <v>4.659830033708398</v>
      </c>
      <c r="P48" s="9"/>
    </row>
    <row r="49" spans="1:16" ht="15">
      <c r="A49" s="12"/>
      <c r="B49" s="25">
        <v>345.9</v>
      </c>
      <c r="C49" s="20" t="s">
        <v>61</v>
      </c>
      <c r="D49" s="46">
        <v>0</v>
      </c>
      <c r="E49" s="46">
        <v>10010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10010</v>
      </c>
      <c r="O49" s="47">
        <f t="shared" si="8"/>
        <v>0.4752409438351612</v>
      </c>
      <c r="P49" s="9"/>
    </row>
    <row r="50" spans="1:16" ht="15">
      <c r="A50" s="12"/>
      <c r="B50" s="25">
        <v>347.2</v>
      </c>
      <c r="C50" s="20" t="s">
        <v>62</v>
      </c>
      <c r="D50" s="46">
        <v>458069</v>
      </c>
      <c r="E50" s="46">
        <v>0</v>
      </c>
      <c r="F50" s="46">
        <v>0</v>
      </c>
      <c r="G50" s="46">
        <v>0</v>
      </c>
      <c r="H50" s="46">
        <v>0</v>
      </c>
      <c r="I50" s="46">
        <v>670626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1128695</v>
      </c>
      <c r="O50" s="47">
        <f t="shared" si="8"/>
        <v>53.58662108911361</v>
      </c>
      <c r="P50" s="9"/>
    </row>
    <row r="51" spans="1:16" ht="15">
      <c r="A51" s="12"/>
      <c r="B51" s="25">
        <v>347.5</v>
      </c>
      <c r="C51" s="20" t="s">
        <v>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3956650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3956650</v>
      </c>
      <c r="O51" s="47">
        <f t="shared" si="8"/>
        <v>187.8483596828562</v>
      </c>
      <c r="P51" s="9"/>
    </row>
    <row r="52" spans="1:16" ht="15.75">
      <c r="A52" s="29" t="s">
        <v>47</v>
      </c>
      <c r="B52" s="30"/>
      <c r="C52" s="31"/>
      <c r="D52" s="32">
        <f aca="true" t="shared" si="10" ref="D52:M52">SUM(D53:D55)</f>
        <v>371341</v>
      </c>
      <c r="E52" s="32">
        <f t="shared" si="10"/>
        <v>11700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67">SUM(D52:M52)</f>
        <v>383041</v>
      </c>
      <c r="O52" s="45">
        <f t="shared" si="8"/>
        <v>18.185491145610786</v>
      </c>
      <c r="P52" s="10"/>
    </row>
    <row r="53" spans="1:16" ht="15">
      <c r="A53" s="13"/>
      <c r="B53" s="39">
        <v>351.2</v>
      </c>
      <c r="C53" s="21" t="s">
        <v>146</v>
      </c>
      <c r="D53" s="46">
        <v>15928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15928</v>
      </c>
      <c r="O53" s="47">
        <f t="shared" si="8"/>
        <v>0.7562075677728719</v>
      </c>
      <c r="P53" s="9"/>
    </row>
    <row r="54" spans="1:16" ht="15">
      <c r="A54" s="13"/>
      <c r="B54" s="39">
        <v>351.9</v>
      </c>
      <c r="C54" s="21" t="s">
        <v>135</v>
      </c>
      <c r="D54" s="46">
        <v>355413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355413</v>
      </c>
      <c r="O54" s="47">
        <f t="shared" si="8"/>
        <v>16.873807149978635</v>
      </c>
      <c r="P54" s="9"/>
    </row>
    <row r="55" spans="1:16" ht="15">
      <c r="A55" s="13"/>
      <c r="B55" s="39">
        <v>359</v>
      </c>
      <c r="C55" s="21" t="s">
        <v>106</v>
      </c>
      <c r="D55" s="46">
        <v>0</v>
      </c>
      <c r="E55" s="46">
        <v>11700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11700</v>
      </c>
      <c r="O55" s="47">
        <f t="shared" si="8"/>
        <v>0.5554764278592793</v>
      </c>
      <c r="P55" s="9"/>
    </row>
    <row r="56" spans="1:16" ht="15.75">
      <c r="A56" s="29" t="s">
        <v>3</v>
      </c>
      <c r="B56" s="30"/>
      <c r="C56" s="31"/>
      <c r="D56" s="32">
        <f aca="true" t="shared" si="12" ref="D56:M56">SUM(D57:D62)</f>
        <v>1079123</v>
      </c>
      <c r="E56" s="32">
        <f t="shared" si="12"/>
        <v>1316327</v>
      </c>
      <c r="F56" s="32">
        <f t="shared" si="12"/>
        <v>58378</v>
      </c>
      <c r="G56" s="32">
        <f t="shared" si="12"/>
        <v>284403</v>
      </c>
      <c r="H56" s="32">
        <f t="shared" si="12"/>
        <v>0</v>
      </c>
      <c r="I56" s="32">
        <f t="shared" si="12"/>
        <v>2226863</v>
      </c>
      <c r="J56" s="32">
        <f t="shared" si="12"/>
        <v>348333</v>
      </c>
      <c r="K56" s="32">
        <f t="shared" si="12"/>
        <v>18918448</v>
      </c>
      <c r="L56" s="32">
        <f t="shared" si="12"/>
        <v>0</v>
      </c>
      <c r="M56" s="32">
        <f t="shared" si="12"/>
        <v>0</v>
      </c>
      <c r="N56" s="32">
        <f t="shared" si="11"/>
        <v>24231875</v>
      </c>
      <c r="O56" s="45">
        <f t="shared" si="8"/>
        <v>1150.4474671224423</v>
      </c>
      <c r="P56" s="10"/>
    </row>
    <row r="57" spans="1:16" ht="15">
      <c r="A57" s="12"/>
      <c r="B57" s="25">
        <v>361.1</v>
      </c>
      <c r="C57" s="20" t="s">
        <v>68</v>
      </c>
      <c r="D57" s="46">
        <v>763374</v>
      </c>
      <c r="E57" s="46">
        <v>546356</v>
      </c>
      <c r="F57" s="46">
        <v>58378</v>
      </c>
      <c r="G57" s="46">
        <v>248471</v>
      </c>
      <c r="H57" s="46">
        <v>0</v>
      </c>
      <c r="I57" s="46">
        <v>1817706</v>
      </c>
      <c r="J57" s="46">
        <v>348311</v>
      </c>
      <c r="K57" s="46">
        <v>3814495</v>
      </c>
      <c r="L57" s="46">
        <v>0</v>
      </c>
      <c r="M57" s="46">
        <v>0</v>
      </c>
      <c r="N57" s="46">
        <f t="shared" si="11"/>
        <v>7597091</v>
      </c>
      <c r="O57" s="47">
        <f t="shared" si="8"/>
        <v>360.6841855386222</v>
      </c>
      <c r="P57" s="9"/>
    </row>
    <row r="58" spans="1:16" ht="15">
      <c r="A58" s="12"/>
      <c r="B58" s="25">
        <v>361.3</v>
      </c>
      <c r="C58" s="20" t="s">
        <v>70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5458219</v>
      </c>
      <c r="L58" s="46">
        <v>0</v>
      </c>
      <c r="M58" s="46">
        <v>0</v>
      </c>
      <c r="N58" s="46">
        <f t="shared" si="11"/>
        <v>5458219</v>
      </c>
      <c r="O58" s="47">
        <f t="shared" si="8"/>
        <v>259.1377771447562</v>
      </c>
      <c r="P58" s="9"/>
    </row>
    <row r="59" spans="1:16" ht="15">
      <c r="A59" s="12"/>
      <c r="B59" s="25">
        <v>364</v>
      </c>
      <c r="C59" s="20" t="s">
        <v>136</v>
      </c>
      <c r="D59" s="46">
        <v>267</v>
      </c>
      <c r="E59" s="46">
        <v>0</v>
      </c>
      <c r="F59" s="46">
        <v>0</v>
      </c>
      <c r="G59" s="46">
        <v>35932</v>
      </c>
      <c r="H59" s="46">
        <v>0</v>
      </c>
      <c r="I59" s="46">
        <v>144853</v>
      </c>
      <c r="J59" s="46">
        <v>22</v>
      </c>
      <c r="K59" s="46">
        <v>0</v>
      </c>
      <c r="L59" s="46">
        <v>0</v>
      </c>
      <c r="M59" s="46">
        <v>0</v>
      </c>
      <c r="N59" s="46">
        <f t="shared" si="11"/>
        <v>181074</v>
      </c>
      <c r="O59" s="47">
        <f t="shared" si="8"/>
        <v>8.596781085315483</v>
      </c>
      <c r="P59" s="9"/>
    </row>
    <row r="60" spans="1:16" ht="15">
      <c r="A60" s="12"/>
      <c r="B60" s="25">
        <v>366</v>
      </c>
      <c r="C60" s="20" t="s">
        <v>72</v>
      </c>
      <c r="D60" s="46">
        <v>800</v>
      </c>
      <c r="E60" s="46">
        <v>760648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761448</v>
      </c>
      <c r="O60" s="47">
        <f t="shared" si="8"/>
        <v>36.150975644495084</v>
      </c>
      <c r="P60" s="9"/>
    </row>
    <row r="61" spans="1:16" ht="15">
      <c r="A61" s="12"/>
      <c r="B61" s="25">
        <v>368</v>
      </c>
      <c r="C61" s="20" t="s">
        <v>73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9645734</v>
      </c>
      <c r="L61" s="46">
        <v>0</v>
      </c>
      <c r="M61" s="46">
        <v>0</v>
      </c>
      <c r="N61" s="46">
        <f t="shared" si="11"/>
        <v>9645734</v>
      </c>
      <c r="O61" s="47">
        <f t="shared" si="8"/>
        <v>457.94682618810236</v>
      </c>
      <c r="P61" s="9"/>
    </row>
    <row r="62" spans="1:16" ht="15">
      <c r="A62" s="12"/>
      <c r="B62" s="25">
        <v>369.9</v>
      </c>
      <c r="C62" s="20" t="s">
        <v>74</v>
      </c>
      <c r="D62" s="46">
        <v>314682</v>
      </c>
      <c r="E62" s="46">
        <v>9323</v>
      </c>
      <c r="F62" s="46">
        <v>0</v>
      </c>
      <c r="G62" s="46">
        <v>0</v>
      </c>
      <c r="H62" s="46">
        <v>0</v>
      </c>
      <c r="I62" s="46">
        <v>264304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588309</v>
      </c>
      <c r="O62" s="47">
        <f t="shared" si="8"/>
        <v>27.930921521150832</v>
      </c>
      <c r="P62" s="9"/>
    </row>
    <row r="63" spans="1:16" ht="15.75">
      <c r="A63" s="29" t="s">
        <v>48</v>
      </c>
      <c r="B63" s="30"/>
      <c r="C63" s="31"/>
      <c r="D63" s="32">
        <f aca="true" t="shared" si="13" ref="D63:M63">SUM(D64:D66)</f>
        <v>2067600</v>
      </c>
      <c r="E63" s="32">
        <f t="shared" si="13"/>
        <v>0</v>
      </c>
      <c r="F63" s="32">
        <f t="shared" si="13"/>
        <v>990669</v>
      </c>
      <c r="G63" s="32">
        <f t="shared" si="13"/>
        <v>3251083</v>
      </c>
      <c r="H63" s="32">
        <f t="shared" si="13"/>
        <v>0</v>
      </c>
      <c r="I63" s="32">
        <f t="shared" si="13"/>
        <v>1710282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1"/>
        <v>8019634</v>
      </c>
      <c r="O63" s="45">
        <f t="shared" si="8"/>
        <v>380.7450980392157</v>
      </c>
      <c r="P63" s="9"/>
    </row>
    <row r="64" spans="1:16" ht="15">
      <c r="A64" s="12"/>
      <c r="B64" s="25">
        <v>381</v>
      </c>
      <c r="C64" s="20" t="s">
        <v>75</v>
      </c>
      <c r="D64" s="46">
        <v>2067600</v>
      </c>
      <c r="E64" s="46">
        <v>0</v>
      </c>
      <c r="F64" s="46">
        <v>990669</v>
      </c>
      <c r="G64" s="46">
        <v>3251083</v>
      </c>
      <c r="H64" s="46">
        <v>0</v>
      </c>
      <c r="I64" s="46">
        <v>47500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6356852</v>
      </c>
      <c r="O64" s="47">
        <f t="shared" si="8"/>
        <v>301.80183259744575</v>
      </c>
      <c r="P64" s="9"/>
    </row>
    <row r="65" spans="1:16" ht="15">
      <c r="A65" s="12"/>
      <c r="B65" s="25">
        <v>389.4</v>
      </c>
      <c r="C65" s="20" t="s">
        <v>137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579277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579277</v>
      </c>
      <c r="O65" s="47">
        <f t="shared" si="8"/>
        <v>27.502112709490575</v>
      </c>
      <c r="P65" s="9"/>
    </row>
    <row r="66" spans="1:16" ht="15.75" thickBot="1">
      <c r="A66" s="12"/>
      <c r="B66" s="25">
        <v>389.7</v>
      </c>
      <c r="C66" s="20" t="s">
        <v>139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1083505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1083505</v>
      </c>
      <c r="O66" s="47">
        <f t="shared" si="8"/>
        <v>51.44115273227935</v>
      </c>
      <c r="P66" s="9"/>
    </row>
    <row r="67" spans="1:119" ht="16.5" thickBot="1">
      <c r="A67" s="14" t="s">
        <v>65</v>
      </c>
      <c r="B67" s="23"/>
      <c r="C67" s="22"/>
      <c r="D67" s="15">
        <f aca="true" t="shared" si="14" ref="D67:M67">SUM(D5,D18,D26,D37,D52,D56,D63)</f>
        <v>46748198</v>
      </c>
      <c r="E67" s="15">
        <f t="shared" si="14"/>
        <v>15377714</v>
      </c>
      <c r="F67" s="15">
        <f t="shared" si="14"/>
        <v>5529290</v>
      </c>
      <c r="G67" s="15">
        <f t="shared" si="14"/>
        <v>8382895</v>
      </c>
      <c r="H67" s="15">
        <f t="shared" si="14"/>
        <v>0</v>
      </c>
      <c r="I67" s="15">
        <f t="shared" si="14"/>
        <v>55553871</v>
      </c>
      <c r="J67" s="15">
        <f t="shared" si="14"/>
        <v>15451501</v>
      </c>
      <c r="K67" s="15">
        <f t="shared" si="14"/>
        <v>18918448</v>
      </c>
      <c r="L67" s="15">
        <f t="shared" si="14"/>
        <v>0</v>
      </c>
      <c r="M67" s="15">
        <f t="shared" si="14"/>
        <v>0</v>
      </c>
      <c r="N67" s="15">
        <f t="shared" si="11"/>
        <v>165961917</v>
      </c>
      <c r="O67" s="38">
        <f t="shared" si="8"/>
        <v>7879.310497080188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165</v>
      </c>
      <c r="M69" s="48"/>
      <c r="N69" s="48"/>
      <c r="O69" s="43">
        <v>21063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98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26920438</v>
      </c>
      <c r="E5" s="27">
        <f t="shared" si="0"/>
        <v>3660164</v>
      </c>
      <c r="F5" s="27">
        <f t="shared" si="0"/>
        <v>4916803</v>
      </c>
      <c r="G5" s="27">
        <f t="shared" si="0"/>
        <v>3233353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38730758</v>
      </c>
      <c r="O5" s="33">
        <f aca="true" t="shared" si="1" ref="O5:O36">(N5/O$69)</f>
        <v>1851.1976866456362</v>
      </c>
      <c r="P5" s="6"/>
    </row>
    <row r="6" spans="1:16" ht="15">
      <c r="A6" s="12"/>
      <c r="B6" s="25">
        <v>311</v>
      </c>
      <c r="C6" s="20" t="s">
        <v>2</v>
      </c>
      <c r="D6" s="46">
        <v>25194582</v>
      </c>
      <c r="E6" s="46">
        <v>1396410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26590992</v>
      </c>
      <c r="O6" s="47">
        <f t="shared" si="1"/>
        <v>1270.9584169773443</v>
      </c>
      <c r="P6" s="9"/>
    </row>
    <row r="7" spans="1:16" ht="15">
      <c r="A7" s="12"/>
      <c r="B7" s="25">
        <v>312.1</v>
      </c>
      <c r="C7" s="20" t="s">
        <v>100</v>
      </c>
      <c r="D7" s="46">
        <v>0</v>
      </c>
      <c r="E7" s="46">
        <v>783048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783048</v>
      </c>
      <c r="O7" s="47">
        <f t="shared" si="1"/>
        <v>37.4270146257528</v>
      </c>
      <c r="P7" s="9"/>
    </row>
    <row r="8" spans="1:16" ht="15">
      <c r="A8" s="12"/>
      <c r="B8" s="25">
        <v>312.3</v>
      </c>
      <c r="C8" s="20" t="s">
        <v>150</v>
      </c>
      <c r="D8" s="46">
        <v>0</v>
      </c>
      <c r="E8" s="46">
        <v>591706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591706</v>
      </c>
      <c r="O8" s="47">
        <f t="shared" si="1"/>
        <v>28.28152184303604</v>
      </c>
      <c r="P8" s="9"/>
    </row>
    <row r="9" spans="1:16" ht="15">
      <c r="A9" s="12"/>
      <c r="B9" s="25">
        <v>312.51</v>
      </c>
      <c r="C9" s="20" t="s">
        <v>88</v>
      </c>
      <c r="D9" s="46">
        <v>544971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544971</v>
      </c>
      <c r="O9" s="47">
        <f t="shared" si="1"/>
        <v>26.047748781187266</v>
      </c>
      <c r="P9" s="9"/>
    </row>
    <row r="10" spans="1:16" ht="15">
      <c r="A10" s="12"/>
      <c r="B10" s="25">
        <v>312.52</v>
      </c>
      <c r="C10" s="20" t="s">
        <v>122</v>
      </c>
      <c r="D10" s="46">
        <v>742751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742751</v>
      </c>
      <c r="O10" s="47">
        <f t="shared" si="1"/>
        <v>35.5009559315553</v>
      </c>
      <c r="P10" s="9"/>
    </row>
    <row r="11" spans="1:16" ht="15">
      <c r="A11" s="12"/>
      <c r="B11" s="25">
        <v>312.6</v>
      </c>
      <c r="C11" s="20" t="s">
        <v>162</v>
      </c>
      <c r="D11" s="46">
        <v>0</v>
      </c>
      <c r="E11" s="46">
        <v>0</v>
      </c>
      <c r="F11" s="46">
        <v>0</v>
      </c>
      <c r="G11" s="46">
        <v>3233353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3233353</v>
      </c>
      <c r="O11" s="47">
        <f t="shared" si="1"/>
        <v>154.5432081062996</v>
      </c>
      <c r="P11" s="9"/>
    </row>
    <row r="12" spans="1:16" ht="15">
      <c r="A12" s="12"/>
      <c r="B12" s="25">
        <v>314.1</v>
      </c>
      <c r="C12" s="20" t="s">
        <v>12</v>
      </c>
      <c r="D12" s="46">
        <v>0</v>
      </c>
      <c r="E12" s="46">
        <v>0</v>
      </c>
      <c r="F12" s="46">
        <v>3344391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3344391</v>
      </c>
      <c r="O12" s="47">
        <f t="shared" si="1"/>
        <v>159.8504445081732</v>
      </c>
      <c r="P12" s="9"/>
    </row>
    <row r="13" spans="1:16" ht="15">
      <c r="A13" s="12"/>
      <c r="B13" s="25">
        <v>314.4</v>
      </c>
      <c r="C13" s="20" t="s">
        <v>13</v>
      </c>
      <c r="D13" s="46">
        <v>0</v>
      </c>
      <c r="E13" s="46">
        <v>0</v>
      </c>
      <c r="F13" s="46">
        <v>54418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54418</v>
      </c>
      <c r="O13" s="47">
        <f t="shared" si="1"/>
        <v>2.600994168817513</v>
      </c>
      <c r="P13" s="9"/>
    </row>
    <row r="14" spans="1:16" ht="15">
      <c r="A14" s="12"/>
      <c r="B14" s="25">
        <v>314.8</v>
      </c>
      <c r="C14" s="20" t="s">
        <v>14</v>
      </c>
      <c r="D14" s="46">
        <v>0</v>
      </c>
      <c r="E14" s="46">
        <v>0</v>
      </c>
      <c r="F14" s="46">
        <v>173818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173818</v>
      </c>
      <c r="O14" s="47">
        <f t="shared" si="1"/>
        <v>8.307905553962335</v>
      </c>
      <c r="P14" s="9"/>
    </row>
    <row r="15" spans="1:16" ht="15">
      <c r="A15" s="12"/>
      <c r="B15" s="25">
        <v>315</v>
      </c>
      <c r="C15" s="20" t="s">
        <v>123</v>
      </c>
      <c r="D15" s="46">
        <v>186786</v>
      </c>
      <c r="E15" s="46">
        <v>0</v>
      </c>
      <c r="F15" s="46">
        <v>1344176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1530962</v>
      </c>
      <c r="O15" s="47">
        <f t="shared" si="1"/>
        <v>73.17474428830896</v>
      </c>
      <c r="P15" s="9"/>
    </row>
    <row r="16" spans="1:16" ht="15">
      <c r="A16" s="12"/>
      <c r="B16" s="25">
        <v>316</v>
      </c>
      <c r="C16" s="20" t="s">
        <v>124</v>
      </c>
      <c r="D16" s="46">
        <v>251348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251348</v>
      </c>
      <c r="O16" s="47">
        <f t="shared" si="1"/>
        <v>12.01357422808527</v>
      </c>
      <c r="P16" s="9"/>
    </row>
    <row r="17" spans="1:16" ht="15">
      <c r="A17" s="12"/>
      <c r="B17" s="25">
        <v>319</v>
      </c>
      <c r="C17" s="20" t="s">
        <v>151</v>
      </c>
      <c r="D17" s="46">
        <v>0</v>
      </c>
      <c r="E17" s="46">
        <v>889000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889000</v>
      </c>
      <c r="O17" s="47">
        <f t="shared" si="1"/>
        <v>42.49115763311347</v>
      </c>
      <c r="P17" s="9"/>
    </row>
    <row r="18" spans="1:16" ht="15.75">
      <c r="A18" s="29" t="s">
        <v>17</v>
      </c>
      <c r="B18" s="30"/>
      <c r="C18" s="31"/>
      <c r="D18" s="32">
        <f aca="true" t="shared" si="3" ref="D18:M18">SUM(D19:D25)</f>
        <v>3739272</v>
      </c>
      <c r="E18" s="32">
        <f t="shared" si="3"/>
        <v>6792379</v>
      </c>
      <c r="F18" s="32">
        <f t="shared" si="3"/>
        <v>0</v>
      </c>
      <c r="G18" s="32">
        <f t="shared" si="3"/>
        <v>926542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aca="true" t="shared" si="4" ref="N18:N28">SUM(D18:M18)</f>
        <v>11458193</v>
      </c>
      <c r="O18" s="45">
        <f t="shared" si="1"/>
        <v>547.6624127712456</v>
      </c>
      <c r="P18" s="10"/>
    </row>
    <row r="19" spans="1:16" ht="15">
      <c r="A19" s="12"/>
      <c r="B19" s="25">
        <v>322</v>
      </c>
      <c r="C19" s="20" t="s">
        <v>0</v>
      </c>
      <c r="D19" s="46">
        <v>0</v>
      </c>
      <c r="E19" s="46">
        <v>5712964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5712964</v>
      </c>
      <c r="O19" s="47">
        <f t="shared" si="1"/>
        <v>273.0601280948284</v>
      </c>
      <c r="P19" s="9"/>
    </row>
    <row r="20" spans="1:16" ht="15">
      <c r="A20" s="12"/>
      <c r="B20" s="25">
        <v>323.1</v>
      </c>
      <c r="C20" s="20" t="s">
        <v>18</v>
      </c>
      <c r="D20" s="46">
        <v>3521877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3521877</v>
      </c>
      <c r="O20" s="47">
        <f t="shared" si="1"/>
        <v>168.33366790937768</v>
      </c>
      <c r="P20" s="9"/>
    </row>
    <row r="21" spans="1:16" ht="15">
      <c r="A21" s="12"/>
      <c r="B21" s="25">
        <v>323.4</v>
      </c>
      <c r="C21" s="20" t="s">
        <v>19</v>
      </c>
      <c r="D21" s="46">
        <v>102456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102456</v>
      </c>
      <c r="O21" s="47">
        <f t="shared" si="1"/>
        <v>4.897046171494121</v>
      </c>
      <c r="P21" s="9"/>
    </row>
    <row r="22" spans="1:16" ht="15">
      <c r="A22" s="12"/>
      <c r="B22" s="25">
        <v>323.9</v>
      </c>
      <c r="C22" s="20" t="s">
        <v>20</v>
      </c>
      <c r="D22" s="46">
        <v>114939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114939</v>
      </c>
      <c r="O22" s="47">
        <f t="shared" si="1"/>
        <v>5.493690851735016</v>
      </c>
      <c r="P22" s="9"/>
    </row>
    <row r="23" spans="1:16" ht="15">
      <c r="A23" s="12"/>
      <c r="B23" s="25">
        <v>324.31</v>
      </c>
      <c r="C23" s="20" t="s">
        <v>93</v>
      </c>
      <c r="D23" s="46">
        <v>0</v>
      </c>
      <c r="E23" s="46">
        <v>200000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200000</v>
      </c>
      <c r="O23" s="47">
        <f t="shared" si="1"/>
        <v>9.559315553006405</v>
      </c>
      <c r="P23" s="9"/>
    </row>
    <row r="24" spans="1:16" ht="15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255579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255579</v>
      </c>
      <c r="O24" s="47">
        <f t="shared" si="1"/>
        <v>12.21580154860912</v>
      </c>
      <c r="P24" s="9"/>
    </row>
    <row r="25" spans="1:16" ht="15">
      <c r="A25" s="12"/>
      <c r="B25" s="25">
        <v>329</v>
      </c>
      <c r="C25" s="20" t="s">
        <v>26</v>
      </c>
      <c r="D25" s="46">
        <v>0</v>
      </c>
      <c r="E25" s="46">
        <v>879415</v>
      </c>
      <c r="F25" s="46">
        <v>0</v>
      </c>
      <c r="G25" s="46">
        <v>670963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1550378</v>
      </c>
      <c r="O25" s="47">
        <f t="shared" si="1"/>
        <v>74.10276264219482</v>
      </c>
      <c r="P25" s="9"/>
    </row>
    <row r="26" spans="1:16" ht="15.75">
      <c r="A26" s="29" t="s">
        <v>28</v>
      </c>
      <c r="B26" s="30"/>
      <c r="C26" s="31"/>
      <c r="D26" s="32">
        <f aca="true" t="shared" si="5" ref="D26:M26">SUM(D27:D36)</f>
        <v>8043171</v>
      </c>
      <c r="E26" s="32">
        <f t="shared" si="5"/>
        <v>4277655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3082851</v>
      </c>
      <c r="J26" s="32">
        <f t="shared" si="5"/>
        <v>25230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si="4"/>
        <v>15428907</v>
      </c>
      <c r="O26" s="45">
        <f t="shared" si="1"/>
        <v>737.4489532549469</v>
      </c>
      <c r="P26" s="10"/>
    </row>
    <row r="27" spans="1:16" ht="15">
      <c r="A27" s="12"/>
      <c r="B27" s="25">
        <v>331.7</v>
      </c>
      <c r="C27" s="20" t="s">
        <v>30</v>
      </c>
      <c r="D27" s="46">
        <v>0</v>
      </c>
      <c r="E27" s="46">
        <v>113304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113304</v>
      </c>
      <c r="O27" s="47">
        <f t="shared" si="1"/>
        <v>5.415543447089188</v>
      </c>
      <c r="P27" s="9"/>
    </row>
    <row r="28" spans="1:16" ht="15">
      <c r="A28" s="12"/>
      <c r="B28" s="25">
        <v>331.9</v>
      </c>
      <c r="C28" s="20" t="s">
        <v>125</v>
      </c>
      <c r="D28" s="46">
        <v>2894435</v>
      </c>
      <c r="E28" s="46">
        <v>259919</v>
      </c>
      <c r="F28" s="46">
        <v>0</v>
      </c>
      <c r="G28" s="46">
        <v>0</v>
      </c>
      <c r="H28" s="46">
        <v>0</v>
      </c>
      <c r="I28" s="46">
        <v>2954752</v>
      </c>
      <c r="J28" s="46">
        <v>25230</v>
      </c>
      <c r="K28" s="46">
        <v>0</v>
      </c>
      <c r="L28" s="46">
        <v>0</v>
      </c>
      <c r="M28" s="46">
        <v>0</v>
      </c>
      <c r="N28" s="46">
        <f t="shared" si="4"/>
        <v>6134336</v>
      </c>
      <c r="O28" s="47">
        <f t="shared" si="1"/>
        <v>293.2002676608355</v>
      </c>
      <c r="P28" s="9"/>
    </row>
    <row r="29" spans="1:16" ht="15">
      <c r="A29" s="12"/>
      <c r="B29" s="25">
        <v>334.49</v>
      </c>
      <c r="C29" s="20" t="s">
        <v>32</v>
      </c>
      <c r="D29" s="46">
        <v>33504</v>
      </c>
      <c r="E29" s="46">
        <v>496336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5">SUM(D29:M29)</f>
        <v>529840</v>
      </c>
      <c r="O29" s="47">
        <f t="shared" si="1"/>
        <v>25.324538763024567</v>
      </c>
      <c r="P29" s="9"/>
    </row>
    <row r="30" spans="1:16" ht="15">
      <c r="A30" s="12"/>
      <c r="B30" s="25">
        <v>334.9</v>
      </c>
      <c r="C30" s="20" t="s">
        <v>33</v>
      </c>
      <c r="D30" s="46">
        <v>128636</v>
      </c>
      <c r="E30" s="46">
        <v>7274</v>
      </c>
      <c r="F30" s="46">
        <v>0</v>
      </c>
      <c r="G30" s="46">
        <v>0</v>
      </c>
      <c r="H30" s="46">
        <v>0</v>
      </c>
      <c r="I30" s="46">
        <v>128099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264009</v>
      </c>
      <c r="O30" s="47">
        <f t="shared" si="1"/>
        <v>12.61872669916834</v>
      </c>
      <c r="P30" s="9"/>
    </row>
    <row r="31" spans="1:16" ht="15">
      <c r="A31" s="12"/>
      <c r="B31" s="25">
        <v>335.12</v>
      </c>
      <c r="C31" s="20" t="s">
        <v>127</v>
      </c>
      <c r="D31" s="46">
        <v>689120</v>
      </c>
      <c r="E31" s="46">
        <v>205000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894120</v>
      </c>
      <c r="O31" s="47">
        <f t="shared" si="1"/>
        <v>42.735876111270436</v>
      </c>
      <c r="P31" s="9"/>
    </row>
    <row r="32" spans="1:16" ht="15">
      <c r="A32" s="12"/>
      <c r="B32" s="25">
        <v>335.14</v>
      </c>
      <c r="C32" s="20" t="s">
        <v>128</v>
      </c>
      <c r="D32" s="46">
        <v>8109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8109</v>
      </c>
      <c r="O32" s="47">
        <f t="shared" si="1"/>
        <v>0.3875824490966447</v>
      </c>
      <c r="P32" s="9"/>
    </row>
    <row r="33" spans="1:16" ht="15">
      <c r="A33" s="12"/>
      <c r="B33" s="25">
        <v>335.15</v>
      </c>
      <c r="C33" s="20" t="s">
        <v>129</v>
      </c>
      <c r="D33" s="46">
        <v>63824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63824</v>
      </c>
      <c r="O33" s="47">
        <f t="shared" si="1"/>
        <v>3.050568779275404</v>
      </c>
      <c r="P33" s="9"/>
    </row>
    <row r="34" spans="1:16" ht="15">
      <c r="A34" s="12"/>
      <c r="B34" s="25">
        <v>335.18</v>
      </c>
      <c r="C34" s="20" t="s">
        <v>130</v>
      </c>
      <c r="D34" s="46">
        <v>2704892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2704892</v>
      </c>
      <c r="O34" s="47">
        <f t="shared" si="1"/>
        <v>129.284580824013</v>
      </c>
      <c r="P34" s="9"/>
    </row>
    <row r="35" spans="1:16" ht="15">
      <c r="A35" s="12"/>
      <c r="B35" s="25">
        <v>335.21</v>
      </c>
      <c r="C35" s="20" t="s">
        <v>95</v>
      </c>
      <c r="D35" s="46">
        <v>20651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20651</v>
      </c>
      <c r="O35" s="47">
        <f t="shared" si="1"/>
        <v>0.9870471274256764</v>
      </c>
      <c r="P35" s="9"/>
    </row>
    <row r="36" spans="1:16" ht="15">
      <c r="A36" s="12"/>
      <c r="B36" s="25">
        <v>337.1</v>
      </c>
      <c r="C36" s="20" t="s">
        <v>39</v>
      </c>
      <c r="D36" s="46">
        <v>1500000</v>
      </c>
      <c r="E36" s="46">
        <v>3195822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4695822</v>
      </c>
      <c r="O36" s="47">
        <f t="shared" si="1"/>
        <v>224.4442213937482</v>
      </c>
      <c r="P36" s="9"/>
    </row>
    <row r="37" spans="1:16" ht="15.75">
      <c r="A37" s="29" t="s">
        <v>46</v>
      </c>
      <c r="B37" s="30"/>
      <c r="C37" s="31"/>
      <c r="D37" s="32">
        <f aca="true" t="shared" si="7" ref="D37:M37">SUM(D38:D51)</f>
        <v>5823895</v>
      </c>
      <c r="E37" s="32">
        <f t="shared" si="7"/>
        <v>266710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51259731</v>
      </c>
      <c r="J37" s="32">
        <f t="shared" si="7"/>
        <v>14491005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71841341</v>
      </c>
      <c r="O37" s="45">
        <f aca="true" t="shared" si="8" ref="O37:O67">(N37/O$69)</f>
        <v>3433.7702418506833</v>
      </c>
      <c r="P37" s="10"/>
    </row>
    <row r="38" spans="1:16" ht="15">
      <c r="A38" s="12"/>
      <c r="B38" s="25">
        <v>341.1</v>
      </c>
      <c r="C38" s="20" t="s">
        <v>143</v>
      </c>
      <c r="D38" s="46">
        <v>68052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68052</v>
      </c>
      <c r="O38" s="47">
        <f t="shared" si="8"/>
        <v>3.2526527100659592</v>
      </c>
      <c r="P38" s="9"/>
    </row>
    <row r="39" spans="1:16" ht="15">
      <c r="A39" s="12"/>
      <c r="B39" s="25">
        <v>341.2</v>
      </c>
      <c r="C39" s="20" t="s">
        <v>131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14491005</v>
      </c>
      <c r="K39" s="46">
        <v>0</v>
      </c>
      <c r="L39" s="46">
        <v>0</v>
      </c>
      <c r="M39" s="46">
        <v>0</v>
      </c>
      <c r="N39" s="46">
        <f aca="true" t="shared" si="9" ref="N39:N51">SUM(D39:M39)</f>
        <v>14491005</v>
      </c>
      <c r="O39" s="47">
        <f t="shared" si="8"/>
        <v>692.6204473759678</v>
      </c>
      <c r="P39" s="9"/>
    </row>
    <row r="40" spans="1:16" ht="15">
      <c r="A40" s="12"/>
      <c r="B40" s="25">
        <v>341.3</v>
      </c>
      <c r="C40" s="20" t="s">
        <v>132</v>
      </c>
      <c r="D40" s="46">
        <v>3559370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3559370</v>
      </c>
      <c r="O40" s="47">
        <f t="shared" si="8"/>
        <v>170.12570499952204</v>
      </c>
      <c r="P40" s="9"/>
    </row>
    <row r="41" spans="1:16" ht="15">
      <c r="A41" s="12"/>
      <c r="B41" s="25">
        <v>342.1</v>
      </c>
      <c r="C41" s="20" t="s">
        <v>53</v>
      </c>
      <c r="D41" s="46">
        <v>413542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413542</v>
      </c>
      <c r="O41" s="47">
        <f t="shared" si="8"/>
        <v>19.76589236210687</v>
      </c>
      <c r="P41" s="9"/>
    </row>
    <row r="42" spans="1:16" ht="15">
      <c r="A42" s="12"/>
      <c r="B42" s="25">
        <v>342.2</v>
      </c>
      <c r="C42" s="20" t="s">
        <v>54</v>
      </c>
      <c r="D42" s="46">
        <v>891062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891062</v>
      </c>
      <c r="O42" s="47">
        <f t="shared" si="8"/>
        <v>42.589714176464966</v>
      </c>
      <c r="P42" s="9"/>
    </row>
    <row r="43" spans="1:16" ht="15">
      <c r="A43" s="12"/>
      <c r="B43" s="25">
        <v>343.3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18056172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18056172</v>
      </c>
      <c r="O43" s="47">
        <f t="shared" si="8"/>
        <v>863.0232291367938</v>
      </c>
      <c r="P43" s="9"/>
    </row>
    <row r="44" spans="1:16" ht="15">
      <c r="A44" s="12"/>
      <c r="B44" s="25">
        <v>343.4</v>
      </c>
      <c r="C44" s="20" t="s">
        <v>57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7384825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7384825</v>
      </c>
      <c r="O44" s="47">
        <f t="shared" si="8"/>
        <v>352.9693623936526</v>
      </c>
      <c r="P44" s="9"/>
    </row>
    <row r="45" spans="1:16" ht="15">
      <c r="A45" s="12"/>
      <c r="B45" s="25">
        <v>343.5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15524441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15524441</v>
      </c>
      <c r="O45" s="47">
        <f t="shared" si="8"/>
        <v>742.0151515151515</v>
      </c>
      <c r="P45" s="9"/>
    </row>
    <row r="46" spans="1:16" ht="15">
      <c r="A46" s="12"/>
      <c r="B46" s="25">
        <v>343.6</v>
      </c>
      <c r="C46" s="20" t="s">
        <v>144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5080504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5080504</v>
      </c>
      <c r="O46" s="47">
        <f t="shared" si="8"/>
        <v>242.83070452155624</v>
      </c>
      <c r="P46" s="9"/>
    </row>
    <row r="47" spans="1:16" ht="15">
      <c r="A47" s="12"/>
      <c r="B47" s="25">
        <v>343.9</v>
      </c>
      <c r="C47" s="20" t="s">
        <v>59</v>
      </c>
      <c r="D47" s="46">
        <v>2326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2326</v>
      </c>
      <c r="O47" s="47">
        <f t="shared" si="8"/>
        <v>0.11117483988146448</v>
      </c>
      <c r="P47" s="9"/>
    </row>
    <row r="48" spans="1:16" ht="15">
      <c r="A48" s="12"/>
      <c r="B48" s="25">
        <v>344.5</v>
      </c>
      <c r="C48" s="20" t="s">
        <v>134</v>
      </c>
      <c r="D48" s="46">
        <v>0</v>
      </c>
      <c r="E48" s="46">
        <v>256700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256700</v>
      </c>
      <c r="O48" s="47">
        <f t="shared" si="8"/>
        <v>12.26938151228372</v>
      </c>
      <c r="P48" s="9"/>
    </row>
    <row r="49" spans="1:16" ht="15">
      <c r="A49" s="12"/>
      <c r="B49" s="25">
        <v>345.9</v>
      </c>
      <c r="C49" s="20" t="s">
        <v>61</v>
      </c>
      <c r="D49" s="46">
        <v>0</v>
      </c>
      <c r="E49" s="46">
        <v>10010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10010</v>
      </c>
      <c r="O49" s="47">
        <f t="shared" si="8"/>
        <v>0.4784437434279706</v>
      </c>
      <c r="P49" s="9"/>
    </row>
    <row r="50" spans="1:16" ht="15">
      <c r="A50" s="12"/>
      <c r="B50" s="25">
        <v>347.2</v>
      </c>
      <c r="C50" s="20" t="s">
        <v>62</v>
      </c>
      <c r="D50" s="46">
        <v>889543</v>
      </c>
      <c r="E50" s="46">
        <v>0</v>
      </c>
      <c r="F50" s="46">
        <v>0</v>
      </c>
      <c r="G50" s="46">
        <v>0</v>
      </c>
      <c r="H50" s="46">
        <v>0</v>
      </c>
      <c r="I50" s="46">
        <v>698710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1588253</v>
      </c>
      <c r="O50" s="47">
        <f t="shared" si="8"/>
        <v>75.9130580250454</v>
      </c>
      <c r="P50" s="9"/>
    </row>
    <row r="51" spans="1:16" ht="15">
      <c r="A51" s="12"/>
      <c r="B51" s="25">
        <v>347.5</v>
      </c>
      <c r="C51" s="20" t="s">
        <v>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4515079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4515079</v>
      </c>
      <c r="O51" s="47">
        <f t="shared" si="8"/>
        <v>215.80532453876302</v>
      </c>
      <c r="P51" s="9"/>
    </row>
    <row r="52" spans="1:16" ht="15.75">
      <c r="A52" s="29" t="s">
        <v>47</v>
      </c>
      <c r="B52" s="30"/>
      <c r="C52" s="31"/>
      <c r="D52" s="32">
        <f aca="true" t="shared" si="10" ref="D52:M52">SUM(D53:D55)</f>
        <v>128582</v>
      </c>
      <c r="E52" s="32">
        <f t="shared" si="10"/>
        <v>12065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67">SUM(D52:M52)</f>
        <v>140647</v>
      </c>
      <c r="O52" s="45">
        <f t="shared" si="8"/>
        <v>6.722445272918459</v>
      </c>
      <c r="P52" s="10"/>
    </row>
    <row r="53" spans="1:16" ht="15">
      <c r="A53" s="13"/>
      <c r="B53" s="39">
        <v>351.2</v>
      </c>
      <c r="C53" s="21" t="s">
        <v>146</v>
      </c>
      <c r="D53" s="46">
        <v>20044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20044</v>
      </c>
      <c r="O53" s="47">
        <f t="shared" si="8"/>
        <v>0.9580346047223018</v>
      </c>
      <c r="P53" s="9"/>
    </row>
    <row r="54" spans="1:16" ht="15">
      <c r="A54" s="13"/>
      <c r="B54" s="39">
        <v>351.9</v>
      </c>
      <c r="C54" s="21" t="s">
        <v>135</v>
      </c>
      <c r="D54" s="46">
        <v>108538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108538</v>
      </c>
      <c r="O54" s="47">
        <f t="shared" si="8"/>
        <v>5.187744957461046</v>
      </c>
      <c r="P54" s="9"/>
    </row>
    <row r="55" spans="1:16" ht="15">
      <c r="A55" s="13"/>
      <c r="B55" s="39">
        <v>359</v>
      </c>
      <c r="C55" s="21" t="s">
        <v>106</v>
      </c>
      <c r="D55" s="46">
        <v>0</v>
      </c>
      <c r="E55" s="46">
        <v>12065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12065</v>
      </c>
      <c r="O55" s="47">
        <f t="shared" si="8"/>
        <v>0.5766657107351114</v>
      </c>
      <c r="P55" s="9"/>
    </row>
    <row r="56" spans="1:16" ht="15.75">
      <c r="A56" s="29" t="s">
        <v>3</v>
      </c>
      <c r="B56" s="30"/>
      <c r="C56" s="31"/>
      <c r="D56" s="32">
        <f aca="true" t="shared" si="12" ref="D56:M56">SUM(D57:D62)</f>
        <v>753649</v>
      </c>
      <c r="E56" s="32">
        <f t="shared" si="12"/>
        <v>1158601</v>
      </c>
      <c r="F56" s="32">
        <f t="shared" si="12"/>
        <v>44269</v>
      </c>
      <c r="G56" s="32">
        <f t="shared" si="12"/>
        <v>348068</v>
      </c>
      <c r="H56" s="32">
        <f t="shared" si="12"/>
        <v>0</v>
      </c>
      <c r="I56" s="32">
        <f t="shared" si="12"/>
        <v>2071017</v>
      </c>
      <c r="J56" s="32">
        <f t="shared" si="12"/>
        <v>344258</v>
      </c>
      <c r="K56" s="32">
        <f t="shared" si="12"/>
        <v>16979486</v>
      </c>
      <c r="L56" s="32">
        <f t="shared" si="12"/>
        <v>0</v>
      </c>
      <c r="M56" s="32">
        <f t="shared" si="12"/>
        <v>0</v>
      </c>
      <c r="N56" s="32">
        <f t="shared" si="11"/>
        <v>21699348</v>
      </c>
      <c r="O56" s="45">
        <f t="shared" si="8"/>
        <v>1037.1545741324921</v>
      </c>
      <c r="P56" s="10"/>
    </row>
    <row r="57" spans="1:16" ht="15">
      <c r="A57" s="12"/>
      <c r="B57" s="25">
        <v>361.1</v>
      </c>
      <c r="C57" s="20" t="s">
        <v>68</v>
      </c>
      <c r="D57" s="46">
        <v>621595</v>
      </c>
      <c r="E57" s="46">
        <v>705384</v>
      </c>
      <c r="F57" s="46">
        <v>44269</v>
      </c>
      <c r="G57" s="46">
        <v>264023</v>
      </c>
      <c r="H57" s="46">
        <v>0</v>
      </c>
      <c r="I57" s="46">
        <v>1825523</v>
      </c>
      <c r="J57" s="46">
        <v>344258</v>
      </c>
      <c r="K57" s="46">
        <v>4343029</v>
      </c>
      <c r="L57" s="46">
        <v>0</v>
      </c>
      <c r="M57" s="46">
        <v>0</v>
      </c>
      <c r="N57" s="46">
        <f t="shared" si="11"/>
        <v>8148081</v>
      </c>
      <c r="O57" s="47">
        <f t="shared" si="8"/>
        <v>389.4503871522799</v>
      </c>
      <c r="P57" s="9"/>
    </row>
    <row r="58" spans="1:16" ht="15">
      <c r="A58" s="12"/>
      <c r="B58" s="25">
        <v>361.3</v>
      </c>
      <c r="C58" s="20" t="s">
        <v>70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3743092</v>
      </c>
      <c r="L58" s="46">
        <v>0</v>
      </c>
      <c r="M58" s="46">
        <v>0</v>
      </c>
      <c r="N58" s="46">
        <f t="shared" si="11"/>
        <v>3743092</v>
      </c>
      <c r="O58" s="47">
        <f t="shared" si="8"/>
        <v>178.90698785966924</v>
      </c>
      <c r="P58" s="9"/>
    </row>
    <row r="59" spans="1:16" ht="15">
      <c r="A59" s="12"/>
      <c r="B59" s="25">
        <v>364</v>
      </c>
      <c r="C59" s="20" t="s">
        <v>136</v>
      </c>
      <c r="D59" s="46">
        <v>1129</v>
      </c>
      <c r="E59" s="46">
        <v>0</v>
      </c>
      <c r="F59" s="46">
        <v>0</v>
      </c>
      <c r="G59" s="46">
        <v>84045</v>
      </c>
      <c r="H59" s="46">
        <v>0</v>
      </c>
      <c r="I59" s="46">
        <v>177764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262938</v>
      </c>
      <c r="O59" s="47">
        <f t="shared" si="8"/>
        <v>12.56753656438199</v>
      </c>
      <c r="P59" s="9"/>
    </row>
    <row r="60" spans="1:16" ht="15">
      <c r="A60" s="12"/>
      <c r="B60" s="25">
        <v>366</v>
      </c>
      <c r="C60" s="20" t="s">
        <v>72</v>
      </c>
      <c r="D60" s="46">
        <v>20255</v>
      </c>
      <c r="E60" s="46">
        <v>377220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397475</v>
      </c>
      <c r="O60" s="47">
        <f t="shared" si="8"/>
        <v>18.997944747156104</v>
      </c>
      <c r="P60" s="9"/>
    </row>
    <row r="61" spans="1:16" ht="15">
      <c r="A61" s="12"/>
      <c r="B61" s="25">
        <v>368</v>
      </c>
      <c r="C61" s="20" t="s">
        <v>73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8893365</v>
      </c>
      <c r="L61" s="46">
        <v>0</v>
      </c>
      <c r="M61" s="46">
        <v>0</v>
      </c>
      <c r="N61" s="46">
        <f t="shared" si="11"/>
        <v>8893365</v>
      </c>
      <c r="O61" s="47">
        <f t="shared" si="8"/>
        <v>425.072411815314</v>
      </c>
      <c r="P61" s="9"/>
    </row>
    <row r="62" spans="1:16" ht="15">
      <c r="A62" s="12"/>
      <c r="B62" s="25">
        <v>369.9</v>
      </c>
      <c r="C62" s="20" t="s">
        <v>74</v>
      </c>
      <c r="D62" s="46">
        <v>110670</v>
      </c>
      <c r="E62" s="46">
        <v>75997</v>
      </c>
      <c r="F62" s="46">
        <v>0</v>
      </c>
      <c r="G62" s="46">
        <v>0</v>
      </c>
      <c r="H62" s="46">
        <v>0</v>
      </c>
      <c r="I62" s="46">
        <v>67730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254397</v>
      </c>
      <c r="O62" s="47">
        <f t="shared" si="8"/>
        <v>12.159305993690852</v>
      </c>
      <c r="P62" s="9"/>
    </row>
    <row r="63" spans="1:16" ht="15.75">
      <c r="A63" s="29" t="s">
        <v>48</v>
      </c>
      <c r="B63" s="30"/>
      <c r="C63" s="31"/>
      <c r="D63" s="32">
        <f aca="true" t="shared" si="13" ref="D63:M63">SUM(D64:D66)</f>
        <v>2191600</v>
      </c>
      <c r="E63" s="32">
        <f t="shared" si="13"/>
        <v>980000</v>
      </c>
      <c r="F63" s="32">
        <f t="shared" si="13"/>
        <v>980993</v>
      </c>
      <c r="G63" s="32">
        <f t="shared" si="13"/>
        <v>3286648</v>
      </c>
      <c r="H63" s="32">
        <f t="shared" si="13"/>
        <v>0</v>
      </c>
      <c r="I63" s="32">
        <f t="shared" si="13"/>
        <v>6689102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1"/>
        <v>14128343</v>
      </c>
      <c r="O63" s="45">
        <f t="shared" si="8"/>
        <v>675.2864448905458</v>
      </c>
      <c r="P63" s="9"/>
    </row>
    <row r="64" spans="1:16" ht="15">
      <c r="A64" s="12"/>
      <c r="B64" s="25">
        <v>381</v>
      </c>
      <c r="C64" s="20" t="s">
        <v>75</v>
      </c>
      <c r="D64" s="46">
        <v>2191600</v>
      </c>
      <c r="E64" s="46">
        <v>980000</v>
      </c>
      <c r="F64" s="46">
        <v>980993</v>
      </c>
      <c r="G64" s="46">
        <v>3286648</v>
      </c>
      <c r="H64" s="46">
        <v>0</v>
      </c>
      <c r="I64" s="46">
        <v>47500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7486741</v>
      </c>
      <c r="O64" s="47">
        <f t="shared" si="8"/>
        <v>357.8405984131536</v>
      </c>
      <c r="P64" s="9"/>
    </row>
    <row r="65" spans="1:16" ht="15">
      <c r="A65" s="12"/>
      <c r="B65" s="25">
        <v>389.4</v>
      </c>
      <c r="C65" s="20" t="s">
        <v>137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230789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230789</v>
      </c>
      <c r="O65" s="47">
        <f t="shared" si="8"/>
        <v>11.030924385813975</v>
      </c>
      <c r="P65" s="9"/>
    </row>
    <row r="66" spans="1:16" ht="15.75" thickBot="1">
      <c r="A66" s="12"/>
      <c r="B66" s="25">
        <v>389.7</v>
      </c>
      <c r="C66" s="20" t="s">
        <v>139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6410813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6410813</v>
      </c>
      <c r="O66" s="47">
        <f t="shared" si="8"/>
        <v>306.41492209157826</v>
      </c>
      <c r="P66" s="9"/>
    </row>
    <row r="67" spans="1:119" ht="16.5" thickBot="1">
      <c r="A67" s="14" t="s">
        <v>65</v>
      </c>
      <c r="B67" s="23"/>
      <c r="C67" s="22"/>
      <c r="D67" s="15">
        <f aca="true" t="shared" si="14" ref="D67:M67">SUM(D5,D18,D26,D37,D52,D56,D63)</f>
        <v>47600607</v>
      </c>
      <c r="E67" s="15">
        <f t="shared" si="14"/>
        <v>17147574</v>
      </c>
      <c r="F67" s="15">
        <f t="shared" si="14"/>
        <v>5942065</v>
      </c>
      <c r="G67" s="15">
        <f t="shared" si="14"/>
        <v>7794611</v>
      </c>
      <c r="H67" s="15">
        <f t="shared" si="14"/>
        <v>0</v>
      </c>
      <c r="I67" s="15">
        <f t="shared" si="14"/>
        <v>63102701</v>
      </c>
      <c r="J67" s="15">
        <f t="shared" si="14"/>
        <v>14860493</v>
      </c>
      <c r="K67" s="15">
        <f t="shared" si="14"/>
        <v>16979486</v>
      </c>
      <c r="L67" s="15">
        <f t="shared" si="14"/>
        <v>0</v>
      </c>
      <c r="M67" s="15">
        <f t="shared" si="14"/>
        <v>0</v>
      </c>
      <c r="N67" s="15">
        <f t="shared" si="11"/>
        <v>173427537</v>
      </c>
      <c r="O67" s="38">
        <f t="shared" si="8"/>
        <v>8289.24275881847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163</v>
      </c>
      <c r="M69" s="48"/>
      <c r="N69" s="48"/>
      <c r="O69" s="43">
        <v>20922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98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25263496</v>
      </c>
      <c r="E5" s="27">
        <f t="shared" si="0"/>
        <v>3397833</v>
      </c>
      <c r="F5" s="27">
        <f t="shared" si="0"/>
        <v>4431082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33092411</v>
      </c>
      <c r="O5" s="33">
        <f aca="true" t="shared" si="1" ref="O5:O36">(N5/O$68)</f>
        <v>1626.6423023987415</v>
      </c>
      <c r="P5" s="6"/>
    </row>
    <row r="6" spans="1:16" ht="15">
      <c r="A6" s="12"/>
      <c r="B6" s="25">
        <v>311</v>
      </c>
      <c r="C6" s="20" t="s">
        <v>2</v>
      </c>
      <c r="D6" s="46">
        <v>23233077</v>
      </c>
      <c r="E6" s="46">
        <v>1198684</v>
      </c>
      <c r="F6" s="46">
        <v>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24431766</v>
      </c>
      <c r="O6" s="47">
        <f t="shared" si="1"/>
        <v>1200.9322650412898</v>
      </c>
      <c r="P6" s="9"/>
    </row>
    <row r="7" spans="1:16" ht="15">
      <c r="A7" s="12"/>
      <c r="B7" s="25">
        <v>312.1</v>
      </c>
      <c r="C7" s="20" t="s">
        <v>100</v>
      </c>
      <c r="D7" s="46">
        <v>0</v>
      </c>
      <c r="E7" s="46">
        <v>781906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781906</v>
      </c>
      <c r="O7" s="47">
        <f t="shared" si="1"/>
        <v>38.434231222965</v>
      </c>
      <c r="P7" s="9"/>
    </row>
    <row r="8" spans="1:16" ht="15">
      <c r="A8" s="12"/>
      <c r="B8" s="25">
        <v>312.3</v>
      </c>
      <c r="C8" s="20" t="s">
        <v>150</v>
      </c>
      <c r="D8" s="46">
        <v>0</v>
      </c>
      <c r="E8" s="46">
        <v>592243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592243</v>
      </c>
      <c r="O8" s="47">
        <f t="shared" si="1"/>
        <v>29.11143334644121</v>
      </c>
      <c r="P8" s="9"/>
    </row>
    <row r="9" spans="1:16" ht="15">
      <c r="A9" s="12"/>
      <c r="B9" s="25">
        <v>312.51</v>
      </c>
      <c r="C9" s="20" t="s">
        <v>88</v>
      </c>
      <c r="D9" s="46">
        <v>539925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539925</v>
      </c>
      <c r="O9" s="47">
        <f t="shared" si="1"/>
        <v>26.539766024380654</v>
      </c>
      <c r="P9" s="9"/>
    </row>
    <row r="10" spans="1:16" ht="15">
      <c r="A10" s="12"/>
      <c r="B10" s="25">
        <v>312.52</v>
      </c>
      <c r="C10" s="20" t="s">
        <v>122</v>
      </c>
      <c r="D10" s="46">
        <v>718404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718404</v>
      </c>
      <c r="O10" s="47">
        <f t="shared" si="1"/>
        <v>35.31281950452222</v>
      </c>
      <c r="P10" s="9"/>
    </row>
    <row r="11" spans="1:16" ht="15">
      <c r="A11" s="12"/>
      <c r="B11" s="25">
        <v>314.1</v>
      </c>
      <c r="C11" s="20" t="s">
        <v>12</v>
      </c>
      <c r="D11" s="46">
        <v>0</v>
      </c>
      <c r="E11" s="46">
        <v>0</v>
      </c>
      <c r="F11" s="46">
        <v>3244866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3244866</v>
      </c>
      <c r="O11" s="47">
        <f t="shared" si="1"/>
        <v>159.49990169091623</v>
      </c>
      <c r="P11" s="9"/>
    </row>
    <row r="12" spans="1:16" ht="15">
      <c r="A12" s="12"/>
      <c r="B12" s="25">
        <v>314.4</v>
      </c>
      <c r="C12" s="20" t="s">
        <v>13</v>
      </c>
      <c r="D12" s="46">
        <v>0</v>
      </c>
      <c r="E12" s="46">
        <v>0</v>
      </c>
      <c r="F12" s="46">
        <v>41393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41393</v>
      </c>
      <c r="O12" s="47">
        <f t="shared" si="1"/>
        <v>2.034653952025167</v>
      </c>
      <c r="P12" s="9"/>
    </row>
    <row r="13" spans="1:16" ht="15">
      <c r="A13" s="12"/>
      <c r="B13" s="25">
        <v>314.8</v>
      </c>
      <c r="C13" s="20" t="s">
        <v>14</v>
      </c>
      <c r="D13" s="46">
        <v>0</v>
      </c>
      <c r="E13" s="46">
        <v>0</v>
      </c>
      <c r="F13" s="46">
        <v>197233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197233</v>
      </c>
      <c r="O13" s="47">
        <f t="shared" si="1"/>
        <v>9.69489775855289</v>
      </c>
      <c r="P13" s="9"/>
    </row>
    <row r="14" spans="1:16" ht="15">
      <c r="A14" s="12"/>
      <c r="B14" s="25">
        <v>315</v>
      </c>
      <c r="C14" s="20" t="s">
        <v>123</v>
      </c>
      <c r="D14" s="46">
        <v>515232</v>
      </c>
      <c r="E14" s="46">
        <v>0</v>
      </c>
      <c r="F14" s="46">
        <v>947585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1462817</v>
      </c>
      <c r="O14" s="47">
        <f t="shared" si="1"/>
        <v>71.90409948879277</v>
      </c>
      <c r="P14" s="9"/>
    </row>
    <row r="15" spans="1:16" ht="15">
      <c r="A15" s="12"/>
      <c r="B15" s="25">
        <v>316</v>
      </c>
      <c r="C15" s="20" t="s">
        <v>124</v>
      </c>
      <c r="D15" s="46">
        <v>256858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256858</v>
      </c>
      <c r="O15" s="47">
        <f t="shared" si="1"/>
        <v>12.625737318128195</v>
      </c>
      <c r="P15" s="9"/>
    </row>
    <row r="16" spans="1:16" ht="15">
      <c r="A16" s="12"/>
      <c r="B16" s="25">
        <v>319</v>
      </c>
      <c r="C16" s="20" t="s">
        <v>151</v>
      </c>
      <c r="D16" s="46">
        <v>0</v>
      </c>
      <c r="E16" s="46">
        <v>825000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825000</v>
      </c>
      <c r="O16" s="47">
        <f t="shared" si="1"/>
        <v>40.55249705072749</v>
      </c>
      <c r="P16" s="9"/>
    </row>
    <row r="17" spans="1:16" ht="15.75">
      <c r="A17" s="29" t="s">
        <v>17</v>
      </c>
      <c r="B17" s="30"/>
      <c r="C17" s="31"/>
      <c r="D17" s="32">
        <f aca="true" t="shared" si="3" ref="D17:M17">SUM(D18:D24)</f>
        <v>3635171</v>
      </c>
      <c r="E17" s="32">
        <f t="shared" si="3"/>
        <v>5659454</v>
      </c>
      <c r="F17" s="32">
        <f t="shared" si="3"/>
        <v>0</v>
      </c>
      <c r="G17" s="32">
        <f t="shared" si="3"/>
        <v>307384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6">SUM(D17:M17)</f>
        <v>9602009</v>
      </c>
      <c r="O17" s="45">
        <f t="shared" si="1"/>
        <v>471.9823535194652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4886070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4886070</v>
      </c>
      <c r="O18" s="47">
        <f t="shared" si="1"/>
        <v>240.17253244199765</v>
      </c>
      <c r="P18" s="9"/>
    </row>
    <row r="19" spans="1:16" ht="15">
      <c r="A19" s="12"/>
      <c r="B19" s="25">
        <v>323.1</v>
      </c>
      <c r="C19" s="20" t="s">
        <v>18</v>
      </c>
      <c r="D19" s="46">
        <v>3443287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3443287</v>
      </c>
      <c r="O19" s="47">
        <f t="shared" si="1"/>
        <v>169.25319504522218</v>
      </c>
      <c r="P19" s="9"/>
    </row>
    <row r="20" spans="1:16" ht="15">
      <c r="A20" s="12"/>
      <c r="B20" s="25">
        <v>323.4</v>
      </c>
      <c r="C20" s="20" t="s">
        <v>19</v>
      </c>
      <c r="D20" s="46">
        <v>107677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107677</v>
      </c>
      <c r="O20" s="47">
        <f t="shared" si="1"/>
        <v>5.292813605977193</v>
      </c>
      <c r="P20" s="9"/>
    </row>
    <row r="21" spans="1:16" ht="15">
      <c r="A21" s="12"/>
      <c r="B21" s="25">
        <v>323.9</v>
      </c>
      <c r="C21" s="20" t="s">
        <v>20</v>
      </c>
      <c r="D21" s="46">
        <v>84207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84207</v>
      </c>
      <c r="O21" s="47">
        <f t="shared" si="1"/>
        <v>4.139156508061345</v>
      </c>
      <c r="P21" s="9"/>
    </row>
    <row r="22" spans="1:16" ht="15">
      <c r="A22" s="12"/>
      <c r="B22" s="25">
        <v>324.31</v>
      </c>
      <c r="C22" s="20" t="s">
        <v>93</v>
      </c>
      <c r="D22" s="46">
        <v>0</v>
      </c>
      <c r="E22" s="46">
        <v>200000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200000</v>
      </c>
      <c r="O22" s="47">
        <f t="shared" si="1"/>
        <v>9.830908375933936</v>
      </c>
      <c r="P22" s="9"/>
    </row>
    <row r="23" spans="1:16" ht="15">
      <c r="A23" s="12"/>
      <c r="B23" s="25">
        <v>324.61</v>
      </c>
      <c r="C23" s="20" t="s">
        <v>24</v>
      </c>
      <c r="D23" s="46">
        <v>0</v>
      </c>
      <c r="E23" s="46">
        <v>0</v>
      </c>
      <c r="F23" s="46">
        <v>0</v>
      </c>
      <c r="G23" s="46">
        <v>307384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307384</v>
      </c>
      <c r="O23" s="47">
        <f t="shared" si="1"/>
        <v>15.109319701140386</v>
      </c>
      <c r="P23" s="9"/>
    </row>
    <row r="24" spans="1:16" ht="15">
      <c r="A24" s="12"/>
      <c r="B24" s="25">
        <v>329</v>
      </c>
      <c r="C24" s="20" t="s">
        <v>26</v>
      </c>
      <c r="D24" s="46">
        <v>0</v>
      </c>
      <c r="E24" s="46">
        <v>573384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573384</v>
      </c>
      <c r="O24" s="47">
        <f t="shared" si="1"/>
        <v>28.18442784113252</v>
      </c>
      <c r="P24" s="9"/>
    </row>
    <row r="25" spans="1:16" ht="15.75">
      <c r="A25" s="29" t="s">
        <v>28</v>
      </c>
      <c r="B25" s="30"/>
      <c r="C25" s="31"/>
      <c r="D25" s="32">
        <f aca="true" t="shared" si="5" ref="D25:M25">SUM(D26:D34)</f>
        <v>4555393</v>
      </c>
      <c r="E25" s="32">
        <f t="shared" si="5"/>
        <v>3338709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7894102</v>
      </c>
      <c r="O25" s="45">
        <f t="shared" si="1"/>
        <v>388.03096736138417</v>
      </c>
      <c r="P25" s="10"/>
    </row>
    <row r="26" spans="1:16" ht="15">
      <c r="A26" s="12"/>
      <c r="B26" s="25">
        <v>331.7</v>
      </c>
      <c r="C26" s="20" t="s">
        <v>30</v>
      </c>
      <c r="D26" s="46">
        <v>0</v>
      </c>
      <c r="E26" s="46">
        <v>154200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154200</v>
      </c>
      <c r="O26" s="47">
        <f t="shared" si="1"/>
        <v>7.579630357845065</v>
      </c>
      <c r="P26" s="9"/>
    </row>
    <row r="27" spans="1:16" ht="15">
      <c r="A27" s="12"/>
      <c r="B27" s="25">
        <v>334.49</v>
      </c>
      <c r="C27" s="20" t="s">
        <v>32</v>
      </c>
      <c r="D27" s="46">
        <v>31529</v>
      </c>
      <c r="E27" s="46">
        <v>265108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296637</v>
      </c>
      <c r="O27" s="47">
        <f t="shared" si="1"/>
        <v>14.581055839559575</v>
      </c>
      <c r="P27" s="9"/>
    </row>
    <row r="28" spans="1:16" ht="15">
      <c r="A28" s="12"/>
      <c r="B28" s="25">
        <v>334.7</v>
      </c>
      <c r="C28" s="20" t="s">
        <v>113</v>
      </c>
      <c r="D28" s="46">
        <v>34000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34000</v>
      </c>
      <c r="O28" s="47">
        <f t="shared" si="1"/>
        <v>1.6712544239087692</v>
      </c>
      <c r="P28" s="9"/>
    </row>
    <row r="29" spans="1:16" ht="15">
      <c r="A29" s="12"/>
      <c r="B29" s="25">
        <v>335.12</v>
      </c>
      <c r="C29" s="20" t="s">
        <v>127</v>
      </c>
      <c r="D29" s="46">
        <v>678206</v>
      </c>
      <c r="E29" s="46">
        <v>205000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883206</v>
      </c>
      <c r="O29" s="47">
        <f t="shared" si="1"/>
        <v>43.41358631537554</v>
      </c>
      <c r="P29" s="9"/>
    </row>
    <row r="30" spans="1:16" ht="15">
      <c r="A30" s="12"/>
      <c r="B30" s="25">
        <v>335.14</v>
      </c>
      <c r="C30" s="20" t="s">
        <v>128</v>
      </c>
      <c r="D30" s="46">
        <v>6828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6828</v>
      </c>
      <c r="O30" s="47">
        <f t="shared" si="1"/>
        <v>0.3356272119543846</v>
      </c>
      <c r="P30" s="9"/>
    </row>
    <row r="31" spans="1:16" ht="15">
      <c r="A31" s="12"/>
      <c r="B31" s="25">
        <v>335.15</v>
      </c>
      <c r="C31" s="20" t="s">
        <v>129</v>
      </c>
      <c r="D31" s="46">
        <v>65566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65566</v>
      </c>
      <c r="O31" s="47">
        <f t="shared" si="1"/>
        <v>3.2228666928824223</v>
      </c>
      <c r="P31" s="9"/>
    </row>
    <row r="32" spans="1:16" ht="15">
      <c r="A32" s="12"/>
      <c r="B32" s="25">
        <v>335.18</v>
      </c>
      <c r="C32" s="20" t="s">
        <v>130</v>
      </c>
      <c r="D32" s="46">
        <v>2576547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2576547</v>
      </c>
      <c r="O32" s="47">
        <f t="shared" si="1"/>
        <v>126.64898741643728</v>
      </c>
      <c r="P32" s="9"/>
    </row>
    <row r="33" spans="1:16" ht="15">
      <c r="A33" s="12"/>
      <c r="B33" s="25">
        <v>335.21</v>
      </c>
      <c r="C33" s="20" t="s">
        <v>95</v>
      </c>
      <c r="D33" s="46">
        <v>20244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20244</v>
      </c>
      <c r="O33" s="47">
        <f t="shared" si="1"/>
        <v>0.995084545812033</v>
      </c>
      <c r="P33" s="9"/>
    </row>
    <row r="34" spans="1:16" ht="15">
      <c r="A34" s="12"/>
      <c r="B34" s="25">
        <v>337.1</v>
      </c>
      <c r="C34" s="20" t="s">
        <v>39</v>
      </c>
      <c r="D34" s="46">
        <v>1142473</v>
      </c>
      <c r="E34" s="46">
        <v>2714401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3856874</v>
      </c>
      <c r="O34" s="47">
        <f t="shared" si="1"/>
        <v>189.58287455760913</v>
      </c>
      <c r="P34" s="9"/>
    </row>
    <row r="35" spans="1:16" ht="15.75">
      <c r="A35" s="29" t="s">
        <v>46</v>
      </c>
      <c r="B35" s="30"/>
      <c r="C35" s="31"/>
      <c r="D35" s="32">
        <f aca="true" t="shared" si="7" ref="D35:M35">SUM(D36:D49)</f>
        <v>5476922</v>
      </c>
      <c r="E35" s="32">
        <f t="shared" si="7"/>
        <v>820925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48340555</v>
      </c>
      <c r="J35" s="32">
        <f t="shared" si="7"/>
        <v>13666661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68305063</v>
      </c>
      <c r="O35" s="45">
        <f t="shared" si="1"/>
        <v>3357.504079826976</v>
      </c>
      <c r="P35" s="10"/>
    </row>
    <row r="36" spans="1:16" ht="15">
      <c r="A36" s="12"/>
      <c r="B36" s="25">
        <v>341.1</v>
      </c>
      <c r="C36" s="20" t="s">
        <v>143</v>
      </c>
      <c r="D36" s="46">
        <v>104179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104179</v>
      </c>
      <c r="O36" s="47">
        <f t="shared" si="1"/>
        <v>5.120871018482108</v>
      </c>
      <c r="P36" s="9"/>
    </row>
    <row r="37" spans="1:16" ht="15">
      <c r="A37" s="12"/>
      <c r="B37" s="25">
        <v>341.2</v>
      </c>
      <c r="C37" s="20" t="s">
        <v>131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13666661</v>
      </c>
      <c r="K37" s="46">
        <v>0</v>
      </c>
      <c r="L37" s="46">
        <v>0</v>
      </c>
      <c r="M37" s="46">
        <v>0</v>
      </c>
      <c r="N37" s="46">
        <f aca="true" t="shared" si="8" ref="N37:N49">SUM(D37:M37)</f>
        <v>13666661</v>
      </c>
      <c r="O37" s="47">
        <f aca="true" t="shared" si="9" ref="O37:O66">(N37/O$68)</f>
        <v>671.7784604797483</v>
      </c>
      <c r="P37" s="9"/>
    </row>
    <row r="38" spans="1:16" ht="15">
      <c r="A38" s="12"/>
      <c r="B38" s="25">
        <v>341.3</v>
      </c>
      <c r="C38" s="20" t="s">
        <v>132</v>
      </c>
      <c r="D38" s="46">
        <v>3349360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3349360</v>
      </c>
      <c r="O38" s="47">
        <f t="shared" si="9"/>
        <v>164.63625639009044</v>
      </c>
      <c r="P38" s="9"/>
    </row>
    <row r="39" spans="1:16" ht="15">
      <c r="A39" s="12"/>
      <c r="B39" s="25">
        <v>342.1</v>
      </c>
      <c r="C39" s="20" t="s">
        <v>53</v>
      </c>
      <c r="D39" s="46">
        <v>341895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341895</v>
      </c>
      <c r="O39" s="47">
        <f t="shared" si="9"/>
        <v>16.805692095949667</v>
      </c>
      <c r="P39" s="9"/>
    </row>
    <row r="40" spans="1:16" ht="15">
      <c r="A40" s="12"/>
      <c r="B40" s="25">
        <v>342.2</v>
      </c>
      <c r="C40" s="20" t="s">
        <v>54</v>
      </c>
      <c r="D40" s="46">
        <v>756266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756266</v>
      </c>
      <c r="O40" s="47">
        <f t="shared" si="9"/>
        <v>37.17390876917027</v>
      </c>
      <c r="P40" s="9"/>
    </row>
    <row r="41" spans="1:16" ht="15">
      <c r="A41" s="12"/>
      <c r="B41" s="25">
        <v>343.3</v>
      </c>
      <c r="C41" s="20" t="s">
        <v>56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17387583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17387583</v>
      </c>
      <c r="O41" s="47">
        <f t="shared" si="9"/>
        <v>854.6786767597326</v>
      </c>
      <c r="P41" s="9"/>
    </row>
    <row r="42" spans="1:16" ht="15">
      <c r="A42" s="12"/>
      <c r="B42" s="25">
        <v>343.4</v>
      </c>
      <c r="C42" s="20" t="s">
        <v>57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7093443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7093443</v>
      </c>
      <c r="O42" s="47">
        <f t="shared" si="9"/>
        <v>348.67494101454974</v>
      </c>
      <c r="P42" s="9"/>
    </row>
    <row r="43" spans="1:16" ht="15">
      <c r="A43" s="12"/>
      <c r="B43" s="25">
        <v>343.5</v>
      </c>
      <c r="C43" s="20" t="s">
        <v>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15315034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15315034</v>
      </c>
      <c r="O43" s="47">
        <f t="shared" si="9"/>
        <v>752.803480141565</v>
      </c>
      <c r="P43" s="9"/>
    </row>
    <row r="44" spans="1:16" ht="15">
      <c r="A44" s="12"/>
      <c r="B44" s="25">
        <v>343.6</v>
      </c>
      <c r="C44" s="20" t="s">
        <v>144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4800239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4800239</v>
      </c>
      <c r="O44" s="47">
        <f t="shared" si="9"/>
        <v>235.95354895792372</v>
      </c>
      <c r="P44" s="9"/>
    </row>
    <row r="45" spans="1:16" ht="15">
      <c r="A45" s="12"/>
      <c r="B45" s="25">
        <v>343.9</v>
      </c>
      <c r="C45" s="20" t="s">
        <v>59</v>
      </c>
      <c r="D45" s="46">
        <v>1092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1092</v>
      </c>
      <c r="O45" s="47">
        <f t="shared" si="9"/>
        <v>0.05367675973259929</v>
      </c>
      <c r="P45" s="9"/>
    </row>
    <row r="46" spans="1:16" ht="15">
      <c r="A46" s="12"/>
      <c r="B46" s="25">
        <v>344.5</v>
      </c>
      <c r="C46" s="20" t="s">
        <v>134</v>
      </c>
      <c r="D46" s="46">
        <v>0</v>
      </c>
      <c r="E46" s="46">
        <v>810925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810925</v>
      </c>
      <c r="O46" s="47">
        <f t="shared" si="9"/>
        <v>39.86064687377114</v>
      </c>
      <c r="P46" s="9"/>
    </row>
    <row r="47" spans="1:16" ht="15">
      <c r="A47" s="12"/>
      <c r="B47" s="25">
        <v>345.9</v>
      </c>
      <c r="C47" s="20" t="s">
        <v>61</v>
      </c>
      <c r="D47" s="46">
        <v>0</v>
      </c>
      <c r="E47" s="46">
        <v>10000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10000</v>
      </c>
      <c r="O47" s="47">
        <f t="shared" si="9"/>
        <v>0.49154541879669683</v>
      </c>
      <c r="P47" s="9"/>
    </row>
    <row r="48" spans="1:16" ht="15">
      <c r="A48" s="12"/>
      <c r="B48" s="25">
        <v>347.2</v>
      </c>
      <c r="C48" s="20" t="s">
        <v>62</v>
      </c>
      <c r="D48" s="46">
        <v>924130</v>
      </c>
      <c r="E48" s="46">
        <v>0</v>
      </c>
      <c r="F48" s="46">
        <v>0</v>
      </c>
      <c r="G48" s="46">
        <v>0</v>
      </c>
      <c r="H48" s="46">
        <v>0</v>
      </c>
      <c r="I48" s="46">
        <v>605002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1529132</v>
      </c>
      <c r="O48" s="47">
        <f t="shared" si="9"/>
        <v>75.16378293354306</v>
      </c>
      <c r="P48" s="9"/>
    </row>
    <row r="49" spans="1:16" ht="15">
      <c r="A49" s="12"/>
      <c r="B49" s="25">
        <v>347.5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3139254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3139254</v>
      </c>
      <c r="O49" s="47">
        <f t="shared" si="9"/>
        <v>154.30859221392058</v>
      </c>
      <c r="P49" s="9"/>
    </row>
    <row r="50" spans="1:16" ht="15.75">
      <c r="A50" s="29" t="s">
        <v>47</v>
      </c>
      <c r="B50" s="30"/>
      <c r="C50" s="31"/>
      <c r="D50" s="32">
        <f aca="true" t="shared" si="10" ref="D50:M50">SUM(D51:D53)</f>
        <v>338493</v>
      </c>
      <c r="E50" s="32">
        <f t="shared" si="10"/>
        <v>42933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aca="true" t="shared" si="11" ref="N50:N66">SUM(D50:M50)</f>
        <v>381426</v>
      </c>
      <c r="O50" s="45">
        <f t="shared" si="9"/>
        <v>18.74882029099489</v>
      </c>
      <c r="P50" s="10"/>
    </row>
    <row r="51" spans="1:16" ht="15">
      <c r="A51" s="13"/>
      <c r="B51" s="39">
        <v>351.2</v>
      </c>
      <c r="C51" s="21" t="s">
        <v>146</v>
      </c>
      <c r="D51" s="46">
        <v>16792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16792</v>
      </c>
      <c r="O51" s="47">
        <f t="shared" si="9"/>
        <v>0.8254030672434133</v>
      </c>
      <c r="P51" s="9"/>
    </row>
    <row r="52" spans="1:16" ht="15">
      <c r="A52" s="13"/>
      <c r="B52" s="39">
        <v>351.9</v>
      </c>
      <c r="C52" s="21" t="s">
        <v>135</v>
      </c>
      <c r="D52" s="46">
        <v>321701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321701</v>
      </c>
      <c r="O52" s="47">
        <f t="shared" si="9"/>
        <v>15.813065277231615</v>
      </c>
      <c r="P52" s="9"/>
    </row>
    <row r="53" spans="1:16" ht="15">
      <c r="A53" s="13"/>
      <c r="B53" s="39">
        <v>359</v>
      </c>
      <c r="C53" s="21" t="s">
        <v>106</v>
      </c>
      <c r="D53" s="46">
        <v>0</v>
      </c>
      <c r="E53" s="46">
        <v>42933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42933</v>
      </c>
      <c r="O53" s="47">
        <f t="shared" si="9"/>
        <v>2.1103519465198586</v>
      </c>
      <c r="P53" s="9"/>
    </row>
    <row r="54" spans="1:16" ht="15.75">
      <c r="A54" s="29" t="s">
        <v>3</v>
      </c>
      <c r="B54" s="30"/>
      <c r="C54" s="31"/>
      <c r="D54" s="32">
        <f aca="true" t="shared" si="12" ref="D54:M54">SUM(D55:D60)</f>
        <v>348532</v>
      </c>
      <c r="E54" s="32">
        <f t="shared" si="12"/>
        <v>2417284</v>
      </c>
      <c r="F54" s="32">
        <f t="shared" si="12"/>
        <v>6409</v>
      </c>
      <c r="G54" s="32">
        <f t="shared" si="12"/>
        <v>308744</v>
      </c>
      <c r="H54" s="32">
        <f t="shared" si="12"/>
        <v>0</v>
      </c>
      <c r="I54" s="32">
        <f t="shared" si="12"/>
        <v>398034</v>
      </c>
      <c r="J54" s="32">
        <f t="shared" si="12"/>
        <v>90632</v>
      </c>
      <c r="K54" s="32">
        <f t="shared" si="12"/>
        <v>27013543</v>
      </c>
      <c r="L54" s="32">
        <f t="shared" si="12"/>
        <v>0</v>
      </c>
      <c r="M54" s="32">
        <f t="shared" si="12"/>
        <v>0</v>
      </c>
      <c r="N54" s="32">
        <f t="shared" si="11"/>
        <v>30583178</v>
      </c>
      <c r="O54" s="45">
        <f t="shared" si="9"/>
        <v>1503.3021038143925</v>
      </c>
      <c r="P54" s="10"/>
    </row>
    <row r="55" spans="1:16" ht="15">
      <c r="A55" s="12"/>
      <c r="B55" s="25">
        <v>361.1</v>
      </c>
      <c r="C55" s="20" t="s">
        <v>68</v>
      </c>
      <c r="D55" s="46">
        <v>181869</v>
      </c>
      <c r="E55" s="46">
        <v>295142</v>
      </c>
      <c r="F55" s="46">
        <v>6409</v>
      </c>
      <c r="G55" s="46">
        <v>105588</v>
      </c>
      <c r="H55" s="46">
        <v>0</v>
      </c>
      <c r="I55" s="46">
        <v>394491</v>
      </c>
      <c r="J55" s="46">
        <v>89677</v>
      </c>
      <c r="K55" s="46">
        <v>4026623</v>
      </c>
      <c r="L55" s="46">
        <v>0</v>
      </c>
      <c r="M55" s="46">
        <v>0</v>
      </c>
      <c r="N55" s="46">
        <f t="shared" si="11"/>
        <v>5099799</v>
      </c>
      <c r="O55" s="47">
        <f t="shared" si="9"/>
        <v>250.67828352339757</v>
      </c>
      <c r="P55" s="9"/>
    </row>
    <row r="56" spans="1:16" ht="15">
      <c r="A56" s="12"/>
      <c r="B56" s="25">
        <v>361.3</v>
      </c>
      <c r="C56" s="20" t="s">
        <v>70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14305741</v>
      </c>
      <c r="L56" s="46">
        <v>0</v>
      </c>
      <c r="M56" s="46">
        <v>0</v>
      </c>
      <c r="N56" s="46">
        <f t="shared" si="11"/>
        <v>14305741</v>
      </c>
      <c r="O56" s="47">
        <f t="shared" si="9"/>
        <v>703.1921451042076</v>
      </c>
      <c r="P56" s="9"/>
    </row>
    <row r="57" spans="1:16" ht="15">
      <c r="A57" s="12"/>
      <c r="B57" s="25">
        <v>364</v>
      </c>
      <c r="C57" s="20" t="s">
        <v>136</v>
      </c>
      <c r="D57" s="46">
        <v>3499</v>
      </c>
      <c r="E57" s="46">
        <v>0</v>
      </c>
      <c r="F57" s="46">
        <v>0</v>
      </c>
      <c r="G57" s="46">
        <v>36974</v>
      </c>
      <c r="H57" s="46">
        <v>0</v>
      </c>
      <c r="I57" s="46">
        <v>-61457</v>
      </c>
      <c r="J57" s="46">
        <v>955</v>
      </c>
      <c r="K57" s="46">
        <v>0</v>
      </c>
      <c r="L57" s="46">
        <v>0</v>
      </c>
      <c r="M57" s="46">
        <v>0</v>
      </c>
      <c r="N57" s="46">
        <f t="shared" si="11"/>
        <v>-20029</v>
      </c>
      <c r="O57" s="47">
        <f t="shared" si="9"/>
        <v>-0.9845163193079041</v>
      </c>
      <c r="P57" s="9"/>
    </row>
    <row r="58" spans="1:16" ht="15">
      <c r="A58" s="12"/>
      <c r="B58" s="25">
        <v>366</v>
      </c>
      <c r="C58" s="20" t="s">
        <v>72</v>
      </c>
      <c r="D58" s="46">
        <v>0</v>
      </c>
      <c r="E58" s="46">
        <v>2072900</v>
      </c>
      <c r="F58" s="46">
        <v>0</v>
      </c>
      <c r="G58" s="46">
        <v>166182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2239082</v>
      </c>
      <c r="O58" s="47">
        <f t="shared" si="9"/>
        <v>110.06104994101455</v>
      </c>
      <c r="P58" s="9"/>
    </row>
    <row r="59" spans="1:16" ht="15">
      <c r="A59" s="12"/>
      <c r="B59" s="25">
        <v>368</v>
      </c>
      <c r="C59" s="20" t="s">
        <v>73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8681179</v>
      </c>
      <c r="L59" s="46">
        <v>0</v>
      </c>
      <c r="M59" s="46">
        <v>0</v>
      </c>
      <c r="N59" s="46">
        <f t="shared" si="11"/>
        <v>8681179</v>
      </c>
      <c r="O59" s="47">
        <f t="shared" si="9"/>
        <v>426.71937672040895</v>
      </c>
      <c r="P59" s="9"/>
    </row>
    <row r="60" spans="1:16" ht="15">
      <c r="A60" s="12"/>
      <c r="B60" s="25">
        <v>369.9</v>
      </c>
      <c r="C60" s="20" t="s">
        <v>74</v>
      </c>
      <c r="D60" s="46">
        <v>163164</v>
      </c>
      <c r="E60" s="46">
        <v>49242</v>
      </c>
      <c r="F60" s="46">
        <v>0</v>
      </c>
      <c r="G60" s="46">
        <v>0</v>
      </c>
      <c r="H60" s="46">
        <v>0</v>
      </c>
      <c r="I60" s="46">
        <v>65000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277406</v>
      </c>
      <c r="O60" s="47">
        <f t="shared" si="9"/>
        <v>13.635764844671648</v>
      </c>
      <c r="P60" s="9"/>
    </row>
    <row r="61" spans="1:16" ht="15.75">
      <c r="A61" s="29" t="s">
        <v>48</v>
      </c>
      <c r="B61" s="30"/>
      <c r="C61" s="31"/>
      <c r="D61" s="32">
        <f aca="true" t="shared" si="13" ref="D61:M61">SUM(D62:D65)</f>
        <v>2067600</v>
      </c>
      <c r="E61" s="32">
        <f t="shared" si="13"/>
        <v>200000</v>
      </c>
      <c r="F61" s="32">
        <f t="shared" si="13"/>
        <v>4419294</v>
      </c>
      <c r="G61" s="32">
        <f t="shared" si="13"/>
        <v>7135111</v>
      </c>
      <c r="H61" s="32">
        <f t="shared" si="13"/>
        <v>0</v>
      </c>
      <c r="I61" s="32">
        <f t="shared" si="13"/>
        <v>1261261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1"/>
        <v>15083266</v>
      </c>
      <c r="O61" s="45">
        <f t="shared" si="9"/>
        <v>741.4110302791978</v>
      </c>
      <c r="P61" s="9"/>
    </row>
    <row r="62" spans="1:16" ht="15">
      <c r="A62" s="12"/>
      <c r="B62" s="25">
        <v>381</v>
      </c>
      <c r="C62" s="20" t="s">
        <v>75</v>
      </c>
      <c r="D62" s="46">
        <v>2067600</v>
      </c>
      <c r="E62" s="46">
        <v>200000</v>
      </c>
      <c r="F62" s="46">
        <v>991411</v>
      </c>
      <c r="G62" s="46">
        <v>7135111</v>
      </c>
      <c r="H62" s="46">
        <v>0</v>
      </c>
      <c r="I62" s="46">
        <v>47500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10441622</v>
      </c>
      <c r="O62" s="47">
        <f t="shared" si="9"/>
        <v>513.2531458906803</v>
      </c>
      <c r="P62" s="9"/>
    </row>
    <row r="63" spans="1:16" ht="15">
      <c r="A63" s="12"/>
      <c r="B63" s="25">
        <v>384</v>
      </c>
      <c r="C63" s="20" t="s">
        <v>76</v>
      </c>
      <c r="D63" s="46">
        <v>0</v>
      </c>
      <c r="E63" s="46">
        <v>0</v>
      </c>
      <c r="F63" s="46">
        <v>3427883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3427883</v>
      </c>
      <c r="O63" s="47">
        <f t="shared" si="9"/>
        <v>168.49601848210776</v>
      </c>
      <c r="P63" s="9"/>
    </row>
    <row r="64" spans="1:16" ht="15">
      <c r="A64" s="12"/>
      <c r="B64" s="25">
        <v>389.4</v>
      </c>
      <c r="C64" s="20" t="s">
        <v>137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201900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201900</v>
      </c>
      <c r="O64" s="47">
        <f t="shared" si="9"/>
        <v>9.924302005505309</v>
      </c>
      <c r="P64" s="9"/>
    </row>
    <row r="65" spans="1:16" ht="15.75" thickBot="1">
      <c r="A65" s="12"/>
      <c r="B65" s="25">
        <v>389.7</v>
      </c>
      <c r="C65" s="20" t="s">
        <v>139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1011861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1011861</v>
      </c>
      <c r="O65" s="47">
        <f t="shared" si="9"/>
        <v>49.73756390090444</v>
      </c>
      <c r="P65" s="9"/>
    </row>
    <row r="66" spans="1:119" ht="16.5" thickBot="1">
      <c r="A66" s="14" t="s">
        <v>65</v>
      </c>
      <c r="B66" s="23"/>
      <c r="C66" s="22"/>
      <c r="D66" s="15">
        <f aca="true" t="shared" si="14" ref="D66:M66">SUM(D5,D17,D25,D35,D50,D54,D61)</f>
        <v>41685607</v>
      </c>
      <c r="E66" s="15">
        <f t="shared" si="14"/>
        <v>15877138</v>
      </c>
      <c r="F66" s="15">
        <f t="shared" si="14"/>
        <v>8856785</v>
      </c>
      <c r="G66" s="15">
        <f t="shared" si="14"/>
        <v>7751239</v>
      </c>
      <c r="H66" s="15">
        <f t="shared" si="14"/>
        <v>0</v>
      </c>
      <c r="I66" s="15">
        <f t="shared" si="14"/>
        <v>49999850</v>
      </c>
      <c r="J66" s="15">
        <f t="shared" si="14"/>
        <v>13757293</v>
      </c>
      <c r="K66" s="15">
        <f t="shared" si="14"/>
        <v>27013543</v>
      </c>
      <c r="L66" s="15">
        <f t="shared" si="14"/>
        <v>0</v>
      </c>
      <c r="M66" s="15">
        <f t="shared" si="14"/>
        <v>0</v>
      </c>
      <c r="N66" s="15">
        <f t="shared" si="11"/>
        <v>164941455</v>
      </c>
      <c r="O66" s="38">
        <f t="shared" si="9"/>
        <v>8107.621657491152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160</v>
      </c>
      <c r="M68" s="48"/>
      <c r="N68" s="48"/>
      <c r="O68" s="43">
        <v>20344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98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24100412</v>
      </c>
      <c r="E5" s="27">
        <f t="shared" si="0"/>
        <v>2900399</v>
      </c>
      <c r="F5" s="27">
        <f t="shared" si="0"/>
        <v>4037846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31038657</v>
      </c>
      <c r="O5" s="33">
        <f aca="true" t="shared" si="1" ref="O5:O36">(N5/O$68)</f>
        <v>1536.9476107947512</v>
      </c>
      <c r="P5" s="6"/>
    </row>
    <row r="6" spans="1:16" ht="15">
      <c r="A6" s="12"/>
      <c r="B6" s="25">
        <v>311</v>
      </c>
      <c r="C6" s="20" t="s">
        <v>2</v>
      </c>
      <c r="D6" s="46">
        <v>21652979</v>
      </c>
      <c r="E6" s="46">
        <v>1053990</v>
      </c>
      <c r="F6" s="46">
        <v>14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22706983</v>
      </c>
      <c r="O6" s="47">
        <f t="shared" si="1"/>
        <v>1124.3863827680118</v>
      </c>
      <c r="P6" s="9"/>
    </row>
    <row r="7" spans="1:16" ht="15">
      <c r="A7" s="12"/>
      <c r="B7" s="25">
        <v>312.1</v>
      </c>
      <c r="C7" s="20" t="s">
        <v>100</v>
      </c>
      <c r="D7" s="46">
        <v>0</v>
      </c>
      <c r="E7" s="46">
        <v>693391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693391</v>
      </c>
      <c r="O7" s="47">
        <f t="shared" si="1"/>
        <v>34.33478583807873</v>
      </c>
      <c r="P7" s="9"/>
    </row>
    <row r="8" spans="1:16" ht="15">
      <c r="A8" s="12"/>
      <c r="B8" s="25">
        <v>312.3</v>
      </c>
      <c r="C8" s="20" t="s">
        <v>150</v>
      </c>
      <c r="D8" s="46">
        <v>0</v>
      </c>
      <c r="E8" s="46">
        <v>528018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528018</v>
      </c>
      <c r="O8" s="47">
        <f t="shared" si="1"/>
        <v>26.1459767269126</v>
      </c>
      <c r="P8" s="9"/>
    </row>
    <row r="9" spans="1:16" ht="15">
      <c r="A9" s="12"/>
      <c r="B9" s="25">
        <v>312.51</v>
      </c>
      <c r="C9" s="20" t="s">
        <v>88</v>
      </c>
      <c r="D9" s="46">
        <v>509868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509868</v>
      </c>
      <c r="O9" s="47">
        <f t="shared" si="1"/>
        <v>25.247239415696956</v>
      </c>
      <c r="P9" s="9"/>
    </row>
    <row r="10" spans="1:16" ht="15">
      <c r="A10" s="12"/>
      <c r="B10" s="25">
        <v>312.52</v>
      </c>
      <c r="C10" s="20" t="s">
        <v>122</v>
      </c>
      <c r="D10" s="46">
        <v>792677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792677</v>
      </c>
      <c r="O10" s="47">
        <f t="shared" si="1"/>
        <v>39.25115127506809</v>
      </c>
      <c r="P10" s="9"/>
    </row>
    <row r="11" spans="1:16" ht="15">
      <c r="A11" s="12"/>
      <c r="B11" s="25">
        <v>314.1</v>
      </c>
      <c r="C11" s="20" t="s">
        <v>12</v>
      </c>
      <c r="D11" s="46">
        <v>0</v>
      </c>
      <c r="E11" s="46">
        <v>0</v>
      </c>
      <c r="F11" s="46">
        <v>3154420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3154420</v>
      </c>
      <c r="O11" s="47">
        <f t="shared" si="1"/>
        <v>156.19806882891805</v>
      </c>
      <c r="P11" s="9"/>
    </row>
    <row r="12" spans="1:16" ht="15">
      <c r="A12" s="12"/>
      <c r="B12" s="25">
        <v>314.4</v>
      </c>
      <c r="C12" s="20" t="s">
        <v>13</v>
      </c>
      <c r="D12" s="46">
        <v>0</v>
      </c>
      <c r="E12" s="46">
        <v>0</v>
      </c>
      <c r="F12" s="46">
        <v>36275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36275</v>
      </c>
      <c r="O12" s="47">
        <f t="shared" si="1"/>
        <v>1.796236692250557</v>
      </c>
      <c r="P12" s="9"/>
    </row>
    <row r="13" spans="1:16" ht="15">
      <c r="A13" s="12"/>
      <c r="B13" s="25">
        <v>314.8</v>
      </c>
      <c r="C13" s="20" t="s">
        <v>14</v>
      </c>
      <c r="D13" s="46">
        <v>0</v>
      </c>
      <c r="E13" s="46">
        <v>0</v>
      </c>
      <c r="F13" s="46">
        <v>149552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149552</v>
      </c>
      <c r="O13" s="47">
        <f t="shared" si="1"/>
        <v>7.4053973755880165</v>
      </c>
      <c r="P13" s="9"/>
    </row>
    <row r="14" spans="1:16" ht="15">
      <c r="A14" s="12"/>
      <c r="B14" s="25">
        <v>315</v>
      </c>
      <c r="C14" s="20" t="s">
        <v>123</v>
      </c>
      <c r="D14" s="46">
        <v>842031</v>
      </c>
      <c r="E14" s="46">
        <v>0</v>
      </c>
      <c r="F14" s="46">
        <v>697585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1539616</v>
      </c>
      <c r="O14" s="47">
        <f t="shared" si="1"/>
        <v>76.23748452587274</v>
      </c>
      <c r="P14" s="9"/>
    </row>
    <row r="15" spans="1:16" ht="15">
      <c r="A15" s="12"/>
      <c r="B15" s="25">
        <v>316</v>
      </c>
      <c r="C15" s="20" t="s">
        <v>124</v>
      </c>
      <c r="D15" s="46">
        <v>302857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302857</v>
      </c>
      <c r="O15" s="47">
        <f t="shared" si="1"/>
        <v>14.996632829908393</v>
      </c>
      <c r="P15" s="9"/>
    </row>
    <row r="16" spans="1:16" ht="15">
      <c r="A16" s="12"/>
      <c r="B16" s="25">
        <v>319</v>
      </c>
      <c r="C16" s="20" t="s">
        <v>151</v>
      </c>
      <c r="D16" s="46">
        <v>0</v>
      </c>
      <c r="E16" s="46">
        <v>625000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625000</v>
      </c>
      <c r="O16" s="47">
        <f t="shared" si="1"/>
        <v>30.94825451844516</v>
      </c>
      <c r="P16" s="9"/>
    </row>
    <row r="17" spans="1:16" ht="15.75">
      <c r="A17" s="29" t="s">
        <v>17</v>
      </c>
      <c r="B17" s="30"/>
      <c r="C17" s="31"/>
      <c r="D17" s="32">
        <f aca="true" t="shared" si="3" ref="D17:M17">SUM(D18:D24)</f>
        <v>3584307</v>
      </c>
      <c r="E17" s="32">
        <f t="shared" si="3"/>
        <v>3910934</v>
      </c>
      <c r="F17" s="32">
        <f t="shared" si="3"/>
        <v>0</v>
      </c>
      <c r="G17" s="32">
        <f t="shared" si="3"/>
        <v>243852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7">SUM(D17:M17)</f>
        <v>7739093</v>
      </c>
      <c r="O17" s="45">
        <f t="shared" si="1"/>
        <v>383.21827184946767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3171523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3171523</v>
      </c>
      <c r="O18" s="47">
        <f t="shared" si="1"/>
        <v>157.0449616241644</v>
      </c>
      <c r="P18" s="9"/>
    </row>
    <row r="19" spans="1:16" ht="15">
      <c r="A19" s="12"/>
      <c r="B19" s="25">
        <v>323.1</v>
      </c>
      <c r="C19" s="20" t="s">
        <v>18</v>
      </c>
      <c r="D19" s="46">
        <v>3426061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3426061</v>
      </c>
      <c r="O19" s="47">
        <f t="shared" si="1"/>
        <v>169.64897251795</v>
      </c>
      <c r="P19" s="9"/>
    </row>
    <row r="20" spans="1:16" ht="15">
      <c r="A20" s="12"/>
      <c r="B20" s="25">
        <v>323.4</v>
      </c>
      <c r="C20" s="20" t="s">
        <v>19</v>
      </c>
      <c r="D20" s="46">
        <v>96189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96189</v>
      </c>
      <c r="O20" s="47">
        <f t="shared" si="1"/>
        <v>4.763010646199555</v>
      </c>
      <c r="P20" s="9"/>
    </row>
    <row r="21" spans="1:16" ht="15">
      <c r="A21" s="12"/>
      <c r="B21" s="25">
        <v>323.9</v>
      </c>
      <c r="C21" s="20" t="s">
        <v>20</v>
      </c>
      <c r="D21" s="46">
        <v>62057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62057</v>
      </c>
      <c r="O21" s="47">
        <f t="shared" si="1"/>
        <v>3.072889329041842</v>
      </c>
      <c r="P21" s="9"/>
    </row>
    <row r="22" spans="1:16" ht="15">
      <c r="A22" s="12"/>
      <c r="B22" s="25">
        <v>324.31</v>
      </c>
      <c r="C22" s="20" t="s">
        <v>93</v>
      </c>
      <c r="D22" s="46">
        <v>0</v>
      </c>
      <c r="E22" s="46">
        <v>200000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200000</v>
      </c>
      <c r="O22" s="47">
        <f t="shared" si="1"/>
        <v>9.903441445902452</v>
      </c>
      <c r="P22" s="9"/>
    </row>
    <row r="23" spans="1:16" ht="15">
      <c r="A23" s="12"/>
      <c r="B23" s="25">
        <v>324.61</v>
      </c>
      <c r="C23" s="20" t="s">
        <v>24</v>
      </c>
      <c r="D23" s="46">
        <v>0</v>
      </c>
      <c r="E23" s="46">
        <v>0</v>
      </c>
      <c r="F23" s="46">
        <v>0</v>
      </c>
      <c r="G23" s="46">
        <v>243852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243852</v>
      </c>
      <c r="O23" s="47">
        <f t="shared" si="1"/>
        <v>12.074870017331023</v>
      </c>
      <c r="P23" s="9"/>
    </row>
    <row r="24" spans="1:16" ht="15">
      <c r="A24" s="12"/>
      <c r="B24" s="25">
        <v>329</v>
      </c>
      <c r="C24" s="20" t="s">
        <v>26</v>
      </c>
      <c r="D24" s="46">
        <v>0</v>
      </c>
      <c r="E24" s="46">
        <v>539411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539411</v>
      </c>
      <c r="O24" s="47">
        <f t="shared" si="1"/>
        <v>26.710126268878437</v>
      </c>
      <c r="P24" s="9"/>
    </row>
    <row r="25" spans="1:16" ht="15.75">
      <c r="A25" s="29" t="s">
        <v>28</v>
      </c>
      <c r="B25" s="30"/>
      <c r="C25" s="31"/>
      <c r="D25" s="32">
        <f aca="true" t="shared" si="5" ref="D25:M25">SUM(D26:D34)</f>
        <v>4367476</v>
      </c>
      <c r="E25" s="32">
        <f t="shared" si="5"/>
        <v>3146304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7513780</v>
      </c>
      <c r="O25" s="45">
        <f t="shared" si="1"/>
        <v>372.0614013369646</v>
      </c>
      <c r="P25" s="10"/>
    </row>
    <row r="26" spans="1:16" ht="15">
      <c r="A26" s="12"/>
      <c r="B26" s="25">
        <v>331.2</v>
      </c>
      <c r="C26" s="20" t="s">
        <v>27</v>
      </c>
      <c r="D26" s="46">
        <v>0</v>
      </c>
      <c r="E26" s="46">
        <v>3869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3869</v>
      </c>
      <c r="O26" s="47">
        <f t="shared" si="1"/>
        <v>0.1915820747709829</v>
      </c>
      <c r="P26" s="9"/>
    </row>
    <row r="27" spans="1:16" ht="15">
      <c r="A27" s="12"/>
      <c r="B27" s="25">
        <v>334.2</v>
      </c>
      <c r="C27" s="20" t="s">
        <v>156</v>
      </c>
      <c r="D27" s="46">
        <v>10705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10705</v>
      </c>
      <c r="O27" s="47">
        <f t="shared" si="1"/>
        <v>0.5300817033919287</v>
      </c>
      <c r="P27" s="9"/>
    </row>
    <row r="28" spans="1:16" ht="15">
      <c r="A28" s="12"/>
      <c r="B28" s="25">
        <v>334.49</v>
      </c>
      <c r="C28" s="20" t="s">
        <v>32</v>
      </c>
      <c r="D28" s="46">
        <v>27478</v>
      </c>
      <c r="E28" s="46">
        <v>590904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618382</v>
      </c>
      <c r="O28" s="47">
        <f t="shared" si="1"/>
        <v>30.62054964100025</v>
      </c>
      <c r="P28" s="9"/>
    </row>
    <row r="29" spans="1:16" ht="15">
      <c r="A29" s="12"/>
      <c r="B29" s="25">
        <v>335.12</v>
      </c>
      <c r="C29" s="20" t="s">
        <v>127</v>
      </c>
      <c r="D29" s="46">
        <v>659500</v>
      </c>
      <c r="E29" s="46">
        <v>215000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874500</v>
      </c>
      <c r="O29" s="47">
        <f t="shared" si="1"/>
        <v>43.30279772220847</v>
      </c>
      <c r="P29" s="9"/>
    </row>
    <row r="30" spans="1:16" ht="15">
      <c r="A30" s="12"/>
      <c r="B30" s="25">
        <v>335.14</v>
      </c>
      <c r="C30" s="20" t="s">
        <v>128</v>
      </c>
      <c r="D30" s="46">
        <v>6666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6666</v>
      </c>
      <c r="O30" s="47">
        <f t="shared" si="1"/>
        <v>0.3300817033919287</v>
      </c>
      <c r="P30" s="9"/>
    </row>
    <row r="31" spans="1:16" ht="15">
      <c r="A31" s="12"/>
      <c r="B31" s="25">
        <v>335.15</v>
      </c>
      <c r="C31" s="20" t="s">
        <v>129</v>
      </c>
      <c r="D31" s="46">
        <v>59413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59413</v>
      </c>
      <c r="O31" s="47">
        <f t="shared" si="1"/>
        <v>2.9419658331270115</v>
      </c>
      <c r="P31" s="9"/>
    </row>
    <row r="32" spans="1:16" ht="15">
      <c r="A32" s="12"/>
      <c r="B32" s="25">
        <v>335.18</v>
      </c>
      <c r="C32" s="20" t="s">
        <v>130</v>
      </c>
      <c r="D32" s="46">
        <v>2460631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2460631</v>
      </c>
      <c r="O32" s="47">
        <f t="shared" si="1"/>
        <v>121.84357514236197</v>
      </c>
      <c r="P32" s="9"/>
    </row>
    <row r="33" spans="1:16" ht="15">
      <c r="A33" s="12"/>
      <c r="B33" s="25">
        <v>335.21</v>
      </c>
      <c r="C33" s="20" t="s">
        <v>95</v>
      </c>
      <c r="D33" s="46">
        <v>20031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20031</v>
      </c>
      <c r="O33" s="47">
        <f t="shared" si="1"/>
        <v>0.99187917801436</v>
      </c>
      <c r="P33" s="9"/>
    </row>
    <row r="34" spans="1:16" ht="15">
      <c r="A34" s="12"/>
      <c r="B34" s="25">
        <v>337.1</v>
      </c>
      <c r="C34" s="20" t="s">
        <v>39</v>
      </c>
      <c r="D34" s="46">
        <v>1123052</v>
      </c>
      <c r="E34" s="46">
        <v>2336531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3459583</v>
      </c>
      <c r="O34" s="47">
        <f t="shared" si="1"/>
        <v>171.3088883386977</v>
      </c>
      <c r="P34" s="9"/>
    </row>
    <row r="35" spans="1:16" ht="15.75">
      <c r="A35" s="29" t="s">
        <v>46</v>
      </c>
      <c r="B35" s="30"/>
      <c r="C35" s="31"/>
      <c r="D35" s="32">
        <f aca="true" t="shared" si="7" ref="D35:M35">SUM(D36:D49)</f>
        <v>4869141</v>
      </c>
      <c r="E35" s="32">
        <f t="shared" si="7"/>
        <v>530000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49537241</v>
      </c>
      <c r="J35" s="32">
        <f t="shared" si="7"/>
        <v>13606549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68542931</v>
      </c>
      <c r="O35" s="45">
        <f t="shared" si="1"/>
        <v>3394.05451844516</v>
      </c>
      <c r="P35" s="10"/>
    </row>
    <row r="36" spans="1:16" ht="15">
      <c r="A36" s="12"/>
      <c r="B36" s="25">
        <v>341.1</v>
      </c>
      <c r="C36" s="20" t="s">
        <v>143</v>
      </c>
      <c r="D36" s="46">
        <v>99608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99608</v>
      </c>
      <c r="O36" s="47">
        <f t="shared" si="1"/>
        <v>4.9323099777172565</v>
      </c>
      <c r="P36" s="9"/>
    </row>
    <row r="37" spans="1:16" ht="15">
      <c r="A37" s="12"/>
      <c r="B37" s="25">
        <v>341.2</v>
      </c>
      <c r="C37" s="20" t="s">
        <v>131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13606549</v>
      </c>
      <c r="K37" s="46">
        <v>0</v>
      </c>
      <c r="L37" s="46">
        <v>0</v>
      </c>
      <c r="M37" s="46">
        <v>0</v>
      </c>
      <c r="N37" s="46">
        <f aca="true" t="shared" si="8" ref="N37:N49">SUM(D37:M37)</f>
        <v>13606549</v>
      </c>
      <c r="O37" s="47">
        <f aca="true" t="shared" si="9" ref="O37:O66">(N37/O$68)</f>
        <v>673.7583065115127</v>
      </c>
      <c r="P37" s="9"/>
    </row>
    <row r="38" spans="1:16" ht="15">
      <c r="A38" s="12"/>
      <c r="B38" s="25">
        <v>341.3</v>
      </c>
      <c r="C38" s="20" t="s">
        <v>132</v>
      </c>
      <c r="D38" s="46">
        <v>3024260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3024260</v>
      </c>
      <c r="O38" s="47">
        <f t="shared" si="9"/>
        <v>149.75290913592474</v>
      </c>
      <c r="P38" s="9"/>
    </row>
    <row r="39" spans="1:16" ht="15">
      <c r="A39" s="12"/>
      <c r="B39" s="25">
        <v>342.1</v>
      </c>
      <c r="C39" s="20" t="s">
        <v>53</v>
      </c>
      <c r="D39" s="46">
        <v>259797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259797</v>
      </c>
      <c r="O39" s="47">
        <f t="shared" si="9"/>
        <v>12.864421886605596</v>
      </c>
      <c r="P39" s="9"/>
    </row>
    <row r="40" spans="1:16" ht="15">
      <c r="A40" s="12"/>
      <c r="B40" s="25">
        <v>342.2</v>
      </c>
      <c r="C40" s="20" t="s">
        <v>54</v>
      </c>
      <c r="D40" s="46">
        <v>518218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518218</v>
      </c>
      <c r="O40" s="47">
        <f t="shared" si="9"/>
        <v>25.66070809606338</v>
      </c>
      <c r="P40" s="9"/>
    </row>
    <row r="41" spans="1:16" ht="15">
      <c r="A41" s="12"/>
      <c r="B41" s="25">
        <v>343.3</v>
      </c>
      <c r="C41" s="20" t="s">
        <v>56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17894993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17894993</v>
      </c>
      <c r="O41" s="47">
        <f t="shared" si="9"/>
        <v>886.1100767516712</v>
      </c>
      <c r="P41" s="9"/>
    </row>
    <row r="42" spans="1:16" ht="15">
      <c r="A42" s="12"/>
      <c r="B42" s="25">
        <v>343.4</v>
      </c>
      <c r="C42" s="20" t="s">
        <v>57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7126711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7126711</v>
      </c>
      <c r="O42" s="47">
        <f t="shared" si="9"/>
        <v>352.8948254518445</v>
      </c>
      <c r="P42" s="9"/>
    </row>
    <row r="43" spans="1:16" ht="15">
      <c r="A43" s="12"/>
      <c r="B43" s="25">
        <v>343.5</v>
      </c>
      <c r="C43" s="20" t="s">
        <v>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15739859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15739859</v>
      </c>
      <c r="O43" s="47">
        <f t="shared" si="9"/>
        <v>779.3938598663035</v>
      </c>
      <c r="P43" s="9"/>
    </row>
    <row r="44" spans="1:16" ht="15">
      <c r="A44" s="12"/>
      <c r="B44" s="25">
        <v>343.6</v>
      </c>
      <c r="C44" s="20" t="s">
        <v>144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5040865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5040865</v>
      </c>
      <c r="O44" s="47">
        <f t="shared" si="9"/>
        <v>249.6095568209953</v>
      </c>
      <c r="P44" s="9"/>
    </row>
    <row r="45" spans="1:16" ht="15">
      <c r="A45" s="12"/>
      <c r="B45" s="25">
        <v>343.9</v>
      </c>
      <c r="C45" s="20" t="s">
        <v>59</v>
      </c>
      <c r="D45" s="46">
        <v>1225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1225</v>
      </c>
      <c r="O45" s="47">
        <f t="shared" si="9"/>
        <v>0.060658578856152515</v>
      </c>
      <c r="P45" s="9"/>
    </row>
    <row r="46" spans="1:16" ht="15">
      <c r="A46" s="12"/>
      <c r="B46" s="25">
        <v>344.5</v>
      </c>
      <c r="C46" s="20" t="s">
        <v>134</v>
      </c>
      <c r="D46" s="46">
        <v>0</v>
      </c>
      <c r="E46" s="46">
        <v>520000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520000</v>
      </c>
      <c r="O46" s="47">
        <f t="shared" si="9"/>
        <v>25.748947759346372</v>
      </c>
      <c r="P46" s="9"/>
    </row>
    <row r="47" spans="1:16" ht="15">
      <c r="A47" s="12"/>
      <c r="B47" s="25">
        <v>345.9</v>
      </c>
      <c r="C47" s="20" t="s">
        <v>61</v>
      </c>
      <c r="D47" s="46">
        <v>0</v>
      </c>
      <c r="E47" s="46">
        <v>10000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10000</v>
      </c>
      <c r="O47" s="47">
        <f t="shared" si="9"/>
        <v>0.49517207229512256</v>
      </c>
      <c r="P47" s="9"/>
    </row>
    <row r="48" spans="1:16" ht="15">
      <c r="A48" s="12"/>
      <c r="B48" s="25">
        <v>347.2</v>
      </c>
      <c r="C48" s="20" t="s">
        <v>62</v>
      </c>
      <c r="D48" s="46">
        <v>966033</v>
      </c>
      <c r="E48" s="46">
        <v>0</v>
      </c>
      <c r="F48" s="46">
        <v>0</v>
      </c>
      <c r="G48" s="46">
        <v>0</v>
      </c>
      <c r="H48" s="46">
        <v>0</v>
      </c>
      <c r="I48" s="46">
        <v>560179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1526212</v>
      </c>
      <c r="O48" s="47">
        <f t="shared" si="9"/>
        <v>75.57375588016836</v>
      </c>
      <c r="P48" s="9"/>
    </row>
    <row r="49" spans="1:16" ht="15">
      <c r="A49" s="12"/>
      <c r="B49" s="25">
        <v>347.5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3174634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3174634</v>
      </c>
      <c r="O49" s="47">
        <f t="shared" si="9"/>
        <v>157.1990096558554</v>
      </c>
      <c r="P49" s="9"/>
    </row>
    <row r="50" spans="1:16" ht="15.75">
      <c r="A50" s="29" t="s">
        <v>47</v>
      </c>
      <c r="B50" s="30"/>
      <c r="C50" s="31"/>
      <c r="D50" s="32">
        <f aca="true" t="shared" si="10" ref="D50:M50">SUM(D51:D53)</f>
        <v>225069</v>
      </c>
      <c r="E50" s="32">
        <f t="shared" si="10"/>
        <v>349498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aca="true" t="shared" si="11" ref="N50:N66">SUM(D50:M50)</f>
        <v>574567</v>
      </c>
      <c r="O50" s="45">
        <f t="shared" si="9"/>
        <v>28.450953206239166</v>
      </c>
      <c r="P50" s="10"/>
    </row>
    <row r="51" spans="1:16" ht="15">
      <c r="A51" s="13"/>
      <c r="B51" s="39">
        <v>351.2</v>
      </c>
      <c r="C51" s="21" t="s">
        <v>146</v>
      </c>
      <c r="D51" s="46">
        <v>14778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14778</v>
      </c>
      <c r="O51" s="47">
        <f t="shared" si="9"/>
        <v>0.7317652884377321</v>
      </c>
      <c r="P51" s="9"/>
    </row>
    <row r="52" spans="1:16" ht="15">
      <c r="A52" s="13"/>
      <c r="B52" s="39">
        <v>351.9</v>
      </c>
      <c r="C52" s="21" t="s">
        <v>135</v>
      </c>
      <c r="D52" s="46">
        <v>210291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210291</v>
      </c>
      <c r="O52" s="47">
        <f t="shared" si="9"/>
        <v>10.413023025501362</v>
      </c>
      <c r="P52" s="9"/>
    </row>
    <row r="53" spans="1:16" ht="15">
      <c r="A53" s="13"/>
      <c r="B53" s="39">
        <v>359</v>
      </c>
      <c r="C53" s="21" t="s">
        <v>106</v>
      </c>
      <c r="D53" s="46">
        <v>0</v>
      </c>
      <c r="E53" s="46">
        <v>349498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349498</v>
      </c>
      <c r="O53" s="47">
        <f t="shared" si="9"/>
        <v>17.306164892300075</v>
      </c>
      <c r="P53" s="9"/>
    </row>
    <row r="54" spans="1:16" ht="15.75">
      <c r="A54" s="29" t="s">
        <v>3</v>
      </c>
      <c r="B54" s="30"/>
      <c r="C54" s="31"/>
      <c r="D54" s="32">
        <f aca="true" t="shared" si="12" ref="D54:M54">SUM(D55:D60)</f>
        <v>698374</v>
      </c>
      <c r="E54" s="32">
        <f t="shared" si="12"/>
        <v>1034420</v>
      </c>
      <c r="F54" s="32">
        <f t="shared" si="12"/>
        <v>1795</v>
      </c>
      <c r="G54" s="32">
        <f t="shared" si="12"/>
        <v>130590</v>
      </c>
      <c r="H54" s="32">
        <f t="shared" si="12"/>
        <v>0</v>
      </c>
      <c r="I54" s="32">
        <f t="shared" si="12"/>
        <v>460349</v>
      </c>
      <c r="J54" s="32">
        <f t="shared" si="12"/>
        <v>75877</v>
      </c>
      <c r="K54" s="32">
        <f t="shared" si="12"/>
        <v>29735397</v>
      </c>
      <c r="L54" s="32">
        <f t="shared" si="12"/>
        <v>0</v>
      </c>
      <c r="M54" s="32">
        <f t="shared" si="12"/>
        <v>0</v>
      </c>
      <c r="N54" s="32">
        <f t="shared" si="11"/>
        <v>32136802</v>
      </c>
      <c r="O54" s="45">
        <f t="shared" si="9"/>
        <v>1591.3246843278039</v>
      </c>
      <c r="P54" s="10"/>
    </row>
    <row r="55" spans="1:16" ht="15">
      <c r="A55" s="12"/>
      <c r="B55" s="25">
        <v>361.1</v>
      </c>
      <c r="C55" s="20" t="s">
        <v>68</v>
      </c>
      <c r="D55" s="46">
        <v>196213</v>
      </c>
      <c r="E55" s="46">
        <v>88802</v>
      </c>
      <c r="F55" s="46">
        <v>1795</v>
      </c>
      <c r="G55" s="46">
        <v>68618</v>
      </c>
      <c r="H55" s="46">
        <v>0</v>
      </c>
      <c r="I55" s="46">
        <v>301621</v>
      </c>
      <c r="J55" s="46">
        <v>60182</v>
      </c>
      <c r="K55" s="46">
        <v>3182954</v>
      </c>
      <c r="L55" s="46">
        <v>0</v>
      </c>
      <c r="M55" s="46">
        <v>0</v>
      </c>
      <c r="N55" s="46">
        <f t="shared" si="11"/>
        <v>3900185</v>
      </c>
      <c r="O55" s="47">
        <f t="shared" si="9"/>
        <v>193.12626887843527</v>
      </c>
      <c r="P55" s="9"/>
    </row>
    <row r="56" spans="1:16" ht="15">
      <c r="A56" s="12"/>
      <c r="B56" s="25">
        <v>361.3</v>
      </c>
      <c r="C56" s="20" t="s">
        <v>70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18521738</v>
      </c>
      <c r="L56" s="46">
        <v>0</v>
      </c>
      <c r="M56" s="46">
        <v>0</v>
      </c>
      <c r="N56" s="46">
        <f t="shared" si="11"/>
        <v>18521738</v>
      </c>
      <c r="O56" s="47">
        <f t="shared" si="9"/>
        <v>917.1447387967319</v>
      </c>
      <c r="P56" s="9"/>
    </row>
    <row r="57" spans="1:16" ht="15">
      <c r="A57" s="12"/>
      <c r="B57" s="25">
        <v>364</v>
      </c>
      <c r="C57" s="20" t="s">
        <v>136</v>
      </c>
      <c r="D57" s="46">
        <v>251281</v>
      </c>
      <c r="E57" s="46">
        <v>0</v>
      </c>
      <c r="F57" s="46">
        <v>0</v>
      </c>
      <c r="G57" s="46">
        <v>48111</v>
      </c>
      <c r="H57" s="46">
        <v>0</v>
      </c>
      <c r="I57" s="46">
        <v>98228</v>
      </c>
      <c r="J57" s="46">
        <v>15695</v>
      </c>
      <c r="K57" s="46">
        <v>0</v>
      </c>
      <c r="L57" s="46">
        <v>0</v>
      </c>
      <c r="M57" s="46">
        <v>0</v>
      </c>
      <c r="N57" s="46">
        <f t="shared" si="11"/>
        <v>413315</v>
      </c>
      <c r="O57" s="47">
        <f t="shared" si="9"/>
        <v>20.466204506065857</v>
      </c>
      <c r="P57" s="9"/>
    </row>
    <row r="58" spans="1:16" ht="15">
      <c r="A58" s="12"/>
      <c r="B58" s="25">
        <v>366</v>
      </c>
      <c r="C58" s="20" t="s">
        <v>72</v>
      </c>
      <c r="D58" s="46">
        <v>0</v>
      </c>
      <c r="E58" s="46">
        <v>543987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543987</v>
      </c>
      <c r="O58" s="47">
        <f t="shared" si="9"/>
        <v>26.936717009160684</v>
      </c>
      <c r="P58" s="9"/>
    </row>
    <row r="59" spans="1:16" ht="15">
      <c r="A59" s="12"/>
      <c r="B59" s="25">
        <v>368</v>
      </c>
      <c r="C59" s="20" t="s">
        <v>73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8030705</v>
      </c>
      <c r="L59" s="46">
        <v>0</v>
      </c>
      <c r="M59" s="46">
        <v>0</v>
      </c>
      <c r="N59" s="46">
        <f t="shared" si="11"/>
        <v>8030705</v>
      </c>
      <c r="O59" s="47">
        <f t="shared" si="9"/>
        <v>397.6580836840802</v>
      </c>
      <c r="P59" s="9"/>
    </row>
    <row r="60" spans="1:16" ht="15">
      <c r="A60" s="12"/>
      <c r="B60" s="25">
        <v>369.9</v>
      </c>
      <c r="C60" s="20" t="s">
        <v>74</v>
      </c>
      <c r="D60" s="46">
        <v>250880</v>
      </c>
      <c r="E60" s="46">
        <v>401631</v>
      </c>
      <c r="F60" s="46">
        <v>0</v>
      </c>
      <c r="G60" s="46">
        <v>13861</v>
      </c>
      <c r="H60" s="46">
        <v>0</v>
      </c>
      <c r="I60" s="46">
        <v>60500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726872</v>
      </c>
      <c r="O60" s="47">
        <f t="shared" si="9"/>
        <v>35.99267145333003</v>
      </c>
      <c r="P60" s="9"/>
    </row>
    <row r="61" spans="1:16" ht="15.75">
      <c r="A61" s="29" t="s">
        <v>48</v>
      </c>
      <c r="B61" s="30"/>
      <c r="C61" s="31"/>
      <c r="D61" s="32">
        <f aca="true" t="shared" si="13" ref="D61:M61">SUM(D62:D65)</f>
        <v>2067600</v>
      </c>
      <c r="E61" s="32">
        <f t="shared" si="13"/>
        <v>8715972</v>
      </c>
      <c r="F61" s="32">
        <f t="shared" si="13"/>
        <v>990461</v>
      </c>
      <c r="G61" s="32">
        <f t="shared" si="13"/>
        <v>5456000</v>
      </c>
      <c r="H61" s="32">
        <f t="shared" si="13"/>
        <v>0</v>
      </c>
      <c r="I61" s="32">
        <f t="shared" si="13"/>
        <v>1599161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1"/>
        <v>18829194</v>
      </c>
      <c r="O61" s="45">
        <f t="shared" si="9"/>
        <v>932.3691012626888</v>
      </c>
      <c r="P61" s="9"/>
    </row>
    <row r="62" spans="1:16" ht="15">
      <c r="A62" s="12"/>
      <c r="B62" s="25">
        <v>381</v>
      </c>
      <c r="C62" s="20" t="s">
        <v>75</v>
      </c>
      <c r="D62" s="46">
        <v>2067600</v>
      </c>
      <c r="E62" s="46">
        <v>8464160</v>
      </c>
      <c r="F62" s="46">
        <v>990461</v>
      </c>
      <c r="G62" s="46">
        <v>5456000</v>
      </c>
      <c r="H62" s="46">
        <v>0</v>
      </c>
      <c r="I62" s="46">
        <v>47500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17025721</v>
      </c>
      <c r="O62" s="47">
        <f t="shared" si="9"/>
        <v>843.0661549888587</v>
      </c>
      <c r="P62" s="9"/>
    </row>
    <row r="63" spans="1:16" ht="15">
      <c r="A63" s="12"/>
      <c r="B63" s="25">
        <v>388.1</v>
      </c>
      <c r="C63" s="20" t="s">
        <v>157</v>
      </c>
      <c r="D63" s="46">
        <v>0</v>
      </c>
      <c r="E63" s="46">
        <v>251812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251812</v>
      </c>
      <c r="O63" s="47">
        <f t="shared" si="9"/>
        <v>12.46902698687794</v>
      </c>
      <c r="P63" s="9"/>
    </row>
    <row r="64" spans="1:16" ht="15">
      <c r="A64" s="12"/>
      <c r="B64" s="25">
        <v>389.4</v>
      </c>
      <c r="C64" s="20" t="s">
        <v>137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127100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127100</v>
      </c>
      <c r="O64" s="47">
        <f t="shared" si="9"/>
        <v>6.293637038871008</v>
      </c>
      <c r="P64" s="9"/>
    </row>
    <row r="65" spans="1:16" ht="15.75" thickBot="1">
      <c r="A65" s="12"/>
      <c r="B65" s="25">
        <v>389.7</v>
      </c>
      <c r="C65" s="20" t="s">
        <v>139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1424561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1424561</v>
      </c>
      <c r="O65" s="47">
        <f t="shared" si="9"/>
        <v>70.54028224808121</v>
      </c>
      <c r="P65" s="9"/>
    </row>
    <row r="66" spans="1:119" ht="16.5" thickBot="1">
      <c r="A66" s="14" t="s">
        <v>65</v>
      </c>
      <c r="B66" s="23"/>
      <c r="C66" s="22"/>
      <c r="D66" s="15">
        <f aca="true" t="shared" si="14" ref="D66:M66">SUM(D5,D17,D25,D35,D50,D54,D61)</f>
        <v>39912379</v>
      </c>
      <c r="E66" s="15">
        <f t="shared" si="14"/>
        <v>20587527</v>
      </c>
      <c r="F66" s="15">
        <f t="shared" si="14"/>
        <v>5030102</v>
      </c>
      <c r="G66" s="15">
        <f t="shared" si="14"/>
        <v>5830442</v>
      </c>
      <c r="H66" s="15">
        <f t="shared" si="14"/>
        <v>0</v>
      </c>
      <c r="I66" s="15">
        <f t="shared" si="14"/>
        <v>51596751</v>
      </c>
      <c r="J66" s="15">
        <f t="shared" si="14"/>
        <v>13682426</v>
      </c>
      <c r="K66" s="15">
        <f t="shared" si="14"/>
        <v>29735397</v>
      </c>
      <c r="L66" s="15">
        <f t="shared" si="14"/>
        <v>0</v>
      </c>
      <c r="M66" s="15">
        <f t="shared" si="14"/>
        <v>0</v>
      </c>
      <c r="N66" s="15">
        <f t="shared" si="11"/>
        <v>166375024</v>
      </c>
      <c r="O66" s="38">
        <f t="shared" si="9"/>
        <v>8238.426541223074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158</v>
      </c>
      <c r="M68" s="48"/>
      <c r="N68" s="48"/>
      <c r="O68" s="43">
        <v>20195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98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23142307</v>
      </c>
      <c r="E5" s="27">
        <f t="shared" si="0"/>
        <v>2768412</v>
      </c>
      <c r="F5" s="27">
        <f t="shared" si="0"/>
        <v>3411881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29322600</v>
      </c>
      <c r="O5" s="33">
        <f aca="true" t="shared" si="1" ref="O5:O36">(N5/O$67)</f>
        <v>1485.741791649777</v>
      </c>
      <c r="P5" s="6"/>
    </row>
    <row r="6" spans="1:16" ht="15">
      <c r="A6" s="12"/>
      <c r="B6" s="25">
        <v>311</v>
      </c>
      <c r="C6" s="20" t="s">
        <v>2</v>
      </c>
      <c r="D6" s="46">
        <v>20246417</v>
      </c>
      <c r="E6" s="46">
        <v>917027</v>
      </c>
      <c r="F6" s="46">
        <v>11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21163455</v>
      </c>
      <c r="O6" s="47">
        <f t="shared" si="1"/>
        <v>1072.3274726388327</v>
      </c>
      <c r="P6" s="9"/>
    </row>
    <row r="7" spans="1:16" ht="15">
      <c r="A7" s="12"/>
      <c r="B7" s="25">
        <v>312.1</v>
      </c>
      <c r="C7" s="20" t="s">
        <v>100</v>
      </c>
      <c r="D7" s="46">
        <v>0</v>
      </c>
      <c r="E7" s="46">
        <v>698703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698703</v>
      </c>
      <c r="O7" s="47">
        <f t="shared" si="1"/>
        <v>35.402462505066886</v>
      </c>
      <c r="P7" s="9"/>
    </row>
    <row r="8" spans="1:16" ht="15">
      <c r="A8" s="12"/>
      <c r="B8" s="25">
        <v>312.3</v>
      </c>
      <c r="C8" s="20" t="s">
        <v>150</v>
      </c>
      <c r="D8" s="46">
        <v>0</v>
      </c>
      <c r="E8" s="46">
        <v>527682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527682</v>
      </c>
      <c r="O8" s="47">
        <f t="shared" si="1"/>
        <v>26.737028779894608</v>
      </c>
      <c r="P8" s="9"/>
    </row>
    <row r="9" spans="1:16" ht="15">
      <c r="A9" s="12"/>
      <c r="B9" s="25">
        <v>312.51</v>
      </c>
      <c r="C9" s="20" t="s">
        <v>88</v>
      </c>
      <c r="D9" s="46">
        <v>581196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581196</v>
      </c>
      <c r="O9" s="47">
        <f t="shared" si="1"/>
        <v>29.448520470206727</v>
      </c>
      <c r="P9" s="9"/>
    </row>
    <row r="10" spans="1:16" ht="15">
      <c r="A10" s="12"/>
      <c r="B10" s="25">
        <v>312.52</v>
      </c>
      <c r="C10" s="20" t="s">
        <v>122</v>
      </c>
      <c r="D10" s="46">
        <v>610146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610146</v>
      </c>
      <c r="O10" s="47">
        <f t="shared" si="1"/>
        <v>30.91538305634374</v>
      </c>
      <c r="P10" s="9"/>
    </row>
    <row r="11" spans="1:16" ht="15">
      <c r="A11" s="12"/>
      <c r="B11" s="25">
        <v>314.1</v>
      </c>
      <c r="C11" s="20" t="s">
        <v>12</v>
      </c>
      <c r="D11" s="46">
        <v>0</v>
      </c>
      <c r="E11" s="46">
        <v>0</v>
      </c>
      <c r="F11" s="46">
        <v>3067245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3067245</v>
      </c>
      <c r="O11" s="47">
        <f t="shared" si="1"/>
        <v>155.41371098500204</v>
      </c>
      <c r="P11" s="9"/>
    </row>
    <row r="12" spans="1:16" ht="15">
      <c r="A12" s="12"/>
      <c r="B12" s="25">
        <v>314.4</v>
      </c>
      <c r="C12" s="20" t="s">
        <v>13</v>
      </c>
      <c r="D12" s="46">
        <v>0</v>
      </c>
      <c r="E12" s="46">
        <v>0</v>
      </c>
      <c r="F12" s="46">
        <v>37089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37089</v>
      </c>
      <c r="O12" s="47">
        <f t="shared" si="1"/>
        <v>1.8792561815970814</v>
      </c>
      <c r="P12" s="9"/>
    </row>
    <row r="13" spans="1:16" ht="15">
      <c r="A13" s="12"/>
      <c r="B13" s="25">
        <v>314.8</v>
      </c>
      <c r="C13" s="20" t="s">
        <v>14</v>
      </c>
      <c r="D13" s="46">
        <v>0</v>
      </c>
      <c r="E13" s="46">
        <v>0</v>
      </c>
      <c r="F13" s="46">
        <v>109951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109951</v>
      </c>
      <c r="O13" s="47">
        <f t="shared" si="1"/>
        <v>5.571088366436968</v>
      </c>
      <c r="P13" s="9"/>
    </row>
    <row r="14" spans="1:16" ht="15">
      <c r="A14" s="12"/>
      <c r="B14" s="25">
        <v>315</v>
      </c>
      <c r="C14" s="20" t="s">
        <v>123</v>
      </c>
      <c r="D14" s="46">
        <v>1400113</v>
      </c>
      <c r="E14" s="46">
        <v>0</v>
      </c>
      <c r="F14" s="46">
        <v>197585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1597698</v>
      </c>
      <c r="O14" s="47">
        <f t="shared" si="1"/>
        <v>80.95348601540333</v>
      </c>
      <c r="P14" s="9"/>
    </row>
    <row r="15" spans="1:16" ht="15">
      <c r="A15" s="12"/>
      <c r="B15" s="25">
        <v>316</v>
      </c>
      <c r="C15" s="20" t="s">
        <v>124</v>
      </c>
      <c r="D15" s="46">
        <v>304435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304435</v>
      </c>
      <c r="O15" s="47">
        <f t="shared" si="1"/>
        <v>15.425364815565464</v>
      </c>
      <c r="P15" s="9"/>
    </row>
    <row r="16" spans="1:16" ht="15">
      <c r="A16" s="12"/>
      <c r="B16" s="25">
        <v>319</v>
      </c>
      <c r="C16" s="20" t="s">
        <v>151</v>
      </c>
      <c r="D16" s="46">
        <v>0</v>
      </c>
      <c r="E16" s="46">
        <v>625000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625000</v>
      </c>
      <c r="O16" s="47">
        <f t="shared" si="1"/>
        <v>31.668017835427644</v>
      </c>
      <c r="P16" s="9"/>
    </row>
    <row r="17" spans="1:16" ht="15.75">
      <c r="A17" s="29" t="s">
        <v>17</v>
      </c>
      <c r="B17" s="30"/>
      <c r="C17" s="31"/>
      <c r="D17" s="32">
        <f aca="true" t="shared" si="3" ref="D17:M17">SUM(D18:D24)</f>
        <v>3522404</v>
      </c>
      <c r="E17" s="32">
        <f t="shared" si="3"/>
        <v>4702026</v>
      </c>
      <c r="F17" s="32">
        <f t="shared" si="3"/>
        <v>0</v>
      </c>
      <c r="G17" s="32">
        <f t="shared" si="3"/>
        <v>462711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6">SUM(D17:M17)</f>
        <v>8687141</v>
      </c>
      <c r="O17" s="45">
        <f t="shared" si="1"/>
        <v>440.1672578029996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4004897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4004897</v>
      </c>
      <c r="O18" s="47">
        <f t="shared" si="1"/>
        <v>202.92343940008107</v>
      </c>
      <c r="P18" s="9"/>
    </row>
    <row r="19" spans="1:16" ht="15">
      <c r="A19" s="12"/>
      <c r="B19" s="25">
        <v>323.1</v>
      </c>
      <c r="C19" s="20" t="s">
        <v>18</v>
      </c>
      <c r="D19" s="46">
        <v>3352393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3352393</v>
      </c>
      <c r="O19" s="47">
        <f t="shared" si="1"/>
        <v>169.86182610458047</v>
      </c>
      <c r="P19" s="9"/>
    </row>
    <row r="20" spans="1:16" ht="15">
      <c r="A20" s="12"/>
      <c r="B20" s="25">
        <v>323.4</v>
      </c>
      <c r="C20" s="20" t="s">
        <v>19</v>
      </c>
      <c r="D20" s="46">
        <v>96643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96643</v>
      </c>
      <c r="O20" s="47">
        <f t="shared" si="1"/>
        <v>4.896787596270774</v>
      </c>
      <c r="P20" s="9"/>
    </row>
    <row r="21" spans="1:16" ht="15">
      <c r="A21" s="12"/>
      <c r="B21" s="25">
        <v>323.9</v>
      </c>
      <c r="C21" s="20" t="s">
        <v>20</v>
      </c>
      <c r="D21" s="46">
        <v>73368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73368</v>
      </c>
      <c r="O21" s="47">
        <f t="shared" si="1"/>
        <v>3.7174706120794485</v>
      </c>
      <c r="P21" s="9"/>
    </row>
    <row r="22" spans="1:16" ht="15">
      <c r="A22" s="12"/>
      <c r="B22" s="25">
        <v>324.31</v>
      </c>
      <c r="C22" s="20" t="s">
        <v>93</v>
      </c>
      <c r="D22" s="46">
        <v>0</v>
      </c>
      <c r="E22" s="46">
        <v>200000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200000</v>
      </c>
      <c r="O22" s="47">
        <f t="shared" si="1"/>
        <v>10.133765707336847</v>
      </c>
      <c r="P22" s="9"/>
    </row>
    <row r="23" spans="1:16" ht="15">
      <c r="A23" s="12"/>
      <c r="B23" s="25">
        <v>324.61</v>
      </c>
      <c r="C23" s="20" t="s">
        <v>24</v>
      </c>
      <c r="D23" s="46">
        <v>0</v>
      </c>
      <c r="E23" s="46">
        <v>0</v>
      </c>
      <c r="F23" s="46">
        <v>0</v>
      </c>
      <c r="G23" s="46">
        <v>462711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462711</v>
      </c>
      <c r="O23" s="47">
        <f t="shared" si="1"/>
        <v>23.445024321037696</v>
      </c>
      <c r="P23" s="9"/>
    </row>
    <row r="24" spans="1:16" ht="15">
      <c r="A24" s="12"/>
      <c r="B24" s="25">
        <v>329</v>
      </c>
      <c r="C24" s="20" t="s">
        <v>26</v>
      </c>
      <c r="D24" s="46">
        <v>0</v>
      </c>
      <c r="E24" s="46">
        <v>497129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497129</v>
      </c>
      <c r="O24" s="47">
        <f t="shared" si="1"/>
        <v>25.188944061613295</v>
      </c>
      <c r="P24" s="9"/>
    </row>
    <row r="25" spans="1:16" ht="15.75">
      <c r="A25" s="29" t="s">
        <v>28</v>
      </c>
      <c r="B25" s="30"/>
      <c r="C25" s="31"/>
      <c r="D25" s="32">
        <f aca="true" t="shared" si="5" ref="D25:M25">SUM(D26:D34)</f>
        <v>4054906</v>
      </c>
      <c r="E25" s="32">
        <f t="shared" si="5"/>
        <v>2271217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6326123</v>
      </c>
      <c r="O25" s="45">
        <f t="shared" si="1"/>
        <v>320.53724158897444</v>
      </c>
      <c r="P25" s="10"/>
    </row>
    <row r="26" spans="1:16" ht="15">
      <c r="A26" s="12"/>
      <c r="B26" s="25">
        <v>331.2</v>
      </c>
      <c r="C26" s="20" t="s">
        <v>27</v>
      </c>
      <c r="D26" s="46">
        <v>0</v>
      </c>
      <c r="E26" s="46">
        <v>3488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3488</v>
      </c>
      <c r="O26" s="47">
        <f t="shared" si="1"/>
        <v>0.1767328739359546</v>
      </c>
      <c r="P26" s="9"/>
    </row>
    <row r="27" spans="1:16" ht="15">
      <c r="A27" s="12"/>
      <c r="B27" s="25">
        <v>334.49</v>
      </c>
      <c r="C27" s="20" t="s">
        <v>32</v>
      </c>
      <c r="D27" s="46">
        <v>0</v>
      </c>
      <c r="E27" s="46">
        <v>191498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191498</v>
      </c>
      <c r="O27" s="47">
        <f t="shared" si="1"/>
        <v>9.702979327117957</v>
      </c>
      <c r="P27" s="9"/>
    </row>
    <row r="28" spans="1:16" ht="15">
      <c r="A28" s="12"/>
      <c r="B28" s="25">
        <v>335.12</v>
      </c>
      <c r="C28" s="20" t="s">
        <v>127</v>
      </c>
      <c r="D28" s="46">
        <v>691478</v>
      </c>
      <c r="E28" s="46">
        <v>177404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868882</v>
      </c>
      <c r="O28" s="47">
        <f t="shared" si="1"/>
        <v>44.02523307661127</v>
      </c>
      <c r="P28" s="9"/>
    </row>
    <row r="29" spans="1:16" ht="15">
      <c r="A29" s="12"/>
      <c r="B29" s="25">
        <v>335.14</v>
      </c>
      <c r="C29" s="20" t="s">
        <v>128</v>
      </c>
      <c r="D29" s="46">
        <v>5492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5492</v>
      </c>
      <c r="O29" s="47">
        <f t="shared" si="1"/>
        <v>0.2782732063234698</v>
      </c>
      <c r="P29" s="9"/>
    </row>
    <row r="30" spans="1:16" ht="15">
      <c r="A30" s="12"/>
      <c r="B30" s="25">
        <v>335.15</v>
      </c>
      <c r="C30" s="20" t="s">
        <v>129</v>
      </c>
      <c r="D30" s="46">
        <v>62121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62121</v>
      </c>
      <c r="O30" s="47">
        <f t="shared" si="1"/>
        <v>3.1475982975273613</v>
      </c>
      <c r="P30" s="9"/>
    </row>
    <row r="31" spans="1:16" ht="15">
      <c r="A31" s="12"/>
      <c r="B31" s="25">
        <v>335.18</v>
      </c>
      <c r="C31" s="20" t="s">
        <v>130</v>
      </c>
      <c r="D31" s="46">
        <v>2443233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2443233</v>
      </c>
      <c r="O31" s="47">
        <f t="shared" si="1"/>
        <v>123.79575395216862</v>
      </c>
      <c r="P31" s="9"/>
    </row>
    <row r="32" spans="1:16" ht="15">
      <c r="A32" s="12"/>
      <c r="B32" s="25">
        <v>335.21</v>
      </c>
      <c r="C32" s="20" t="s">
        <v>95</v>
      </c>
      <c r="D32" s="46">
        <v>18590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18590</v>
      </c>
      <c r="O32" s="47">
        <f t="shared" si="1"/>
        <v>0.9419335224969598</v>
      </c>
      <c r="P32" s="9"/>
    </row>
    <row r="33" spans="1:16" ht="15">
      <c r="A33" s="12"/>
      <c r="B33" s="25">
        <v>335.49</v>
      </c>
      <c r="C33" s="20" t="s">
        <v>38</v>
      </c>
      <c r="D33" s="46">
        <v>41925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41925</v>
      </c>
      <c r="O33" s="47">
        <f t="shared" si="1"/>
        <v>2.1242906364004863</v>
      </c>
      <c r="P33" s="9"/>
    </row>
    <row r="34" spans="1:16" ht="15">
      <c r="A34" s="12"/>
      <c r="B34" s="25">
        <v>337.1</v>
      </c>
      <c r="C34" s="20" t="s">
        <v>39</v>
      </c>
      <c r="D34" s="46">
        <v>792067</v>
      </c>
      <c r="E34" s="46">
        <v>1898827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2690894</v>
      </c>
      <c r="O34" s="47">
        <f t="shared" si="1"/>
        <v>136.34444669639237</v>
      </c>
      <c r="P34" s="9"/>
    </row>
    <row r="35" spans="1:16" ht="15.75">
      <c r="A35" s="29" t="s">
        <v>46</v>
      </c>
      <c r="B35" s="30"/>
      <c r="C35" s="31"/>
      <c r="D35" s="32">
        <f aca="true" t="shared" si="7" ref="D35:M35">SUM(D36:D49)</f>
        <v>5093514</v>
      </c>
      <c r="E35" s="32">
        <f t="shared" si="7"/>
        <v>10000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45215819</v>
      </c>
      <c r="J35" s="32">
        <f t="shared" si="7"/>
        <v>13892588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64211921</v>
      </c>
      <c r="O35" s="45">
        <f t="shared" si="1"/>
        <v>3253.5428151601136</v>
      </c>
      <c r="P35" s="10"/>
    </row>
    <row r="36" spans="1:16" ht="15">
      <c r="A36" s="12"/>
      <c r="B36" s="25">
        <v>341.1</v>
      </c>
      <c r="C36" s="20" t="s">
        <v>143</v>
      </c>
      <c r="D36" s="46">
        <v>106647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106647</v>
      </c>
      <c r="O36" s="47">
        <f t="shared" si="1"/>
        <v>5.403678556951763</v>
      </c>
      <c r="P36" s="9"/>
    </row>
    <row r="37" spans="1:16" ht="15">
      <c r="A37" s="12"/>
      <c r="B37" s="25">
        <v>341.2</v>
      </c>
      <c r="C37" s="20" t="s">
        <v>131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13892588</v>
      </c>
      <c r="K37" s="46">
        <v>0</v>
      </c>
      <c r="L37" s="46">
        <v>0</v>
      </c>
      <c r="M37" s="46">
        <v>0</v>
      </c>
      <c r="N37" s="46">
        <f aca="true" t="shared" si="8" ref="N37:N49">SUM(D37:M37)</f>
        <v>13892588</v>
      </c>
      <c r="O37" s="47">
        <f aca="true" t="shared" si="9" ref="O37:O65">(N37/O$67)</f>
        <v>703.9211593027969</v>
      </c>
      <c r="P37" s="9"/>
    </row>
    <row r="38" spans="1:16" ht="15">
      <c r="A38" s="12"/>
      <c r="B38" s="25">
        <v>341.3</v>
      </c>
      <c r="C38" s="20" t="s">
        <v>132</v>
      </c>
      <c r="D38" s="46">
        <v>3179420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3179420</v>
      </c>
      <c r="O38" s="47">
        <f t="shared" si="9"/>
        <v>161.09748682610459</v>
      </c>
      <c r="P38" s="9"/>
    </row>
    <row r="39" spans="1:16" ht="15">
      <c r="A39" s="12"/>
      <c r="B39" s="25">
        <v>342.1</v>
      </c>
      <c r="C39" s="20" t="s">
        <v>53</v>
      </c>
      <c r="D39" s="46">
        <v>334377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334377</v>
      </c>
      <c r="O39" s="47">
        <f t="shared" si="9"/>
        <v>16.94249087961086</v>
      </c>
      <c r="P39" s="9"/>
    </row>
    <row r="40" spans="1:16" ht="15">
      <c r="A40" s="12"/>
      <c r="B40" s="25">
        <v>342.2</v>
      </c>
      <c r="C40" s="20" t="s">
        <v>54</v>
      </c>
      <c r="D40" s="46">
        <v>554098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554098</v>
      </c>
      <c r="O40" s="47">
        <f t="shared" si="9"/>
        <v>28.07549655451966</v>
      </c>
      <c r="P40" s="9"/>
    </row>
    <row r="41" spans="1:16" ht="15">
      <c r="A41" s="12"/>
      <c r="B41" s="25">
        <v>343.3</v>
      </c>
      <c r="C41" s="20" t="s">
        <v>56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16611212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16611212</v>
      </c>
      <c r="O41" s="47">
        <f t="shared" si="9"/>
        <v>841.6706526145116</v>
      </c>
      <c r="P41" s="9"/>
    </row>
    <row r="42" spans="1:16" ht="15">
      <c r="A42" s="12"/>
      <c r="B42" s="25">
        <v>343.4</v>
      </c>
      <c r="C42" s="20" t="s">
        <v>57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6124348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6124348</v>
      </c>
      <c r="O42" s="47">
        <f t="shared" si="9"/>
        <v>310.31353871098503</v>
      </c>
      <c r="P42" s="9"/>
    </row>
    <row r="43" spans="1:16" ht="15">
      <c r="A43" s="12"/>
      <c r="B43" s="25">
        <v>343.5</v>
      </c>
      <c r="C43" s="20" t="s">
        <v>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14046008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14046008</v>
      </c>
      <c r="O43" s="47">
        <f t="shared" si="9"/>
        <v>711.694770976895</v>
      </c>
      <c r="P43" s="9"/>
    </row>
    <row r="44" spans="1:16" ht="15">
      <c r="A44" s="12"/>
      <c r="B44" s="25">
        <v>343.6</v>
      </c>
      <c r="C44" s="20" t="s">
        <v>144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4558685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4558685</v>
      </c>
      <c r="O44" s="47">
        <f t="shared" si="9"/>
        <v>230.98322861775435</v>
      </c>
      <c r="P44" s="9"/>
    </row>
    <row r="45" spans="1:16" ht="15">
      <c r="A45" s="12"/>
      <c r="B45" s="25">
        <v>343.9</v>
      </c>
      <c r="C45" s="20" t="s">
        <v>59</v>
      </c>
      <c r="D45" s="46">
        <v>1640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1640</v>
      </c>
      <c r="O45" s="47">
        <f t="shared" si="9"/>
        <v>0.08309687880016214</v>
      </c>
      <c r="P45" s="9"/>
    </row>
    <row r="46" spans="1:16" ht="15">
      <c r="A46" s="12"/>
      <c r="B46" s="25">
        <v>345.9</v>
      </c>
      <c r="C46" s="20" t="s">
        <v>61</v>
      </c>
      <c r="D46" s="46">
        <v>0</v>
      </c>
      <c r="E46" s="46">
        <v>10000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10000</v>
      </c>
      <c r="O46" s="47">
        <f t="shared" si="9"/>
        <v>0.5066882853668423</v>
      </c>
      <c r="P46" s="9"/>
    </row>
    <row r="47" spans="1:16" ht="15">
      <c r="A47" s="12"/>
      <c r="B47" s="25">
        <v>347.1</v>
      </c>
      <c r="C47" s="20" t="s">
        <v>145</v>
      </c>
      <c r="D47" s="46">
        <v>6100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6100</v>
      </c>
      <c r="O47" s="47">
        <f t="shared" si="9"/>
        <v>0.3090798540737738</v>
      </c>
      <c r="P47" s="9"/>
    </row>
    <row r="48" spans="1:16" ht="15">
      <c r="A48" s="12"/>
      <c r="B48" s="25">
        <v>347.2</v>
      </c>
      <c r="C48" s="20" t="s">
        <v>62</v>
      </c>
      <c r="D48" s="46">
        <v>911232</v>
      </c>
      <c r="E48" s="46">
        <v>0</v>
      </c>
      <c r="F48" s="46">
        <v>0</v>
      </c>
      <c r="G48" s="46">
        <v>0</v>
      </c>
      <c r="H48" s="46">
        <v>0</v>
      </c>
      <c r="I48" s="46">
        <v>591145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1502377</v>
      </c>
      <c r="O48" s="47">
        <f t="shared" si="9"/>
        <v>76.12368261045805</v>
      </c>
      <c r="P48" s="9"/>
    </row>
    <row r="49" spans="1:16" ht="15">
      <c r="A49" s="12"/>
      <c r="B49" s="25">
        <v>347.5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3284421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3284421</v>
      </c>
      <c r="O49" s="47">
        <f t="shared" si="9"/>
        <v>166.41776449128497</v>
      </c>
      <c r="P49" s="9"/>
    </row>
    <row r="50" spans="1:16" ht="15.75">
      <c r="A50" s="29" t="s">
        <v>47</v>
      </c>
      <c r="B50" s="30"/>
      <c r="C50" s="31"/>
      <c r="D50" s="32">
        <f aca="true" t="shared" si="10" ref="D50:M50">SUM(D51:D53)</f>
        <v>347766</v>
      </c>
      <c r="E50" s="32">
        <f t="shared" si="10"/>
        <v>131882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aca="true" t="shared" si="11" ref="N50:N65">SUM(D50:M50)</f>
        <v>479648</v>
      </c>
      <c r="O50" s="45">
        <f t="shared" si="9"/>
        <v>24.303202269963517</v>
      </c>
      <c r="P50" s="10"/>
    </row>
    <row r="51" spans="1:16" ht="15">
      <c r="A51" s="13"/>
      <c r="B51" s="39">
        <v>351.2</v>
      </c>
      <c r="C51" s="21" t="s">
        <v>146</v>
      </c>
      <c r="D51" s="46">
        <v>14744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14744</v>
      </c>
      <c r="O51" s="47">
        <f t="shared" si="9"/>
        <v>0.7470612079448723</v>
      </c>
      <c r="P51" s="9"/>
    </row>
    <row r="52" spans="1:16" ht="15">
      <c r="A52" s="13"/>
      <c r="B52" s="39">
        <v>351.9</v>
      </c>
      <c r="C52" s="21" t="s">
        <v>135</v>
      </c>
      <c r="D52" s="46">
        <v>333022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333022</v>
      </c>
      <c r="O52" s="47">
        <f t="shared" si="9"/>
        <v>16.873834616943657</v>
      </c>
      <c r="P52" s="9"/>
    </row>
    <row r="53" spans="1:16" ht="15">
      <c r="A53" s="13"/>
      <c r="B53" s="39">
        <v>359</v>
      </c>
      <c r="C53" s="21" t="s">
        <v>106</v>
      </c>
      <c r="D53" s="46">
        <v>0</v>
      </c>
      <c r="E53" s="46">
        <v>131882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131882</v>
      </c>
      <c r="O53" s="47">
        <f t="shared" si="9"/>
        <v>6.68230644507499</v>
      </c>
      <c r="P53" s="9"/>
    </row>
    <row r="54" spans="1:16" ht="15.75">
      <c r="A54" s="29" t="s">
        <v>3</v>
      </c>
      <c r="B54" s="30"/>
      <c r="C54" s="31"/>
      <c r="D54" s="32">
        <f aca="true" t="shared" si="12" ref="D54:M54">SUM(D55:D60)</f>
        <v>189072</v>
      </c>
      <c r="E54" s="32">
        <f t="shared" si="12"/>
        <v>324196</v>
      </c>
      <c r="F54" s="32">
        <f t="shared" si="12"/>
        <v>7985</v>
      </c>
      <c r="G54" s="32">
        <f t="shared" si="12"/>
        <v>161215</v>
      </c>
      <c r="H54" s="32">
        <f t="shared" si="12"/>
        <v>0</v>
      </c>
      <c r="I54" s="32">
        <f t="shared" si="12"/>
        <v>599132</v>
      </c>
      <c r="J54" s="32">
        <f t="shared" si="12"/>
        <v>108446</v>
      </c>
      <c r="K54" s="32">
        <f t="shared" si="12"/>
        <v>18745732</v>
      </c>
      <c r="L54" s="32">
        <f t="shared" si="12"/>
        <v>0</v>
      </c>
      <c r="M54" s="32">
        <f t="shared" si="12"/>
        <v>0</v>
      </c>
      <c r="N54" s="32">
        <f t="shared" si="11"/>
        <v>20135778</v>
      </c>
      <c r="O54" s="45">
        <f t="shared" si="9"/>
        <v>1020.2562829347386</v>
      </c>
      <c r="P54" s="10"/>
    </row>
    <row r="55" spans="1:16" ht="15">
      <c r="A55" s="12"/>
      <c r="B55" s="25">
        <v>361.1</v>
      </c>
      <c r="C55" s="20" t="s">
        <v>68</v>
      </c>
      <c r="D55" s="46">
        <v>188308</v>
      </c>
      <c r="E55" s="46">
        <v>158428</v>
      </c>
      <c r="F55" s="46">
        <v>7985</v>
      </c>
      <c r="G55" s="46">
        <v>66810</v>
      </c>
      <c r="H55" s="46">
        <v>0</v>
      </c>
      <c r="I55" s="46">
        <v>432554</v>
      </c>
      <c r="J55" s="46">
        <v>102521</v>
      </c>
      <c r="K55" s="46">
        <v>3190454</v>
      </c>
      <c r="L55" s="46">
        <v>0</v>
      </c>
      <c r="M55" s="46">
        <v>0</v>
      </c>
      <c r="N55" s="46">
        <f t="shared" si="11"/>
        <v>4147060</v>
      </c>
      <c r="O55" s="47">
        <f t="shared" si="9"/>
        <v>210.12667207134172</v>
      </c>
      <c r="P55" s="9"/>
    </row>
    <row r="56" spans="1:16" ht="15">
      <c r="A56" s="12"/>
      <c r="B56" s="25">
        <v>361.3</v>
      </c>
      <c r="C56" s="20" t="s">
        <v>70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6933879</v>
      </c>
      <c r="L56" s="46">
        <v>0</v>
      </c>
      <c r="M56" s="46">
        <v>0</v>
      </c>
      <c r="N56" s="46">
        <f t="shared" si="11"/>
        <v>6933879</v>
      </c>
      <c r="O56" s="47">
        <f t="shared" si="9"/>
        <v>351.3315261451155</v>
      </c>
      <c r="P56" s="9"/>
    </row>
    <row r="57" spans="1:16" ht="15">
      <c r="A57" s="12"/>
      <c r="B57" s="25">
        <v>364</v>
      </c>
      <c r="C57" s="20" t="s">
        <v>136</v>
      </c>
      <c r="D57" s="46">
        <v>764</v>
      </c>
      <c r="E57" s="46">
        <v>0</v>
      </c>
      <c r="F57" s="46">
        <v>0</v>
      </c>
      <c r="G57" s="46">
        <v>94405</v>
      </c>
      <c r="H57" s="46">
        <v>0</v>
      </c>
      <c r="I57" s="46">
        <v>93367</v>
      </c>
      <c r="J57" s="46">
        <v>5925</v>
      </c>
      <c r="K57" s="46">
        <v>0</v>
      </c>
      <c r="L57" s="46">
        <v>0</v>
      </c>
      <c r="M57" s="46">
        <v>0</v>
      </c>
      <c r="N57" s="46">
        <f t="shared" si="11"/>
        <v>194461</v>
      </c>
      <c r="O57" s="47">
        <f t="shared" si="9"/>
        <v>9.853111066072152</v>
      </c>
      <c r="P57" s="9"/>
    </row>
    <row r="58" spans="1:16" ht="15">
      <c r="A58" s="12"/>
      <c r="B58" s="25">
        <v>366</v>
      </c>
      <c r="C58" s="20" t="s">
        <v>72</v>
      </c>
      <c r="D58" s="46">
        <v>0</v>
      </c>
      <c r="E58" s="46">
        <v>108355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108355</v>
      </c>
      <c r="O58" s="47">
        <f t="shared" si="9"/>
        <v>5.49022091609242</v>
      </c>
      <c r="P58" s="9"/>
    </row>
    <row r="59" spans="1:16" ht="15">
      <c r="A59" s="12"/>
      <c r="B59" s="25">
        <v>368</v>
      </c>
      <c r="C59" s="20" t="s">
        <v>73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8621399</v>
      </c>
      <c r="L59" s="46">
        <v>0</v>
      </c>
      <c r="M59" s="46">
        <v>0</v>
      </c>
      <c r="N59" s="46">
        <f t="shared" si="11"/>
        <v>8621399</v>
      </c>
      <c r="O59" s="47">
        <f t="shared" si="9"/>
        <v>436.8361876773409</v>
      </c>
      <c r="P59" s="9"/>
    </row>
    <row r="60" spans="1:16" ht="15">
      <c r="A60" s="12"/>
      <c r="B60" s="25">
        <v>369.9</v>
      </c>
      <c r="C60" s="20" t="s">
        <v>74</v>
      </c>
      <c r="D60" s="46">
        <v>0</v>
      </c>
      <c r="E60" s="46">
        <v>57413</v>
      </c>
      <c r="F60" s="46">
        <v>0</v>
      </c>
      <c r="G60" s="46">
        <v>0</v>
      </c>
      <c r="H60" s="46">
        <v>0</v>
      </c>
      <c r="I60" s="46">
        <v>73211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130624</v>
      </c>
      <c r="O60" s="47">
        <f t="shared" si="9"/>
        <v>6.618565058775841</v>
      </c>
      <c r="P60" s="9"/>
    </row>
    <row r="61" spans="1:16" ht="15.75">
      <c r="A61" s="29" t="s">
        <v>48</v>
      </c>
      <c r="B61" s="30"/>
      <c r="C61" s="31"/>
      <c r="D61" s="32">
        <f aca="true" t="shared" si="13" ref="D61:M61">SUM(D62:D64)</f>
        <v>2067600</v>
      </c>
      <c r="E61" s="32">
        <f t="shared" si="13"/>
        <v>990572</v>
      </c>
      <c r="F61" s="32">
        <f t="shared" si="13"/>
        <v>963389</v>
      </c>
      <c r="G61" s="32">
        <f t="shared" si="13"/>
        <v>3333138</v>
      </c>
      <c r="H61" s="32">
        <f t="shared" si="13"/>
        <v>0</v>
      </c>
      <c r="I61" s="32">
        <f t="shared" si="13"/>
        <v>3258206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1"/>
        <v>10612905</v>
      </c>
      <c r="O61" s="45">
        <f t="shared" si="9"/>
        <v>537.7434637211188</v>
      </c>
      <c r="P61" s="9"/>
    </row>
    <row r="62" spans="1:16" ht="15">
      <c r="A62" s="12"/>
      <c r="B62" s="25">
        <v>381</v>
      </c>
      <c r="C62" s="20" t="s">
        <v>75</v>
      </c>
      <c r="D62" s="46">
        <v>2067600</v>
      </c>
      <c r="E62" s="46">
        <v>990572</v>
      </c>
      <c r="F62" s="46">
        <v>963389</v>
      </c>
      <c r="G62" s="46">
        <v>3333138</v>
      </c>
      <c r="H62" s="46">
        <v>0</v>
      </c>
      <c r="I62" s="46">
        <v>47500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7402199</v>
      </c>
      <c r="O62" s="47">
        <f t="shared" si="9"/>
        <v>375.0607519254155</v>
      </c>
      <c r="P62" s="9"/>
    </row>
    <row r="63" spans="1:16" ht="15">
      <c r="A63" s="12"/>
      <c r="B63" s="25">
        <v>389.4</v>
      </c>
      <c r="C63" s="20" t="s">
        <v>137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1211932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1211932</v>
      </c>
      <c r="O63" s="47">
        <f t="shared" si="9"/>
        <v>61.40717470612079</v>
      </c>
      <c r="P63" s="9"/>
    </row>
    <row r="64" spans="1:16" ht="15.75" thickBot="1">
      <c r="A64" s="12"/>
      <c r="B64" s="25">
        <v>389.7</v>
      </c>
      <c r="C64" s="20" t="s">
        <v>139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1998774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1998774</v>
      </c>
      <c r="O64" s="47">
        <f t="shared" si="9"/>
        <v>101.27553708958249</v>
      </c>
      <c r="P64" s="9"/>
    </row>
    <row r="65" spans="1:119" ht="16.5" thickBot="1">
      <c r="A65" s="14" t="s">
        <v>65</v>
      </c>
      <c r="B65" s="23"/>
      <c r="C65" s="22"/>
      <c r="D65" s="15">
        <f aca="true" t="shared" si="14" ref="D65:M65">SUM(D5,D17,D25,D35,D50,D54,D61)</f>
        <v>38417569</v>
      </c>
      <c r="E65" s="15">
        <f t="shared" si="14"/>
        <v>11198305</v>
      </c>
      <c r="F65" s="15">
        <f t="shared" si="14"/>
        <v>4383255</v>
      </c>
      <c r="G65" s="15">
        <f t="shared" si="14"/>
        <v>3957064</v>
      </c>
      <c r="H65" s="15">
        <f t="shared" si="14"/>
        <v>0</v>
      </c>
      <c r="I65" s="15">
        <f t="shared" si="14"/>
        <v>49073157</v>
      </c>
      <c r="J65" s="15">
        <f t="shared" si="14"/>
        <v>14001034</v>
      </c>
      <c r="K65" s="15">
        <f t="shared" si="14"/>
        <v>18745732</v>
      </c>
      <c r="L65" s="15">
        <f t="shared" si="14"/>
        <v>0</v>
      </c>
      <c r="M65" s="15">
        <f t="shared" si="14"/>
        <v>0</v>
      </c>
      <c r="N65" s="15">
        <f t="shared" si="11"/>
        <v>139776116</v>
      </c>
      <c r="O65" s="38">
        <f t="shared" si="9"/>
        <v>7082.292055127686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154</v>
      </c>
      <c r="M67" s="48"/>
      <c r="N67" s="48"/>
      <c r="O67" s="43">
        <v>19736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98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21923778</v>
      </c>
      <c r="E5" s="27">
        <f t="shared" si="0"/>
        <v>2276196</v>
      </c>
      <c r="F5" s="27">
        <f t="shared" si="0"/>
        <v>3370019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27569993</v>
      </c>
      <c r="O5" s="33">
        <f aca="true" t="shared" si="1" ref="O5:O36">(N5/O$67)</f>
        <v>1411.890869053106</v>
      </c>
      <c r="P5" s="6"/>
    </row>
    <row r="6" spans="1:16" ht="15">
      <c r="A6" s="12"/>
      <c r="B6" s="25">
        <v>311</v>
      </c>
      <c r="C6" s="20" t="s">
        <v>2</v>
      </c>
      <c r="D6" s="46">
        <v>18714787</v>
      </c>
      <c r="E6" s="46">
        <v>808264</v>
      </c>
      <c r="F6" s="46">
        <v>36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19523087</v>
      </c>
      <c r="O6" s="47">
        <f t="shared" si="1"/>
        <v>999.799610795309</v>
      </c>
      <c r="P6" s="9"/>
    </row>
    <row r="7" spans="1:16" ht="15">
      <c r="A7" s="12"/>
      <c r="B7" s="25">
        <v>312.1</v>
      </c>
      <c r="C7" s="20" t="s">
        <v>100</v>
      </c>
      <c r="D7" s="46">
        <v>0</v>
      </c>
      <c r="E7" s="46">
        <v>664754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664754</v>
      </c>
      <c r="O7" s="47">
        <f t="shared" si="1"/>
        <v>34.04281251600348</v>
      </c>
      <c r="P7" s="9"/>
    </row>
    <row r="8" spans="1:16" ht="15">
      <c r="A8" s="12"/>
      <c r="B8" s="25">
        <v>312.3</v>
      </c>
      <c r="C8" s="20" t="s">
        <v>150</v>
      </c>
      <c r="D8" s="46">
        <v>0</v>
      </c>
      <c r="E8" s="46">
        <v>503178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503178</v>
      </c>
      <c r="O8" s="47">
        <f t="shared" si="1"/>
        <v>25.768320786603166</v>
      </c>
      <c r="P8" s="9"/>
    </row>
    <row r="9" spans="1:16" ht="15">
      <c r="A9" s="12"/>
      <c r="B9" s="25">
        <v>312.51</v>
      </c>
      <c r="C9" s="20" t="s">
        <v>88</v>
      </c>
      <c r="D9" s="46">
        <v>721101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721101</v>
      </c>
      <c r="O9" s="47">
        <f t="shared" si="1"/>
        <v>36.92840682132432</v>
      </c>
      <c r="P9" s="9"/>
    </row>
    <row r="10" spans="1:16" ht="15">
      <c r="A10" s="12"/>
      <c r="B10" s="25">
        <v>312.52</v>
      </c>
      <c r="C10" s="20" t="s">
        <v>122</v>
      </c>
      <c r="D10" s="46">
        <v>551656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551656</v>
      </c>
      <c r="O10" s="47">
        <f t="shared" si="1"/>
        <v>28.250934603369693</v>
      </c>
      <c r="P10" s="9"/>
    </row>
    <row r="11" spans="1:16" ht="15">
      <c r="A11" s="12"/>
      <c r="B11" s="25">
        <v>314.1</v>
      </c>
      <c r="C11" s="20" t="s">
        <v>12</v>
      </c>
      <c r="D11" s="46">
        <v>0</v>
      </c>
      <c r="E11" s="46">
        <v>0</v>
      </c>
      <c r="F11" s="46">
        <v>3006208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3006208</v>
      </c>
      <c r="O11" s="47">
        <f t="shared" si="1"/>
        <v>153.9513494136324</v>
      </c>
      <c r="P11" s="9"/>
    </row>
    <row r="12" spans="1:16" ht="15">
      <c r="A12" s="12"/>
      <c r="B12" s="25">
        <v>314.4</v>
      </c>
      <c r="C12" s="20" t="s">
        <v>13</v>
      </c>
      <c r="D12" s="46">
        <v>0</v>
      </c>
      <c r="E12" s="46">
        <v>0</v>
      </c>
      <c r="F12" s="46">
        <v>43986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43986</v>
      </c>
      <c r="O12" s="47">
        <f t="shared" si="1"/>
        <v>2.252573359963128</v>
      </c>
      <c r="P12" s="9"/>
    </row>
    <row r="13" spans="1:16" ht="15">
      <c r="A13" s="12"/>
      <c r="B13" s="25">
        <v>314.8</v>
      </c>
      <c r="C13" s="20" t="s">
        <v>14</v>
      </c>
      <c r="D13" s="46">
        <v>0</v>
      </c>
      <c r="E13" s="46">
        <v>0</v>
      </c>
      <c r="F13" s="46">
        <v>122204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122204</v>
      </c>
      <c r="O13" s="47">
        <f t="shared" si="1"/>
        <v>6.25820658575306</v>
      </c>
      <c r="P13" s="9"/>
    </row>
    <row r="14" spans="1:16" ht="15">
      <c r="A14" s="12"/>
      <c r="B14" s="25">
        <v>315</v>
      </c>
      <c r="C14" s="20" t="s">
        <v>123</v>
      </c>
      <c r="D14" s="46">
        <v>1721195</v>
      </c>
      <c r="E14" s="46">
        <v>0</v>
      </c>
      <c r="F14" s="46">
        <v>197585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1918780</v>
      </c>
      <c r="O14" s="47">
        <f t="shared" si="1"/>
        <v>98.26291801095918</v>
      </c>
      <c r="P14" s="9"/>
    </row>
    <row r="15" spans="1:16" ht="15">
      <c r="A15" s="12"/>
      <c r="B15" s="25">
        <v>316</v>
      </c>
      <c r="C15" s="20" t="s">
        <v>124</v>
      </c>
      <c r="D15" s="46">
        <v>215039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215039</v>
      </c>
      <c r="O15" s="47">
        <f t="shared" si="1"/>
        <v>11.012393096737851</v>
      </c>
      <c r="P15" s="9"/>
    </row>
    <row r="16" spans="1:16" ht="15">
      <c r="A16" s="12"/>
      <c r="B16" s="25">
        <v>319</v>
      </c>
      <c r="C16" s="20" t="s">
        <v>151</v>
      </c>
      <c r="D16" s="46">
        <v>0</v>
      </c>
      <c r="E16" s="46">
        <v>300000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300000</v>
      </c>
      <c r="O16" s="47">
        <f t="shared" si="1"/>
        <v>15.363343063450607</v>
      </c>
      <c r="P16" s="9"/>
    </row>
    <row r="17" spans="1:16" ht="15.75">
      <c r="A17" s="29" t="s">
        <v>17</v>
      </c>
      <c r="B17" s="30"/>
      <c r="C17" s="31"/>
      <c r="D17" s="32">
        <f aca="true" t="shared" si="3" ref="D17:M17">SUM(D18:D25)</f>
        <v>3627775</v>
      </c>
      <c r="E17" s="32">
        <f t="shared" si="3"/>
        <v>5190418</v>
      </c>
      <c r="F17" s="32">
        <f t="shared" si="3"/>
        <v>0</v>
      </c>
      <c r="G17" s="32">
        <f t="shared" si="3"/>
        <v>353282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9171475</v>
      </c>
      <c r="O17" s="45">
        <f t="shared" si="1"/>
        <v>469.6817227428688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4492454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4492454</v>
      </c>
      <c r="O18" s="47">
        <f t="shared" si="1"/>
        <v>230.06370666256979</v>
      </c>
      <c r="P18" s="9"/>
    </row>
    <row r="19" spans="1:16" ht="15">
      <c r="A19" s="12"/>
      <c r="B19" s="25">
        <v>323.1</v>
      </c>
      <c r="C19" s="20" t="s">
        <v>18</v>
      </c>
      <c r="D19" s="46">
        <v>3459483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3459483</v>
      </c>
      <c r="O19" s="47">
        <f t="shared" si="1"/>
        <v>177.16408050391766</v>
      </c>
      <c r="P19" s="9"/>
    </row>
    <row r="20" spans="1:16" ht="15">
      <c r="A20" s="12"/>
      <c r="B20" s="25">
        <v>323.4</v>
      </c>
      <c r="C20" s="20" t="s">
        <v>19</v>
      </c>
      <c r="D20" s="46">
        <v>93973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93973</v>
      </c>
      <c r="O20" s="47">
        <f t="shared" si="1"/>
        <v>4.812464792338813</v>
      </c>
      <c r="P20" s="9"/>
    </row>
    <row r="21" spans="1:16" ht="15">
      <c r="A21" s="12"/>
      <c r="B21" s="25">
        <v>323.9</v>
      </c>
      <c r="C21" s="20" t="s">
        <v>20</v>
      </c>
      <c r="D21" s="46">
        <v>74319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74319</v>
      </c>
      <c r="O21" s="47">
        <f t="shared" si="1"/>
        <v>3.8059609771086187</v>
      </c>
      <c r="P21" s="9"/>
    </row>
    <row r="22" spans="1:16" ht="15">
      <c r="A22" s="12"/>
      <c r="B22" s="25">
        <v>324.31</v>
      </c>
      <c r="C22" s="20" t="s">
        <v>93</v>
      </c>
      <c r="D22" s="46">
        <v>0</v>
      </c>
      <c r="E22" s="46">
        <v>200000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200000</v>
      </c>
      <c r="O22" s="47">
        <f t="shared" si="1"/>
        <v>10.24222870896707</v>
      </c>
      <c r="P22" s="9"/>
    </row>
    <row r="23" spans="1:16" ht="15">
      <c r="A23" s="12"/>
      <c r="B23" s="25">
        <v>324.61</v>
      </c>
      <c r="C23" s="20" t="s">
        <v>24</v>
      </c>
      <c r="D23" s="46">
        <v>0</v>
      </c>
      <c r="E23" s="46">
        <v>0</v>
      </c>
      <c r="F23" s="46">
        <v>0</v>
      </c>
      <c r="G23" s="46">
        <v>230426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230426</v>
      </c>
      <c r="O23" s="47">
        <f t="shared" si="1"/>
        <v>11.800378962462231</v>
      </c>
      <c r="P23" s="9"/>
    </row>
    <row r="24" spans="1:16" ht="15">
      <c r="A24" s="12"/>
      <c r="B24" s="25">
        <v>325.1</v>
      </c>
      <c r="C24" s="20" t="s">
        <v>25</v>
      </c>
      <c r="D24" s="46">
        <v>0</v>
      </c>
      <c r="E24" s="46">
        <v>0</v>
      </c>
      <c r="F24" s="46">
        <v>0</v>
      </c>
      <c r="G24" s="46">
        <v>122856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122856</v>
      </c>
      <c r="O24" s="47">
        <f t="shared" si="1"/>
        <v>6.291596251344292</v>
      </c>
      <c r="P24" s="9"/>
    </row>
    <row r="25" spans="1:16" ht="15">
      <c r="A25" s="12"/>
      <c r="B25" s="25">
        <v>329</v>
      </c>
      <c r="C25" s="20" t="s">
        <v>26</v>
      </c>
      <c r="D25" s="46">
        <v>0</v>
      </c>
      <c r="E25" s="46">
        <v>497964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497964</v>
      </c>
      <c r="O25" s="47">
        <f t="shared" si="1"/>
        <v>25.501305884160395</v>
      </c>
      <c r="P25" s="9"/>
    </row>
    <row r="26" spans="1:16" ht="15.75">
      <c r="A26" s="29" t="s">
        <v>28</v>
      </c>
      <c r="B26" s="30"/>
      <c r="C26" s="31"/>
      <c r="D26" s="32">
        <f aca="true" t="shared" si="5" ref="D26:M26">SUM(D27:D34)</f>
        <v>3725201</v>
      </c>
      <c r="E26" s="32">
        <f t="shared" si="5"/>
        <v>2351974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6077175</v>
      </c>
      <c r="O26" s="45">
        <f t="shared" si="1"/>
        <v>311.2190812720848</v>
      </c>
      <c r="P26" s="10"/>
    </row>
    <row r="27" spans="1:16" ht="15">
      <c r="A27" s="12"/>
      <c r="B27" s="25">
        <v>334.49</v>
      </c>
      <c r="C27" s="20" t="s">
        <v>32</v>
      </c>
      <c r="D27" s="46">
        <v>0</v>
      </c>
      <c r="E27" s="46">
        <v>160090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160090</v>
      </c>
      <c r="O27" s="47">
        <f t="shared" si="1"/>
        <v>8.198391970092691</v>
      </c>
      <c r="P27" s="9"/>
    </row>
    <row r="28" spans="1:16" ht="15">
      <c r="A28" s="12"/>
      <c r="B28" s="25">
        <v>335.12</v>
      </c>
      <c r="C28" s="20" t="s">
        <v>127</v>
      </c>
      <c r="D28" s="46">
        <v>655312</v>
      </c>
      <c r="E28" s="46">
        <v>207671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862983</v>
      </c>
      <c r="O28" s="47">
        <f t="shared" si="1"/>
        <v>44.19434628975265</v>
      </c>
      <c r="P28" s="9"/>
    </row>
    <row r="29" spans="1:16" ht="15">
      <c r="A29" s="12"/>
      <c r="B29" s="25">
        <v>335.14</v>
      </c>
      <c r="C29" s="20" t="s">
        <v>128</v>
      </c>
      <c r="D29" s="46">
        <v>3568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3568</v>
      </c>
      <c r="O29" s="47">
        <f t="shared" si="1"/>
        <v>0.18272136016797255</v>
      </c>
      <c r="P29" s="9"/>
    </row>
    <row r="30" spans="1:16" ht="15">
      <c r="A30" s="12"/>
      <c r="B30" s="25">
        <v>335.15</v>
      </c>
      <c r="C30" s="20" t="s">
        <v>129</v>
      </c>
      <c r="D30" s="46">
        <v>66489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66489</v>
      </c>
      <c r="O30" s="47">
        <f t="shared" si="1"/>
        <v>3.404977723152558</v>
      </c>
      <c r="P30" s="9"/>
    </row>
    <row r="31" spans="1:16" ht="15">
      <c r="A31" s="12"/>
      <c r="B31" s="25">
        <v>335.18</v>
      </c>
      <c r="C31" s="20" t="s">
        <v>130</v>
      </c>
      <c r="D31" s="46">
        <v>2349564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2349564</v>
      </c>
      <c r="O31" s="47">
        <f t="shared" si="1"/>
        <v>120.32385927177754</v>
      </c>
      <c r="P31" s="9"/>
    </row>
    <row r="32" spans="1:16" ht="15">
      <c r="A32" s="12"/>
      <c r="B32" s="25">
        <v>335.21</v>
      </c>
      <c r="C32" s="20" t="s">
        <v>95</v>
      </c>
      <c r="D32" s="46">
        <v>16560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16560</v>
      </c>
      <c r="O32" s="47">
        <f t="shared" si="1"/>
        <v>0.8480565371024735</v>
      </c>
      <c r="P32" s="9"/>
    </row>
    <row r="33" spans="1:16" ht="15">
      <c r="A33" s="12"/>
      <c r="B33" s="25">
        <v>335.49</v>
      </c>
      <c r="C33" s="20" t="s">
        <v>38</v>
      </c>
      <c r="D33" s="46">
        <v>33708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33708</v>
      </c>
      <c r="O33" s="47">
        <f t="shared" si="1"/>
        <v>1.72622522660931</v>
      </c>
      <c r="P33" s="9"/>
    </row>
    <row r="34" spans="1:16" ht="15">
      <c r="A34" s="12"/>
      <c r="B34" s="25">
        <v>337.1</v>
      </c>
      <c r="C34" s="20" t="s">
        <v>39</v>
      </c>
      <c r="D34" s="46">
        <v>600000</v>
      </c>
      <c r="E34" s="46">
        <v>1984213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2584213</v>
      </c>
      <c r="O34" s="47">
        <f t="shared" si="1"/>
        <v>132.3405028934296</v>
      </c>
      <c r="P34" s="9"/>
    </row>
    <row r="35" spans="1:16" ht="15.75">
      <c r="A35" s="29" t="s">
        <v>46</v>
      </c>
      <c r="B35" s="30"/>
      <c r="C35" s="31"/>
      <c r="D35" s="32">
        <f aca="true" t="shared" si="7" ref="D35:M35">SUM(D36:D49)</f>
        <v>5146672</v>
      </c>
      <c r="E35" s="32">
        <f t="shared" si="7"/>
        <v>10000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43092648</v>
      </c>
      <c r="J35" s="32">
        <f t="shared" si="7"/>
        <v>13392535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61641855</v>
      </c>
      <c r="O35" s="45">
        <f t="shared" si="1"/>
        <v>3156.749884774927</v>
      </c>
      <c r="P35" s="10"/>
    </row>
    <row r="36" spans="1:16" ht="15">
      <c r="A36" s="12"/>
      <c r="B36" s="25">
        <v>341.1</v>
      </c>
      <c r="C36" s="20" t="s">
        <v>143</v>
      </c>
      <c r="D36" s="46">
        <v>110158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110158</v>
      </c>
      <c r="O36" s="47">
        <f t="shared" si="1"/>
        <v>5.6413171506119735</v>
      </c>
      <c r="P36" s="9"/>
    </row>
    <row r="37" spans="1:16" ht="15">
      <c r="A37" s="12"/>
      <c r="B37" s="25">
        <v>341.2</v>
      </c>
      <c r="C37" s="20" t="s">
        <v>131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13392535</v>
      </c>
      <c r="K37" s="46">
        <v>0</v>
      </c>
      <c r="L37" s="46">
        <v>0</v>
      </c>
      <c r="M37" s="46">
        <v>0</v>
      </c>
      <c r="N37" s="46">
        <f aca="true" t="shared" si="8" ref="N37:N49">SUM(D37:M37)</f>
        <v>13392535</v>
      </c>
      <c r="O37" s="47">
        <f aca="true" t="shared" si="9" ref="O37:O65">(N37/O$67)</f>
        <v>685.8470323142316</v>
      </c>
      <c r="P37" s="9"/>
    </row>
    <row r="38" spans="1:16" ht="15">
      <c r="A38" s="12"/>
      <c r="B38" s="25">
        <v>341.3</v>
      </c>
      <c r="C38" s="20" t="s">
        <v>132</v>
      </c>
      <c r="D38" s="46">
        <v>3285250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3285250</v>
      </c>
      <c r="O38" s="47">
        <f t="shared" si="9"/>
        <v>168.24140933067036</v>
      </c>
      <c r="P38" s="9"/>
    </row>
    <row r="39" spans="1:16" ht="15">
      <c r="A39" s="12"/>
      <c r="B39" s="25">
        <v>342.1</v>
      </c>
      <c r="C39" s="20" t="s">
        <v>53</v>
      </c>
      <c r="D39" s="46">
        <v>308428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308428</v>
      </c>
      <c r="O39" s="47">
        <f t="shared" si="9"/>
        <v>15.794950581246479</v>
      </c>
      <c r="P39" s="9"/>
    </row>
    <row r="40" spans="1:16" ht="15">
      <c r="A40" s="12"/>
      <c r="B40" s="25">
        <v>342.2</v>
      </c>
      <c r="C40" s="20" t="s">
        <v>54</v>
      </c>
      <c r="D40" s="46">
        <v>629386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629386</v>
      </c>
      <c r="O40" s="47">
        <f t="shared" si="9"/>
        <v>32.231576791109745</v>
      </c>
      <c r="P40" s="9"/>
    </row>
    <row r="41" spans="1:16" ht="15">
      <c r="A41" s="12"/>
      <c r="B41" s="25">
        <v>343.3</v>
      </c>
      <c r="C41" s="20" t="s">
        <v>56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16018944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16018944</v>
      </c>
      <c r="O41" s="47">
        <f t="shared" si="9"/>
        <v>820.3484406206791</v>
      </c>
      <c r="P41" s="9"/>
    </row>
    <row r="42" spans="1:16" ht="15">
      <c r="A42" s="12"/>
      <c r="B42" s="25">
        <v>343.4</v>
      </c>
      <c r="C42" s="20" t="s">
        <v>57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5850216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5850216</v>
      </c>
      <c r="O42" s="47">
        <f t="shared" si="9"/>
        <v>299.5962513442925</v>
      </c>
      <c r="P42" s="9"/>
    </row>
    <row r="43" spans="1:16" ht="15">
      <c r="A43" s="12"/>
      <c r="B43" s="25">
        <v>343.5</v>
      </c>
      <c r="C43" s="20" t="s">
        <v>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13463364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13463364</v>
      </c>
      <c r="O43" s="47">
        <f t="shared" si="9"/>
        <v>689.4742664003687</v>
      </c>
      <c r="P43" s="9"/>
    </row>
    <row r="44" spans="1:16" ht="15">
      <c r="A44" s="12"/>
      <c r="B44" s="25">
        <v>343.6</v>
      </c>
      <c r="C44" s="20" t="s">
        <v>144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4296017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4296017</v>
      </c>
      <c r="O44" s="47">
        <f t="shared" si="9"/>
        <v>220.00394325805294</v>
      </c>
      <c r="P44" s="9"/>
    </row>
    <row r="45" spans="1:16" ht="15">
      <c r="A45" s="12"/>
      <c r="B45" s="25">
        <v>343.9</v>
      </c>
      <c r="C45" s="20" t="s">
        <v>59</v>
      </c>
      <c r="D45" s="46">
        <v>3175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3175</v>
      </c>
      <c r="O45" s="47">
        <f t="shared" si="9"/>
        <v>0.16259538075485225</v>
      </c>
      <c r="P45" s="9"/>
    </row>
    <row r="46" spans="1:16" ht="15">
      <c r="A46" s="12"/>
      <c r="B46" s="25">
        <v>345.9</v>
      </c>
      <c r="C46" s="20" t="s">
        <v>61</v>
      </c>
      <c r="D46" s="46">
        <v>0</v>
      </c>
      <c r="E46" s="46">
        <v>10000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10000</v>
      </c>
      <c r="O46" s="47">
        <f t="shared" si="9"/>
        <v>0.5121114354483536</v>
      </c>
      <c r="P46" s="9"/>
    </row>
    <row r="47" spans="1:16" ht="15">
      <c r="A47" s="12"/>
      <c r="B47" s="25">
        <v>347.1</v>
      </c>
      <c r="C47" s="20" t="s">
        <v>145</v>
      </c>
      <c r="D47" s="46">
        <v>6350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6350</v>
      </c>
      <c r="O47" s="47">
        <f t="shared" si="9"/>
        <v>0.3251907615097045</v>
      </c>
      <c r="P47" s="9"/>
    </row>
    <row r="48" spans="1:16" ht="15">
      <c r="A48" s="12"/>
      <c r="B48" s="25">
        <v>347.2</v>
      </c>
      <c r="C48" s="20" t="s">
        <v>62</v>
      </c>
      <c r="D48" s="46">
        <v>803925</v>
      </c>
      <c r="E48" s="46">
        <v>0</v>
      </c>
      <c r="F48" s="46">
        <v>0</v>
      </c>
      <c r="G48" s="46">
        <v>0</v>
      </c>
      <c r="H48" s="46">
        <v>0</v>
      </c>
      <c r="I48" s="46">
        <v>568002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1371927</v>
      </c>
      <c r="O48" s="47">
        <f t="shared" si="9"/>
        <v>70.25795053003533</v>
      </c>
      <c r="P48" s="9"/>
    </row>
    <row r="49" spans="1:16" ht="15">
      <c r="A49" s="12"/>
      <c r="B49" s="25">
        <v>347.5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2896105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2896105</v>
      </c>
      <c r="O49" s="47">
        <f t="shared" si="9"/>
        <v>148.3128488759154</v>
      </c>
      <c r="P49" s="9"/>
    </row>
    <row r="50" spans="1:16" ht="15.75">
      <c r="A50" s="29" t="s">
        <v>47</v>
      </c>
      <c r="B50" s="30"/>
      <c r="C50" s="31"/>
      <c r="D50" s="32">
        <f aca="true" t="shared" si="10" ref="D50:M50">SUM(D51:D53)</f>
        <v>211441</v>
      </c>
      <c r="E50" s="32">
        <f t="shared" si="10"/>
        <v>65691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aca="true" t="shared" si="11" ref="N50:N65">SUM(D50:M50)</f>
        <v>277132</v>
      </c>
      <c r="O50" s="45">
        <f t="shared" si="9"/>
        <v>14.192246632867311</v>
      </c>
      <c r="P50" s="10"/>
    </row>
    <row r="51" spans="1:16" ht="15">
      <c r="A51" s="13"/>
      <c r="B51" s="39">
        <v>351.2</v>
      </c>
      <c r="C51" s="21" t="s">
        <v>146</v>
      </c>
      <c r="D51" s="46">
        <v>18326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18326</v>
      </c>
      <c r="O51" s="47">
        <f t="shared" si="9"/>
        <v>0.9384954166026528</v>
      </c>
      <c r="P51" s="9"/>
    </row>
    <row r="52" spans="1:16" ht="15">
      <c r="A52" s="13"/>
      <c r="B52" s="39">
        <v>351.9</v>
      </c>
      <c r="C52" s="21" t="s">
        <v>135</v>
      </c>
      <c r="D52" s="46">
        <v>193115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193115</v>
      </c>
      <c r="O52" s="47">
        <f t="shared" si="9"/>
        <v>9.88963998566088</v>
      </c>
      <c r="P52" s="9"/>
    </row>
    <row r="53" spans="1:16" ht="15">
      <c r="A53" s="13"/>
      <c r="B53" s="39">
        <v>359</v>
      </c>
      <c r="C53" s="21" t="s">
        <v>106</v>
      </c>
      <c r="D53" s="46">
        <v>0</v>
      </c>
      <c r="E53" s="46">
        <v>65691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65691</v>
      </c>
      <c r="O53" s="47">
        <f t="shared" si="9"/>
        <v>3.3641112306037795</v>
      </c>
      <c r="P53" s="9"/>
    </row>
    <row r="54" spans="1:16" ht="15.75">
      <c r="A54" s="29" t="s">
        <v>3</v>
      </c>
      <c r="B54" s="30"/>
      <c r="C54" s="31"/>
      <c r="D54" s="32">
        <f aca="true" t="shared" si="12" ref="D54:M54">SUM(D55:D60)</f>
        <v>238946</v>
      </c>
      <c r="E54" s="32">
        <f t="shared" si="12"/>
        <v>2191816</v>
      </c>
      <c r="F54" s="32">
        <f t="shared" si="12"/>
        <v>3994</v>
      </c>
      <c r="G54" s="32">
        <f t="shared" si="12"/>
        <v>280981</v>
      </c>
      <c r="H54" s="32">
        <f t="shared" si="12"/>
        <v>0</v>
      </c>
      <c r="I54" s="32">
        <f t="shared" si="12"/>
        <v>691776</v>
      </c>
      <c r="J54" s="32">
        <f t="shared" si="12"/>
        <v>103702</v>
      </c>
      <c r="K54" s="32">
        <f t="shared" si="12"/>
        <v>9797704</v>
      </c>
      <c r="L54" s="32">
        <f t="shared" si="12"/>
        <v>0</v>
      </c>
      <c r="M54" s="32">
        <f t="shared" si="12"/>
        <v>0</v>
      </c>
      <c r="N54" s="32">
        <f t="shared" si="11"/>
        <v>13308919</v>
      </c>
      <c r="O54" s="45">
        <f t="shared" si="9"/>
        <v>681.5649613355866</v>
      </c>
      <c r="P54" s="10"/>
    </row>
    <row r="55" spans="1:16" ht="15">
      <c r="A55" s="12"/>
      <c r="B55" s="25">
        <v>361.1</v>
      </c>
      <c r="C55" s="20" t="s">
        <v>68</v>
      </c>
      <c r="D55" s="46">
        <v>188502</v>
      </c>
      <c r="E55" s="46">
        <v>169435</v>
      </c>
      <c r="F55" s="46">
        <v>3994</v>
      </c>
      <c r="G55" s="46">
        <v>77514</v>
      </c>
      <c r="H55" s="46">
        <v>0</v>
      </c>
      <c r="I55" s="46">
        <v>420063</v>
      </c>
      <c r="J55" s="46">
        <v>103702</v>
      </c>
      <c r="K55" s="46">
        <v>2923848</v>
      </c>
      <c r="L55" s="46">
        <v>0</v>
      </c>
      <c r="M55" s="46">
        <v>0</v>
      </c>
      <c r="N55" s="46">
        <f t="shared" si="11"/>
        <v>3887058</v>
      </c>
      <c r="O55" s="47">
        <f t="shared" si="9"/>
        <v>199.06068520510064</v>
      </c>
      <c r="P55" s="9"/>
    </row>
    <row r="56" spans="1:16" ht="15">
      <c r="A56" s="12"/>
      <c r="B56" s="25">
        <v>361.3</v>
      </c>
      <c r="C56" s="20" t="s">
        <v>70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-1127439</v>
      </c>
      <c r="L56" s="46">
        <v>0</v>
      </c>
      <c r="M56" s="46">
        <v>0</v>
      </c>
      <c r="N56" s="46">
        <f t="shared" si="11"/>
        <v>-1127439</v>
      </c>
      <c r="O56" s="47">
        <f t="shared" si="9"/>
        <v>-57.73744046704563</v>
      </c>
      <c r="P56" s="9"/>
    </row>
    <row r="57" spans="1:16" ht="15">
      <c r="A57" s="12"/>
      <c r="B57" s="25">
        <v>364</v>
      </c>
      <c r="C57" s="20" t="s">
        <v>136</v>
      </c>
      <c r="D57" s="46">
        <v>6424</v>
      </c>
      <c r="E57" s="46">
        <v>0</v>
      </c>
      <c r="F57" s="46">
        <v>0</v>
      </c>
      <c r="G57" s="46">
        <v>153467</v>
      </c>
      <c r="H57" s="46">
        <v>0</v>
      </c>
      <c r="I57" s="46">
        <v>139310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299201</v>
      </c>
      <c r="O57" s="47">
        <f t="shared" si="9"/>
        <v>15.322425359758283</v>
      </c>
      <c r="P57" s="9"/>
    </row>
    <row r="58" spans="1:16" ht="15">
      <c r="A58" s="12"/>
      <c r="B58" s="25">
        <v>366</v>
      </c>
      <c r="C58" s="20" t="s">
        <v>72</v>
      </c>
      <c r="D58" s="46">
        <v>0</v>
      </c>
      <c r="E58" s="46">
        <v>2019470</v>
      </c>
      <c r="F58" s="46">
        <v>0</v>
      </c>
      <c r="G58" s="46">
        <v>50000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2069470</v>
      </c>
      <c r="O58" s="47">
        <f t="shared" si="9"/>
        <v>105.97992523173042</v>
      </c>
      <c r="P58" s="9"/>
    </row>
    <row r="59" spans="1:16" ht="15">
      <c r="A59" s="12"/>
      <c r="B59" s="25">
        <v>368</v>
      </c>
      <c r="C59" s="20" t="s">
        <v>73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8001295</v>
      </c>
      <c r="L59" s="46">
        <v>0</v>
      </c>
      <c r="M59" s="46">
        <v>0</v>
      </c>
      <c r="N59" s="46">
        <f t="shared" si="11"/>
        <v>8001295</v>
      </c>
      <c r="O59" s="47">
        <f t="shared" si="9"/>
        <v>409.7554667895734</v>
      </c>
      <c r="P59" s="9"/>
    </row>
    <row r="60" spans="1:16" ht="15">
      <c r="A60" s="12"/>
      <c r="B60" s="25">
        <v>369.9</v>
      </c>
      <c r="C60" s="20" t="s">
        <v>74</v>
      </c>
      <c r="D60" s="46">
        <v>44020</v>
      </c>
      <c r="E60" s="46">
        <v>2911</v>
      </c>
      <c r="F60" s="46">
        <v>0</v>
      </c>
      <c r="G60" s="46">
        <v>0</v>
      </c>
      <c r="H60" s="46">
        <v>0</v>
      </c>
      <c r="I60" s="46">
        <v>132403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179334</v>
      </c>
      <c r="O60" s="47">
        <f t="shared" si="9"/>
        <v>9.183899216469504</v>
      </c>
      <c r="P60" s="9"/>
    </row>
    <row r="61" spans="1:16" ht="15.75">
      <c r="A61" s="29" t="s">
        <v>48</v>
      </c>
      <c r="B61" s="30"/>
      <c r="C61" s="31"/>
      <c r="D61" s="32">
        <f aca="true" t="shared" si="13" ref="D61:M61">SUM(D62:D64)</f>
        <v>2101780</v>
      </c>
      <c r="E61" s="32">
        <f t="shared" si="13"/>
        <v>6238822</v>
      </c>
      <c r="F61" s="32">
        <f t="shared" si="13"/>
        <v>958105</v>
      </c>
      <c r="G61" s="32">
        <f t="shared" si="13"/>
        <v>3605305</v>
      </c>
      <c r="H61" s="32">
        <f t="shared" si="13"/>
        <v>0</v>
      </c>
      <c r="I61" s="32">
        <f t="shared" si="13"/>
        <v>5779471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1"/>
        <v>18683483</v>
      </c>
      <c r="O61" s="45">
        <f t="shared" si="9"/>
        <v>956.8025298304912</v>
      </c>
      <c r="P61" s="9"/>
    </row>
    <row r="62" spans="1:16" ht="15">
      <c r="A62" s="12"/>
      <c r="B62" s="25">
        <v>381</v>
      </c>
      <c r="C62" s="20" t="s">
        <v>75</v>
      </c>
      <c r="D62" s="46">
        <v>2101780</v>
      </c>
      <c r="E62" s="46">
        <v>6238822</v>
      </c>
      <c r="F62" s="46">
        <v>958105</v>
      </c>
      <c r="G62" s="46">
        <v>3605305</v>
      </c>
      <c r="H62" s="46">
        <v>0</v>
      </c>
      <c r="I62" s="46">
        <v>47500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12951512</v>
      </c>
      <c r="O62" s="47">
        <f t="shared" si="9"/>
        <v>663.2617401546577</v>
      </c>
      <c r="P62" s="9"/>
    </row>
    <row r="63" spans="1:16" ht="15">
      <c r="A63" s="12"/>
      <c r="B63" s="25">
        <v>389.4</v>
      </c>
      <c r="C63" s="20" t="s">
        <v>137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2067866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2067866</v>
      </c>
      <c r="O63" s="47">
        <f t="shared" si="9"/>
        <v>105.8977825574845</v>
      </c>
      <c r="P63" s="9"/>
    </row>
    <row r="64" spans="1:16" ht="15.75" thickBot="1">
      <c r="A64" s="12"/>
      <c r="B64" s="25">
        <v>389.7</v>
      </c>
      <c r="C64" s="20" t="s">
        <v>139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3664105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3664105</v>
      </c>
      <c r="O64" s="47">
        <f t="shared" si="9"/>
        <v>187.64300711834895</v>
      </c>
      <c r="P64" s="9"/>
    </row>
    <row r="65" spans="1:119" ht="16.5" thickBot="1">
      <c r="A65" s="14" t="s">
        <v>65</v>
      </c>
      <c r="B65" s="23"/>
      <c r="C65" s="22"/>
      <c r="D65" s="15">
        <f aca="true" t="shared" si="14" ref="D65:M65">SUM(D5,D17,D26,D35,D50,D54,D61)</f>
        <v>36975593</v>
      </c>
      <c r="E65" s="15">
        <f t="shared" si="14"/>
        <v>18324917</v>
      </c>
      <c r="F65" s="15">
        <f t="shared" si="14"/>
        <v>4332118</v>
      </c>
      <c r="G65" s="15">
        <f t="shared" si="14"/>
        <v>4239568</v>
      </c>
      <c r="H65" s="15">
        <f t="shared" si="14"/>
        <v>0</v>
      </c>
      <c r="I65" s="15">
        <f t="shared" si="14"/>
        <v>49563895</v>
      </c>
      <c r="J65" s="15">
        <f t="shared" si="14"/>
        <v>13496237</v>
      </c>
      <c r="K65" s="15">
        <f t="shared" si="14"/>
        <v>9797704</v>
      </c>
      <c r="L65" s="15">
        <f t="shared" si="14"/>
        <v>0</v>
      </c>
      <c r="M65" s="15">
        <f t="shared" si="14"/>
        <v>0</v>
      </c>
      <c r="N65" s="15">
        <f t="shared" si="11"/>
        <v>136730032</v>
      </c>
      <c r="O65" s="38">
        <f t="shared" si="9"/>
        <v>7002.101295641932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152</v>
      </c>
      <c r="M67" s="48"/>
      <c r="N67" s="48"/>
      <c r="O67" s="43">
        <v>19527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98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21005562</v>
      </c>
      <c r="E5" s="27">
        <f t="shared" si="0"/>
        <v>2232409</v>
      </c>
      <c r="F5" s="27">
        <f t="shared" si="0"/>
        <v>3415906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26653877</v>
      </c>
      <c r="O5" s="33">
        <f aca="true" t="shared" si="1" ref="O5:O36">(N5/O$70)</f>
        <v>1364.7658474142345</v>
      </c>
      <c r="P5" s="6"/>
    </row>
    <row r="6" spans="1:16" ht="15">
      <c r="A6" s="12"/>
      <c r="B6" s="25">
        <v>311</v>
      </c>
      <c r="C6" s="20" t="s">
        <v>2</v>
      </c>
      <c r="D6" s="46">
        <v>17497522</v>
      </c>
      <c r="E6" s="46">
        <v>742276</v>
      </c>
      <c r="F6" s="46">
        <v>85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18239883</v>
      </c>
      <c r="O6" s="47">
        <f t="shared" si="1"/>
        <v>933.94178187404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672846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672846</v>
      </c>
      <c r="O7" s="47">
        <f t="shared" si="1"/>
        <v>34.45192012288786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517287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517287</v>
      </c>
      <c r="O8" s="47">
        <f t="shared" si="1"/>
        <v>26.48678955453149</v>
      </c>
      <c r="P8" s="9"/>
    </row>
    <row r="9" spans="1:16" ht="15">
      <c r="A9" s="12"/>
      <c r="B9" s="25">
        <v>312.51</v>
      </c>
      <c r="C9" s="20" t="s">
        <v>88</v>
      </c>
      <c r="D9" s="46">
        <v>871999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871999</v>
      </c>
      <c r="O9" s="47">
        <f t="shared" si="1"/>
        <v>44.64920634920635</v>
      </c>
      <c r="P9" s="9"/>
    </row>
    <row r="10" spans="1:16" ht="15">
      <c r="A10" s="12"/>
      <c r="B10" s="25">
        <v>312.52</v>
      </c>
      <c r="C10" s="20" t="s">
        <v>122</v>
      </c>
      <c r="D10" s="46">
        <v>540981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540981</v>
      </c>
      <c r="O10" s="47">
        <f t="shared" si="1"/>
        <v>27.7</v>
      </c>
      <c r="P10" s="9"/>
    </row>
    <row r="11" spans="1:16" ht="15">
      <c r="A11" s="12"/>
      <c r="B11" s="25">
        <v>314.1</v>
      </c>
      <c r="C11" s="20" t="s">
        <v>12</v>
      </c>
      <c r="D11" s="46">
        <v>0</v>
      </c>
      <c r="E11" s="46">
        <v>0</v>
      </c>
      <c r="F11" s="46">
        <v>3031571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3031571</v>
      </c>
      <c r="O11" s="47">
        <f t="shared" si="1"/>
        <v>155.22636968766</v>
      </c>
      <c r="P11" s="9"/>
    </row>
    <row r="12" spans="1:16" ht="15">
      <c r="A12" s="12"/>
      <c r="B12" s="25">
        <v>314.4</v>
      </c>
      <c r="C12" s="20" t="s">
        <v>13</v>
      </c>
      <c r="D12" s="46">
        <v>0</v>
      </c>
      <c r="E12" s="46">
        <v>0</v>
      </c>
      <c r="F12" s="46">
        <v>56492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56492</v>
      </c>
      <c r="O12" s="47">
        <f t="shared" si="1"/>
        <v>2.8925755248335894</v>
      </c>
      <c r="P12" s="9"/>
    </row>
    <row r="13" spans="1:16" ht="15">
      <c r="A13" s="12"/>
      <c r="B13" s="25">
        <v>314.8</v>
      </c>
      <c r="C13" s="20" t="s">
        <v>14</v>
      </c>
      <c r="D13" s="46">
        <v>0</v>
      </c>
      <c r="E13" s="46">
        <v>0</v>
      </c>
      <c r="F13" s="46">
        <v>130173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130173</v>
      </c>
      <c r="O13" s="47">
        <f t="shared" si="1"/>
        <v>6.665284178187404</v>
      </c>
      <c r="P13" s="9"/>
    </row>
    <row r="14" spans="1:16" ht="15">
      <c r="A14" s="12"/>
      <c r="B14" s="25">
        <v>315</v>
      </c>
      <c r="C14" s="20" t="s">
        <v>123</v>
      </c>
      <c r="D14" s="46">
        <v>1825498</v>
      </c>
      <c r="E14" s="46">
        <v>300000</v>
      </c>
      <c r="F14" s="46">
        <v>197585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2323083</v>
      </c>
      <c r="O14" s="47">
        <f t="shared" si="1"/>
        <v>118.9494623655914</v>
      </c>
      <c r="P14" s="9"/>
    </row>
    <row r="15" spans="1:16" ht="15">
      <c r="A15" s="12"/>
      <c r="B15" s="25">
        <v>316</v>
      </c>
      <c r="C15" s="20" t="s">
        <v>124</v>
      </c>
      <c r="D15" s="46">
        <v>269562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269562</v>
      </c>
      <c r="O15" s="47">
        <f t="shared" si="1"/>
        <v>13.802457757296468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SUM(D17:D26)</f>
        <v>3692334</v>
      </c>
      <c r="E16" s="32">
        <f t="shared" si="3"/>
        <v>6189514</v>
      </c>
      <c r="F16" s="32">
        <f t="shared" si="3"/>
        <v>0</v>
      </c>
      <c r="G16" s="32">
        <f t="shared" si="3"/>
        <v>374017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10255865</v>
      </c>
      <c r="O16" s="45">
        <f t="shared" si="1"/>
        <v>525.1338965693805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3984101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3984101</v>
      </c>
      <c r="O17" s="47">
        <f t="shared" si="1"/>
        <v>203.99902713773682</v>
      </c>
      <c r="P17" s="9"/>
    </row>
    <row r="18" spans="1:16" ht="15">
      <c r="A18" s="12"/>
      <c r="B18" s="25">
        <v>323.1</v>
      </c>
      <c r="C18" s="20" t="s">
        <v>18</v>
      </c>
      <c r="D18" s="46">
        <v>3482532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3482532</v>
      </c>
      <c r="O18" s="47">
        <f t="shared" si="1"/>
        <v>178.31705069124425</v>
      </c>
      <c r="P18" s="9"/>
    </row>
    <row r="19" spans="1:16" ht="15">
      <c r="A19" s="12"/>
      <c r="B19" s="25">
        <v>323.4</v>
      </c>
      <c r="C19" s="20" t="s">
        <v>19</v>
      </c>
      <c r="D19" s="46">
        <v>93239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93239</v>
      </c>
      <c r="O19" s="47">
        <f t="shared" si="1"/>
        <v>4.774142345110087</v>
      </c>
      <c r="P19" s="9"/>
    </row>
    <row r="20" spans="1:16" ht="15">
      <c r="A20" s="12"/>
      <c r="B20" s="25">
        <v>323.9</v>
      </c>
      <c r="C20" s="20" t="s">
        <v>20</v>
      </c>
      <c r="D20" s="46">
        <v>4000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4000</v>
      </c>
      <c r="O20" s="47">
        <f t="shared" si="1"/>
        <v>0.2048131080389145</v>
      </c>
      <c r="P20" s="9"/>
    </row>
    <row r="21" spans="1:16" ht="15">
      <c r="A21" s="12"/>
      <c r="B21" s="25">
        <v>324.11</v>
      </c>
      <c r="C21" s="20" t="s">
        <v>21</v>
      </c>
      <c r="D21" s="46">
        <v>0</v>
      </c>
      <c r="E21" s="46">
        <v>0</v>
      </c>
      <c r="F21" s="46">
        <v>0</v>
      </c>
      <c r="G21" s="46">
        <v>99227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99227</v>
      </c>
      <c r="O21" s="47">
        <f t="shared" si="1"/>
        <v>5.080747567844342</v>
      </c>
      <c r="P21" s="9"/>
    </row>
    <row r="22" spans="1:16" ht="15">
      <c r="A22" s="12"/>
      <c r="B22" s="25">
        <v>324.31</v>
      </c>
      <c r="C22" s="20" t="s">
        <v>93</v>
      </c>
      <c r="D22" s="46">
        <v>0</v>
      </c>
      <c r="E22" s="46">
        <v>58958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58958</v>
      </c>
      <c r="O22" s="47">
        <f t="shared" si="1"/>
        <v>3.01884280593958</v>
      </c>
      <c r="P22" s="9"/>
    </row>
    <row r="23" spans="1:16" ht="15">
      <c r="A23" s="12"/>
      <c r="B23" s="25">
        <v>324.32</v>
      </c>
      <c r="C23" s="20" t="s">
        <v>23</v>
      </c>
      <c r="D23" s="46">
        <v>0</v>
      </c>
      <c r="E23" s="46">
        <v>141042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141042</v>
      </c>
      <c r="O23" s="47">
        <f t="shared" si="1"/>
        <v>7.221812596006145</v>
      </c>
      <c r="P23" s="9"/>
    </row>
    <row r="24" spans="1:16" ht="15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229718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229718</v>
      </c>
      <c r="O24" s="47">
        <f t="shared" si="1"/>
        <v>11.76231438812084</v>
      </c>
      <c r="P24" s="9"/>
    </row>
    <row r="25" spans="1:16" ht="15">
      <c r="A25" s="12"/>
      <c r="B25" s="25">
        <v>325.1</v>
      </c>
      <c r="C25" s="20" t="s">
        <v>25</v>
      </c>
      <c r="D25" s="46">
        <v>0</v>
      </c>
      <c r="E25" s="46">
        <v>0</v>
      </c>
      <c r="F25" s="46">
        <v>0</v>
      </c>
      <c r="G25" s="46">
        <v>45072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45072</v>
      </c>
      <c r="O25" s="47">
        <f t="shared" si="1"/>
        <v>2.3078341013824883</v>
      </c>
      <c r="P25" s="9"/>
    </row>
    <row r="26" spans="1:16" ht="15">
      <c r="A26" s="12"/>
      <c r="B26" s="25">
        <v>329</v>
      </c>
      <c r="C26" s="20" t="s">
        <v>26</v>
      </c>
      <c r="D26" s="46">
        <v>112563</v>
      </c>
      <c r="E26" s="46">
        <v>2005413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2117976</v>
      </c>
      <c r="O26" s="47">
        <f t="shared" si="1"/>
        <v>108.447311827957</v>
      </c>
      <c r="P26" s="9"/>
    </row>
    <row r="27" spans="1:16" ht="15.75">
      <c r="A27" s="29" t="s">
        <v>28</v>
      </c>
      <c r="B27" s="30"/>
      <c r="C27" s="31"/>
      <c r="D27" s="32">
        <f aca="true" t="shared" si="5" ref="D27:M27">SUM(D28:D37)</f>
        <v>3564504</v>
      </c>
      <c r="E27" s="32">
        <f t="shared" si="5"/>
        <v>631824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4196328</v>
      </c>
      <c r="O27" s="45">
        <f t="shared" si="1"/>
        <v>214.8657450076805</v>
      </c>
      <c r="P27" s="10"/>
    </row>
    <row r="28" spans="1:16" ht="15">
      <c r="A28" s="12"/>
      <c r="B28" s="25">
        <v>331.2</v>
      </c>
      <c r="C28" s="20" t="s">
        <v>27</v>
      </c>
      <c r="D28" s="46">
        <v>20414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20414</v>
      </c>
      <c r="O28" s="47">
        <f t="shared" si="1"/>
        <v>1.0452636968766</v>
      </c>
      <c r="P28" s="9"/>
    </row>
    <row r="29" spans="1:16" ht="15">
      <c r="A29" s="12"/>
      <c r="B29" s="25">
        <v>331.9</v>
      </c>
      <c r="C29" s="20" t="s">
        <v>125</v>
      </c>
      <c r="D29" s="46">
        <v>616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616</v>
      </c>
      <c r="O29" s="47">
        <f t="shared" si="1"/>
        <v>0.031541218637992835</v>
      </c>
      <c r="P29" s="9"/>
    </row>
    <row r="30" spans="1:16" ht="15">
      <c r="A30" s="12"/>
      <c r="B30" s="25">
        <v>334.49</v>
      </c>
      <c r="C30" s="20" t="s">
        <v>32</v>
      </c>
      <c r="D30" s="46">
        <v>0</v>
      </c>
      <c r="E30" s="46">
        <v>153994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6">SUM(D30:M30)</f>
        <v>153994</v>
      </c>
      <c r="O30" s="47">
        <f t="shared" si="1"/>
        <v>7.884997439836149</v>
      </c>
      <c r="P30" s="9"/>
    </row>
    <row r="31" spans="1:16" ht="15">
      <c r="A31" s="12"/>
      <c r="B31" s="25">
        <v>335.12</v>
      </c>
      <c r="C31" s="20" t="s">
        <v>127</v>
      </c>
      <c r="D31" s="46">
        <v>626524</v>
      </c>
      <c r="E31" s="46">
        <v>214862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841386</v>
      </c>
      <c r="O31" s="47">
        <f t="shared" si="1"/>
        <v>43.081720430107524</v>
      </c>
      <c r="P31" s="9"/>
    </row>
    <row r="32" spans="1:16" ht="15">
      <c r="A32" s="12"/>
      <c r="B32" s="25">
        <v>335.14</v>
      </c>
      <c r="C32" s="20" t="s">
        <v>128</v>
      </c>
      <c r="D32" s="46">
        <v>3218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3218</v>
      </c>
      <c r="O32" s="47">
        <f t="shared" si="1"/>
        <v>0.1647721454173067</v>
      </c>
      <c r="P32" s="9"/>
    </row>
    <row r="33" spans="1:16" ht="15">
      <c r="A33" s="12"/>
      <c r="B33" s="25">
        <v>335.15</v>
      </c>
      <c r="C33" s="20" t="s">
        <v>129</v>
      </c>
      <c r="D33" s="46">
        <v>60618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60618</v>
      </c>
      <c r="O33" s="47">
        <f t="shared" si="1"/>
        <v>3.1038402457757295</v>
      </c>
      <c r="P33" s="9"/>
    </row>
    <row r="34" spans="1:16" ht="15">
      <c r="A34" s="12"/>
      <c r="B34" s="25">
        <v>335.18</v>
      </c>
      <c r="C34" s="20" t="s">
        <v>130</v>
      </c>
      <c r="D34" s="46">
        <v>2204960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2204960</v>
      </c>
      <c r="O34" s="47">
        <f t="shared" si="1"/>
        <v>112.90117767537123</v>
      </c>
      <c r="P34" s="9"/>
    </row>
    <row r="35" spans="1:16" ht="15">
      <c r="A35" s="12"/>
      <c r="B35" s="25">
        <v>335.21</v>
      </c>
      <c r="C35" s="20" t="s">
        <v>95</v>
      </c>
      <c r="D35" s="46">
        <v>14510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14510</v>
      </c>
      <c r="O35" s="47">
        <f t="shared" si="1"/>
        <v>0.7429595494111623</v>
      </c>
      <c r="P35" s="9"/>
    </row>
    <row r="36" spans="1:16" ht="15">
      <c r="A36" s="12"/>
      <c r="B36" s="25">
        <v>335.49</v>
      </c>
      <c r="C36" s="20" t="s">
        <v>38</v>
      </c>
      <c r="D36" s="46">
        <v>33644</v>
      </c>
      <c r="E36" s="46">
        <v>153994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187638</v>
      </c>
      <c r="O36" s="47">
        <f t="shared" si="1"/>
        <v>9.60768049155146</v>
      </c>
      <c r="P36" s="9"/>
    </row>
    <row r="37" spans="1:16" ht="15">
      <c r="A37" s="12"/>
      <c r="B37" s="25">
        <v>337.1</v>
      </c>
      <c r="C37" s="20" t="s">
        <v>39</v>
      </c>
      <c r="D37" s="46">
        <v>600000</v>
      </c>
      <c r="E37" s="46">
        <v>108974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708974</v>
      </c>
      <c r="O37" s="47">
        <f aca="true" t="shared" si="7" ref="O37:O68">(N37/O$70)</f>
        <v>36.30179211469534</v>
      </c>
      <c r="P37" s="9"/>
    </row>
    <row r="38" spans="1:16" ht="15.75">
      <c r="A38" s="29" t="s">
        <v>46</v>
      </c>
      <c r="B38" s="30"/>
      <c r="C38" s="31"/>
      <c r="D38" s="32">
        <f aca="true" t="shared" si="8" ref="D38:M38">SUM(D39:D52)</f>
        <v>5116833</v>
      </c>
      <c r="E38" s="32">
        <f t="shared" si="8"/>
        <v>32088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46354653</v>
      </c>
      <c r="J38" s="32">
        <f t="shared" si="8"/>
        <v>14144117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65647691</v>
      </c>
      <c r="O38" s="45">
        <f t="shared" si="7"/>
        <v>3361.3769073220687</v>
      </c>
      <c r="P38" s="10"/>
    </row>
    <row r="39" spans="1:16" ht="15">
      <c r="A39" s="12"/>
      <c r="B39" s="25">
        <v>341.1</v>
      </c>
      <c r="C39" s="20" t="s">
        <v>143</v>
      </c>
      <c r="D39" s="46">
        <v>76995</v>
      </c>
      <c r="E39" s="46">
        <v>22088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99083</v>
      </c>
      <c r="O39" s="47">
        <f t="shared" si="7"/>
        <v>5.073374295954941</v>
      </c>
      <c r="P39" s="9"/>
    </row>
    <row r="40" spans="1:16" ht="15">
      <c r="A40" s="12"/>
      <c r="B40" s="25">
        <v>341.2</v>
      </c>
      <c r="C40" s="20" t="s">
        <v>131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14144117</v>
      </c>
      <c r="K40" s="46">
        <v>0</v>
      </c>
      <c r="L40" s="46">
        <v>0</v>
      </c>
      <c r="M40" s="46">
        <v>0</v>
      </c>
      <c r="N40" s="46">
        <f aca="true" t="shared" si="9" ref="N40:N52">SUM(D40:M40)</f>
        <v>14144117</v>
      </c>
      <c r="O40" s="47">
        <f t="shared" si="7"/>
        <v>724.2251408090118</v>
      </c>
      <c r="P40" s="9"/>
    </row>
    <row r="41" spans="1:16" ht="15">
      <c r="A41" s="12"/>
      <c r="B41" s="25">
        <v>341.3</v>
      </c>
      <c r="C41" s="20" t="s">
        <v>132</v>
      </c>
      <c r="D41" s="46">
        <v>3358100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3358100</v>
      </c>
      <c r="O41" s="47">
        <f t="shared" si="7"/>
        <v>171.9457245263697</v>
      </c>
      <c r="P41" s="9"/>
    </row>
    <row r="42" spans="1:16" ht="15">
      <c r="A42" s="12"/>
      <c r="B42" s="25">
        <v>342.1</v>
      </c>
      <c r="C42" s="20" t="s">
        <v>53</v>
      </c>
      <c r="D42" s="46">
        <v>313482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313482</v>
      </c>
      <c r="O42" s="47">
        <f t="shared" si="7"/>
        <v>16.051305683563747</v>
      </c>
      <c r="P42" s="9"/>
    </row>
    <row r="43" spans="1:16" ht="15">
      <c r="A43" s="12"/>
      <c r="B43" s="25">
        <v>342.2</v>
      </c>
      <c r="C43" s="20" t="s">
        <v>54</v>
      </c>
      <c r="D43" s="46">
        <v>603896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603896</v>
      </c>
      <c r="O43" s="47">
        <f t="shared" si="7"/>
        <v>30.921454173067076</v>
      </c>
      <c r="P43" s="9"/>
    </row>
    <row r="44" spans="1:16" ht="15">
      <c r="A44" s="12"/>
      <c r="B44" s="25">
        <v>343.3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17668979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17668979</v>
      </c>
      <c r="O44" s="47">
        <f t="shared" si="7"/>
        <v>904.7096262160778</v>
      </c>
      <c r="P44" s="9"/>
    </row>
    <row r="45" spans="1:16" ht="15">
      <c r="A45" s="12"/>
      <c r="B45" s="25">
        <v>343.4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6102494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6102494</v>
      </c>
      <c r="O45" s="47">
        <f t="shared" si="7"/>
        <v>312.46769073220685</v>
      </c>
      <c r="P45" s="9"/>
    </row>
    <row r="46" spans="1:16" ht="15">
      <c r="A46" s="12"/>
      <c r="B46" s="25">
        <v>343.5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14018179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14018179</v>
      </c>
      <c r="O46" s="47">
        <f t="shared" si="7"/>
        <v>717.7767025089606</v>
      </c>
      <c r="P46" s="9"/>
    </row>
    <row r="47" spans="1:16" ht="15">
      <c r="A47" s="12"/>
      <c r="B47" s="25">
        <v>343.6</v>
      </c>
      <c r="C47" s="20" t="s">
        <v>144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5038082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5038082</v>
      </c>
      <c r="O47" s="47">
        <f t="shared" si="7"/>
        <v>257.9663082437276</v>
      </c>
      <c r="P47" s="9"/>
    </row>
    <row r="48" spans="1:16" ht="15">
      <c r="A48" s="12"/>
      <c r="B48" s="25">
        <v>343.9</v>
      </c>
      <c r="C48" s="20" t="s">
        <v>59</v>
      </c>
      <c r="D48" s="46">
        <v>3286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3286</v>
      </c>
      <c r="O48" s="47">
        <f t="shared" si="7"/>
        <v>0.16825396825396827</v>
      </c>
      <c r="P48" s="9"/>
    </row>
    <row r="49" spans="1:16" ht="15">
      <c r="A49" s="12"/>
      <c r="B49" s="25">
        <v>345.9</v>
      </c>
      <c r="C49" s="20" t="s">
        <v>61</v>
      </c>
      <c r="D49" s="46">
        <v>0</v>
      </c>
      <c r="E49" s="46">
        <v>10000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10000</v>
      </c>
      <c r="O49" s="47">
        <f t="shared" si="7"/>
        <v>0.5120327700972862</v>
      </c>
      <c r="P49" s="9"/>
    </row>
    <row r="50" spans="1:16" ht="15">
      <c r="A50" s="12"/>
      <c r="B50" s="25">
        <v>347.1</v>
      </c>
      <c r="C50" s="20" t="s">
        <v>145</v>
      </c>
      <c r="D50" s="46">
        <v>32290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32290</v>
      </c>
      <c r="O50" s="47">
        <f t="shared" si="7"/>
        <v>1.6533538146441373</v>
      </c>
      <c r="P50" s="9"/>
    </row>
    <row r="51" spans="1:16" ht="15">
      <c r="A51" s="12"/>
      <c r="B51" s="25">
        <v>347.2</v>
      </c>
      <c r="C51" s="20" t="s">
        <v>62</v>
      </c>
      <c r="D51" s="46">
        <v>728784</v>
      </c>
      <c r="E51" s="46">
        <v>0</v>
      </c>
      <c r="F51" s="46">
        <v>0</v>
      </c>
      <c r="G51" s="46">
        <v>0</v>
      </c>
      <c r="H51" s="46">
        <v>0</v>
      </c>
      <c r="I51" s="46">
        <v>531792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1260576</v>
      </c>
      <c r="O51" s="47">
        <f t="shared" si="7"/>
        <v>64.54562211981566</v>
      </c>
      <c r="P51" s="9"/>
    </row>
    <row r="52" spans="1:16" ht="15">
      <c r="A52" s="12"/>
      <c r="B52" s="25">
        <v>347.5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2995127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2995127</v>
      </c>
      <c r="O52" s="47">
        <f t="shared" si="7"/>
        <v>153.36031746031745</v>
      </c>
      <c r="P52" s="9"/>
    </row>
    <row r="53" spans="1:16" ht="15.75">
      <c r="A53" s="29" t="s">
        <v>47</v>
      </c>
      <c r="B53" s="30"/>
      <c r="C53" s="31"/>
      <c r="D53" s="32">
        <f aca="true" t="shared" si="10" ref="D53:M53">SUM(D54:D55)</f>
        <v>203835</v>
      </c>
      <c r="E53" s="32">
        <f t="shared" si="10"/>
        <v>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>SUM(D53:M53)</f>
        <v>203835</v>
      </c>
      <c r="O53" s="45">
        <f t="shared" si="7"/>
        <v>10.437019969278033</v>
      </c>
      <c r="P53" s="10"/>
    </row>
    <row r="54" spans="1:16" ht="15">
      <c r="A54" s="13"/>
      <c r="B54" s="39">
        <v>351.2</v>
      </c>
      <c r="C54" s="21" t="s">
        <v>146</v>
      </c>
      <c r="D54" s="46">
        <v>20577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20577</v>
      </c>
      <c r="O54" s="47">
        <f t="shared" si="7"/>
        <v>1.053609831029186</v>
      </c>
      <c r="P54" s="9"/>
    </row>
    <row r="55" spans="1:16" ht="15">
      <c r="A55" s="13"/>
      <c r="B55" s="39">
        <v>351.9</v>
      </c>
      <c r="C55" s="21" t="s">
        <v>135</v>
      </c>
      <c r="D55" s="46">
        <v>183258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183258</v>
      </c>
      <c r="O55" s="47">
        <f t="shared" si="7"/>
        <v>9.383410138248848</v>
      </c>
      <c r="P55" s="9"/>
    </row>
    <row r="56" spans="1:16" ht="15.75">
      <c r="A56" s="29" t="s">
        <v>3</v>
      </c>
      <c r="B56" s="30"/>
      <c r="C56" s="31"/>
      <c r="D56" s="32">
        <f aca="true" t="shared" si="11" ref="D56:M56">SUM(D57:D63)</f>
        <v>107556</v>
      </c>
      <c r="E56" s="32">
        <f t="shared" si="11"/>
        <v>2435549</v>
      </c>
      <c r="F56" s="32">
        <f t="shared" si="11"/>
        <v>-13</v>
      </c>
      <c r="G56" s="32">
        <f t="shared" si="11"/>
        <v>45954</v>
      </c>
      <c r="H56" s="32">
        <f t="shared" si="11"/>
        <v>0</v>
      </c>
      <c r="I56" s="32">
        <f t="shared" si="11"/>
        <v>658514</v>
      </c>
      <c r="J56" s="32">
        <f t="shared" si="11"/>
        <v>104696</v>
      </c>
      <c r="K56" s="32">
        <f t="shared" si="11"/>
        <v>25204401</v>
      </c>
      <c r="L56" s="32">
        <f t="shared" si="11"/>
        <v>0</v>
      </c>
      <c r="M56" s="32">
        <f t="shared" si="11"/>
        <v>0</v>
      </c>
      <c r="N56" s="32">
        <f>SUM(D56:M56)</f>
        <v>28556657</v>
      </c>
      <c r="O56" s="45">
        <f t="shared" si="7"/>
        <v>1462.194418842806</v>
      </c>
      <c r="P56" s="10"/>
    </row>
    <row r="57" spans="1:16" ht="15">
      <c r="A57" s="12"/>
      <c r="B57" s="25">
        <v>361.1</v>
      </c>
      <c r="C57" s="20" t="s">
        <v>68</v>
      </c>
      <c r="D57" s="46">
        <v>85038</v>
      </c>
      <c r="E57" s="46">
        <v>72817</v>
      </c>
      <c r="F57" s="46">
        <v>-13</v>
      </c>
      <c r="G57" s="46">
        <v>41929</v>
      </c>
      <c r="H57" s="46">
        <v>0</v>
      </c>
      <c r="I57" s="46">
        <v>200556</v>
      </c>
      <c r="J57" s="46">
        <v>33041</v>
      </c>
      <c r="K57" s="46">
        <v>2718185</v>
      </c>
      <c r="L57" s="46">
        <v>0</v>
      </c>
      <c r="M57" s="46">
        <v>0</v>
      </c>
      <c r="N57" s="46">
        <f>SUM(D57:M57)</f>
        <v>3151553</v>
      </c>
      <c r="O57" s="47">
        <f t="shared" si="7"/>
        <v>161.36984126984126</v>
      </c>
      <c r="P57" s="9"/>
    </row>
    <row r="58" spans="1:16" ht="15">
      <c r="A58" s="12"/>
      <c r="B58" s="25">
        <v>361.3</v>
      </c>
      <c r="C58" s="20" t="s">
        <v>70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14368399</v>
      </c>
      <c r="L58" s="46">
        <v>0</v>
      </c>
      <c r="M58" s="46">
        <v>0</v>
      </c>
      <c r="N58" s="46">
        <f aca="true" t="shared" si="12" ref="N58:N63">SUM(D58:M58)</f>
        <v>14368399</v>
      </c>
      <c r="O58" s="47">
        <f t="shared" si="7"/>
        <v>735.7091141833077</v>
      </c>
      <c r="P58" s="9"/>
    </row>
    <row r="59" spans="1:16" ht="15">
      <c r="A59" s="12"/>
      <c r="B59" s="25">
        <v>364</v>
      </c>
      <c r="C59" s="20" t="s">
        <v>136</v>
      </c>
      <c r="D59" s="46">
        <v>5904</v>
      </c>
      <c r="E59" s="46">
        <v>0</v>
      </c>
      <c r="F59" s="46">
        <v>0</v>
      </c>
      <c r="G59" s="46">
        <v>0</v>
      </c>
      <c r="H59" s="46">
        <v>0</v>
      </c>
      <c r="I59" s="46">
        <v>25885</v>
      </c>
      <c r="J59" s="46">
        <v>1655</v>
      </c>
      <c r="K59" s="46">
        <v>0</v>
      </c>
      <c r="L59" s="46">
        <v>0</v>
      </c>
      <c r="M59" s="46">
        <v>0</v>
      </c>
      <c r="N59" s="46">
        <f t="shared" si="12"/>
        <v>33444</v>
      </c>
      <c r="O59" s="47">
        <f t="shared" si="7"/>
        <v>1.7124423963133641</v>
      </c>
      <c r="P59" s="9"/>
    </row>
    <row r="60" spans="1:16" ht="15">
      <c r="A60" s="12"/>
      <c r="B60" s="25">
        <v>365</v>
      </c>
      <c r="C60" s="20" t="s">
        <v>147</v>
      </c>
      <c r="D60" s="46">
        <v>0</v>
      </c>
      <c r="E60" s="46">
        <v>1205</v>
      </c>
      <c r="F60" s="46">
        <v>0</v>
      </c>
      <c r="G60" s="46">
        <v>3756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4961</v>
      </c>
      <c r="O60" s="47">
        <f t="shared" si="7"/>
        <v>0.2540194572452637</v>
      </c>
      <c r="P60" s="9"/>
    </row>
    <row r="61" spans="1:16" ht="15">
      <c r="A61" s="12"/>
      <c r="B61" s="25">
        <v>366</v>
      </c>
      <c r="C61" s="20" t="s">
        <v>72</v>
      </c>
      <c r="D61" s="46">
        <v>0</v>
      </c>
      <c r="E61" s="46">
        <v>2342947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2342947</v>
      </c>
      <c r="O61" s="47">
        <f t="shared" si="7"/>
        <v>119.96656426011265</v>
      </c>
      <c r="P61" s="9"/>
    </row>
    <row r="62" spans="1:16" ht="15">
      <c r="A62" s="12"/>
      <c r="B62" s="25">
        <v>368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8117817</v>
      </c>
      <c r="L62" s="46">
        <v>0</v>
      </c>
      <c r="M62" s="46">
        <v>0</v>
      </c>
      <c r="N62" s="46">
        <f t="shared" si="12"/>
        <v>8117817</v>
      </c>
      <c r="O62" s="47">
        <f t="shared" si="7"/>
        <v>415.6588325652842</v>
      </c>
      <c r="P62" s="9"/>
    </row>
    <row r="63" spans="1:16" ht="15">
      <c r="A63" s="12"/>
      <c r="B63" s="25">
        <v>369.9</v>
      </c>
      <c r="C63" s="20" t="s">
        <v>74</v>
      </c>
      <c r="D63" s="46">
        <v>16614</v>
      </c>
      <c r="E63" s="46">
        <v>18580</v>
      </c>
      <c r="F63" s="46">
        <v>0</v>
      </c>
      <c r="G63" s="46">
        <v>269</v>
      </c>
      <c r="H63" s="46">
        <v>0</v>
      </c>
      <c r="I63" s="46">
        <v>432073</v>
      </c>
      <c r="J63" s="46">
        <v>70000</v>
      </c>
      <c r="K63" s="46">
        <v>0</v>
      </c>
      <c r="L63" s="46">
        <v>0</v>
      </c>
      <c r="M63" s="46">
        <v>0</v>
      </c>
      <c r="N63" s="46">
        <f t="shared" si="12"/>
        <v>537536</v>
      </c>
      <c r="O63" s="47">
        <f t="shared" si="7"/>
        <v>27.523604710701484</v>
      </c>
      <c r="P63" s="9"/>
    </row>
    <row r="64" spans="1:16" ht="15.75">
      <c r="A64" s="29" t="s">
        <v>48</v>
      </c>
      <c r="B64" s="30"/>
      <c r="C64" s="31"/>
      <c r="D64" s="32">
        <f aca="true" t="shared" si="13" ref="D64:M64">SUM(D65:D67)</f>
        <v>2149480</v>
      </c>
      <c r="E64" s="32">
        <f t="shared" si="13"/>
        <v>1514400</v>
      </c>
      <c r="F64" s="32">
        <f t="shared" si="13"/>
        <v>982770</v>
      </c>
      <c r="G64" s="32">
        <f t="shared" si="13"/>
        <v>2687454</v>
      </c>
      <c r="H64" s="32">
        <f t="shared" si="13"/>
        <v>0</v>
      </c>
      <c r="I64" s="32">
        <f t="shared" si="13"/>
        <v>2842758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>SUM(D64:M64)</f>
        <v>10176862</v>
      </c>
      <c r="O64" s="45">
        <f t="shared" si="7"/>
        <v>521.0886840757809</v>
      </c>
      <c r="P64" s="9"/>
    </row>
    <row r="65" spans="1:16" ht="15">
      <c r="A65" s="12"/>
      <c r="B65" s="25">
        <v>381</v>
      </c>
      <c r="C65" s="20" t="s">
        <v>75</v>
      </c>
      <c r="D65" s="46">
        <v>2149480</v>
      </c>
      <c r="E65" s="46">
        <v>0</v>
      </c>
      <c r="F65" s="46">
        <v>982770</v>
      </c>
      <c r="G65" s="46">
        <v>2687454</v>
      </c>
      <c r="H65" s="46">
        <v>0</v>
      </c>
      <c r="I65" s="46">
        <v>222900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6042604</v>
      </c>
      <c r="O65" s="47">
        <f t="shared" si="7"/>
        <v>309.40112647209423</v>
      </c>
      <c r="P65" s="9"/>
    </row>
    <row r="66" spans="1:16" ht="15">
      <c r="A66" s="12"/>
      <c r="B66" s="25">
        <v>389.4</v>
      </c>
      <c r="C66" s="20" t="s">
        <v>137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784245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784245</v>
      </c>
      <c r="O66" s="47">
        <f t="shared" si="7"/>
        <v>40.155913978494624</v>
      </c>
      <c r="P66" s="9"/>
    </row>
    <row r="67" spans="1:16" ht="15.75" thickBot="1">
      <c r="A67" s="12"/>
      <c r="B67" s="25">
        <v>389.7</v>
      </c>
      <c r="C67" s="20" t="s">
        <v>139</v>
      </c>
      <c r="D67" s="46">
        <v>0</v>
      </c>
      <c r="E67" s="46">
        <v>1514400</v>
      </c>
      <c r="F67" s="46">
        <v>0</v>
      </c>
      <c r="G67" s="46">
        <v>0</v>
      </c>
      <c r="H67" s="46">
        <v>0</v>
      </c>
      <c r="I67" s="46">
        <v>1835613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3350013</v>
      </c>
      <c r="O67" s="47">
        <f t="shared" si="7"/>
        <v>171.531643625192</v>
      </c>
      <c r="P67" s="9"/>
    </row>
    <row r="68" spans="1:119" ht="16.5" thickBot="1">
      <c r="A68" s="14" t="s">
        <v>65</v>
      </c>
      <c r="B68" s="23"/>
      <c r="C68" s="22"/>
      <c r="D68" s="15">
        <f aca="true" t="shared" si="14" ref="D68:M68">SUM(D5,D16,D27,D38,D53,D56,D64)</f>
        <v>35840104</v>
      </c>
      <c r="E68" s="15">
        <f t="shared" si="14"/>
        <v>13035784</v>
      </c>
      <c r="F68" s="15">
        <f t="shared" si="14"/>
        <v>4398663</v>
      </c>
      <c r="G68" s="15">
        <f t="shared" si="14"/>
        <v>3107425</v>
      </c>
      <c r="H68" s="15">
        <f t="shared" si="14"/>
        <v>0</v>
      </c>
      <c r="I68" s="15">
        <f t="shared" si="14"/>
        <v>49855925</v>
      </c>
      <c r="J68" s="15">
        <f t="shared" si="14"/>
        <v>14248813</v>
      </c>
      <c r="K68" s="15">
        <f t="shared" si="14"/>
        <v>25204401</v>
      </c>
      <c r="L68" s="15">
        <f t="shared" si="14"/>
        <v>0</v>
      </c>
      <c r="M68" s="15">
        <f t="shared" si="14"/>
        <v>0</v>
      </c>
      <c r="N68" s="15">
        <f>SUM(D68:M68)</f>
        <v>145691115</v>
      </c>
      <c r="O68" s="38">
        <f t="shared" si="7"/>
        <v>7459.862519201229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148</v>
      </c>
      <c r="M70" s="48"/>
      <c r="N70" s="48"/>
      <c r="O70" s="43">
        <v>19530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98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20705481</v>
      </c>
      <c r="E5" s="27">
        <f t="shared" si="0"/>
        <v>2357687</v>
      </c>
      <c r="F5" s="27">
        <f t="shared" si="0"/>
        <v>3192492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26255660</v>
      </c>
      <c r="O5" s="33">
        <f aca="true" t="shared" si="1" ref="O5:O36">(N5/O$72)</f>
        <v>1339.9163051798928</v>
      </c>
      <c r="P5" s="6"/>
    </row>
    <row r="6" spans="1:16" ht="15">
      <c r="A6" s="12"/>
      <c r="B6" s="25">
        <v>311</v>
      </c>
      <c r="C6" s="20" t="s">
        <v>2</v>
      </c>
      <c r="D6" s="46">
        <v>16638842</v>
      </c>
      <c r="E6" s="46">
        <v>690475</v>
      </c>
      <c r="F6" s="46">
        <v>1215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17330532</v>
      </c>
      <c r="O6" s="47">
        <f t="shared" si="1"/>
        <v>884.4364378668027</v>
      </c>
      <c r="P6" s="9"/>
    </row>
    <row r="7" spans="1:16" ht="15">
      <c r="A7" s="12"/>
      <c r="B7" s="25">
        <v>312.1</v>
      </c>
      <c r="C7" s="20" t="s">
        <v>100</v>
      </c>
      <c r="D7" s="46">
        <v>0</v>
      </c>
      <c r="E7" s="46">
        <v>1367212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1367212</v>
      </c>
      <c r="O7" s="47">
        <f t="shared" si="1"/>
        <v>69.77351365144169</v>
      </c>
      <c r="P7" s="9"/>
    </row>
    <row r="8" spans="1:16" ht="15">
      <c r="A8" s="12"/>
      <c r="B8" s="25">
        <v>312.51</v>
      </c>
      <c r="C8" s="20" t="s">
        <v>88</v>
      </c>
      <c r="D8" s="46">
        <v>811882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811882</v>
      </c>
      <c r="O8" s="47">
        <f t="shared" si="1"/>
        <v>41.43312069405461</v>
      </c>
      <c r="P8" s="9"/>
    </row>
    <row r="9" spans="1:16" ht="15">
      <c r="A9" s="12"/>
      <c r="B9" s="25">
        <v>312.52</v>
      </c>
      <c r="C9" s="20" t="s">
        <v>122</v>
      </c>
      <c r="D9" s="46">
        <v>512284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512284</v>
      </c>
      <c r="O9" s="47">
        <f t="shared" si="1"/>
        <v>26.143608063281448</v>
      </c>
      <c r="P9" s="9"/>
    </row>
    <row r="10" spans="1:16" ht="15">
      <c r="A10" s="12"/>
      <c r="B10" s="25">
        <v>314.1</v>
      </c>
      <c r="C10" s="20" t="s">
        <v>12</v>
      </c>
      <c r="D10" s="46">
        <v>0</v>
      </c>
      <c r="E10" s="46">
        <v>0</v>
      </c>
      <c r="F10" s="46">
        <v>2794311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2794311</v>
      </c>
      <c r="O10" s="47">
        <f t="shared" si="1"/>
        <v>142.60326613932125</v>
      </c>
      <c r="P10" s="9"/>
    </row>
    <row r="11" spans="1:16" ht="15">
      <c r="A11" s="12"/>
      <c r="B11" s="25">
        <v>314.4</v>
      </c>
      <c r="C11" s="20" t="s">
        <v>13</v>
      </c>
      <c r="D11" s="46">
        <v>0</v>
      </c>
      <c r="E11" s="46">
        <v>0</v>
      </c>
      <c r="F11" s="46">
        <v>60145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60145</v>
      </c>
      <c r="O11" s="47">
        <f t="shared" si="1"/>
        <v>3.069405460576678</v>
      </c>
      <c r="P11" s="9"/>
    </row>
    <row r="12" spans="1:16" ht="15">
      <c r="A12" s="12"/>
      <c r="B12" s="25">
        <v>314.8</v>
      </c>
      <c r="C12" s="20" t="s">
        <v>14</v>
      </c>
      <c r="D12" s="46">
        <v>0</v>
      </c>
      <c r="E12" s="46">
        <v>0</v>
      </c>
      <c r="F12" s="46">
        <v>139236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139236</v>
      </c>
      <c r="O12" s="47">
        <f t="shared" si="1"/>
        <v>7.10569022709875</v>
      </c>
      <c r="P12" s="9"/>
    </row>
    <row r="13" spans="1:16" ht="15">
      <c r="A13" s="12"/>
      <c r="B13" s="25">
        <v>315</v>
      </c>
      <c r="C13" s="20" t="s">
        <v>123</v>
      </c>
      <c r="D13" s="46">
        <v>2486583</v>
      </c>
      <c r="E13" s="46">
        <v>300000</v>
      </c>
      <c r="F13" s="46">
        <v>197585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2984168</v>
      </c>
      <c r="O13" s="47">
        <f t="shared" si="1"/>
        <v>152.29231946925236</v>
      </c>
      <c r="P13" s="9"/>
    </row>
    <row r="14" spans="1:16" ht="15">
      <c r="A14" s="12"/>
      <c r="B14" s="25">
        <v>316</v>
      </c>
      <c r="C14" s="20" t="s">
        <v>124</v>
      </c>
      <c r="D14" s="46">
        <v>255890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255890</v>
      </c>
      <c r="O14" s="47">
        <f t="shared" si="1"/>
        <v>13.05894360806328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SUM(D16:D25)</f>
        <v>3421141</v>
      </c>
      <c r="E15" s="32">
        <f t="shared" si="3"/>
        <v>3668083</v>
      </c>
      <c r="F15" s="32">
        <f t="shared" si="3"/>
        <v>0</v>
      </c>
      <c r="G15" s="32">
        <f t="shared" si="3"/>
        <v>89959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7179183</v>
      </c>
      <c r="O15" s="45">
        <f t="shared" si="1"/>
        <v>366.37831079356977</v>
      </c>
      <c r="P15" s="10"/>
    </row>
    <row r="16" spans="1:16" ht="15">
      <c r="A16" s="12"/>
      <c r="B16" s="25">
        <v>322</v>
      </c>
      <c r="C16" s="20" t="s">
        <v>0</v>
      </c>
      <c r="D16" s="46">
        <v>1667</v>
      </c>
      <c r="E16" s="46">
        <v>3213601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3215268</v>
      </c>
      <c r="O16" s="47">
        <f t="shared" si="1"/>
        <v>164.0861444245981</v>
      </c>
      <c r="P16" s="9"/>
    </row>
    <row r="17" spans="1:16" ht="15">
      <c r="A17" s="12"/>
      <c r="B17" s="25">
        <v>323.1</v>
      </c>
      <c r="C17" s="20" t="s">
        <v>18</v>
      </c>
      <c r="D17" s="46">
        <v>3215470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4">SUM(D17:M17)</f>
        <v>3215470</v>
      </c>
      <c r="O17" s="47">
        <f t="shared" si="1"/>
        <v>164.09645317683083</v>
      </c>
      <c r="P17" s="9"/>
    </row>
    <row r="18" spans="1:16" ht="15">
      <c r="A18" s="12"/>
      <c r="B18" s="25">
        <v>323.4</v>
      </c>
      <c r="C18" s="20" t="s">
        <v>19</v>
      </c>
      <c r="D18" s="46">
        <v>81353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81353</v>
      </c>
      <c r="O18" s="47">
        <f t="shared" si="1"/>
        <v>4.151722378157693</v>
      </c>
      <c r="P18" s="9"/>
    </row>
    <row r="19" spans="1:16" ht="15">
      <c r="A19" s="12"/>
      <c r="B19" s="25">
        <v>323.9</v>
      </c>
      <c r="C19" s="20" t="s">
        <v>20</v>
      </c>
      <c r="D19" s="46">
        <v>3000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3000</v>
      </c>
      <c r="O19" s="47">
        <f t="shared" si="1"/>
        <v>0.15310028068384793</v>
      </c>
      <c r="P19" s="9"/>
    </row>
    <row r="20" spans="1:16" ht="15">
      <c r="A20" s="12"/>
      <c r="B20" s="25">
        <v>324.11</v>
      </c>
      <c r="C20" s="20" t="s">
        <v>21</v>
      </c>
      <c r="D20" s="46">
        <v>0</v>
      </c>
      <c r="E20" s="46">
        <v>0</v>
      </c>
      <c r="F20" s="46">
        <v>0</v>
      </c>
      <c r="G20" s="46">
        <v>19821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19821</v>
      </c>
      <c r="O20" s="47">
        <f t="shared" si="1"/>
        <v>1.0115335544781832</v>
      </c>
      <c r="P20" s="9"/>
    </row>
    <row r="21" spans="1:16" ht="15">
      <c r="A21" s="12"/>
      <c r="B21" s="25">
        <v>324.31</v>
      </c>
      <c r="C21" s="20" t="s">
        <v>93</v>
      </c>
      <c r="D21" s="46">
        <v>0</v>
      </c>
      <c r="E21" s="46">
        <v>129753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129753</v>
      </c>
      <c r="O21" s="47">
        <f t="shared" si="1"/>
        <v>6.621740239857107</v>
      </c>
      <c r="P21" s="9"/>
    </row>
    <row r="22" spans="1:16" ht="15">
      <c r="A22" s="12"/>
      <c r="B22" s="25">
        <v>324.32</v>
      </c>
      <c r="C22" s="20" t="s">
        <v>23</v>
      </c>
      <c r="D22" s="46">
        <v>0</v>
      </c>
      <c r="E22" s="46">
        <v>70247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70247</v>
      </c>
      <c r="O22" s="47">
        <f t="shared" si="1"/>
        <v>3.5849451390660882</v>
      </c>
      <c r="P22" s="9"/>
    </row>
    <row r="23" spans="1:16" ht="15">
      <c r="A23" s="12"/>
      <c r="B23" s="25">
        <v>324.61</v>
      </c>
      <c r="C23" s="20" t="s">
        <v>24</v>
      </c>
      <c r="D23" s="46">
        <v>0</v>
      </c>
      <c r="E23" s="46">
        <v>0</v>
      </c>
      <c r="F23" s="46">
        <v>0</v>
      </c>
      <c r="G23" s="46">
        <v>30765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30765</v>
      </c>
      <c r="O23" s="47">
        <f t="shared" si="1"/>
        <v>1.5700433784128605</v>
      </c>
      <c r="P23" s="9"/>
    </row>
    <row r="24" spans="1:16" ht="15">
      <c r="A24" s="12"/>
      <c r="B24" s="25">
        <v>325.2</v>
      </c>
      <c r="C24" s="20" t="s">
        <v>101</v>
      </c>
      <c r="D24" s="46">
        <v>0</v>
      </c>
      <c r="E24" s="46">
        <v>252872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252872</v>
      </c>
      <c r="O24" s="47">
        <f t="shared" si="1"/>
        <v>12.90492472569533</v>
      </c>
      <c r="P24" s="9"/>
    </row>
    <row r="25" spans="1:16" ht="15">
      <c r="A25" s="12"/>
      <c r="B25" s="25">
        <v>329</v>
      </c>
      <c r="C25" s="20" t="s">
        <v>26</v>
      </c>
      <c r="D25" s="46">
        <v>119651</v>
      </c>
      <c r="E25" s="46">
        <v>1610</v>
      </c>
      <c r="F25" s="46">
        <v>0</v>
      </c>
      <c r="G25" s="46">
        <v>39373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160634</v>
      </c>
      <c r="O25" s="47">
        <f t="shared" si="1"/>
        <v>8.197703495789742</v>
      </c>
      <c r="P25" s="9"/>
    </row>
    <row r="26" spans="1:16" ht="15.75">
      <c r="A26" s="29" t="s">
        <v>28</v>
      </c>
      <c r="B26" s="30"/>
      <c r="C26" s="31"/>
      <c r="D26" s="32">
        <f aca="true" t="shared" si="5" ref="D26:M26">SUM(D27:D38)</f>
        <v>3392631</v>
      </c>
      <c r="E26" s="32">
        <f t="shared" si="5"/>
        <v>1760170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5152801</v>
      </c>
      <c r="O26" s="45">
        <f t="shared" si="1"/>
        <v>262.9650931360041</v>
      </c>
      <c r="P26" s="10"/>
    </row>
    <row r="27" spans="1:16" ht="15">
      <c r="A27" s="12"/>
      <c r="B27" s="25">
        <v>331.2</v>
      </c>
      <c r="C27" s="20" t="s">
        <v>27</v>
      </c>
      <c r="D27" s="46">
        <v>26058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26058</v>
      </c>
      <c r="O27" s="47">
        <f t="shared" si="1"/>
        <v>1.329829038019903</v>
      </c>
      <c r="P27" s="9"/>
    </row>
    <row r="28" spans="1:16" ht="15">
      <c r="A28" s="12"/>
      <c r="B28" s="25">
        <v>331.9</v>
      </c>
      <c r="C28" s="20" t="s">
        <v>125</v>
      </c>
      <c r="D28" s="46">
        <v>28368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28368</v>
      </c>
      <c r="O28" s="47">
        <f t="shared" si="1"/>
        <v>1.4477162541464659</v>
      </c>
      <c r="P28" s="9"/>
    </row>
    <row r="29" spans="1:16" ht="15">
      <c r="A29" s="12"/>
      <c r="B29" s="25">
        <v>334.49</v>
      </c>
      <c r="C29" s="20" t="s">
        <v>32</v>
      </c>
      <c r="D29" s="46">
        <v>0</v>
      </c>
      <c r="E29" s="46">
        <v>131684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6">SUM(D29:M29)</f>
        <v>131684</v>
      </c>
      <c r="O29" s="47">
        <f t="shared" si="1"/>
        <v>6.72028578719061</v>
      </c>
      <c r="P29" s="9"/>
    </row>
    <row r="30" spans="1:16" ht="15">
      <c r="A30" s="12"/>
      <c r="B30" s="25">
        <v>334.5</v>
      </c>
      <c r="C30" s="20" t="s">
        <v>126</v>
      </c>
      <c r="D30" s="46">
        <v>4245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4245</v>
      </c>
      <c r="O30" s="47">
        <f t="shared" si="1"/>
        <v>0.2166368971676448</v>
      </c>
      <c r="P30" s="9"/>
    </row>
    <row r="31" spans="1:16" ht="15">
      <c r="A31" s="12"/>
      <c r="B31" s="25">
        <v>335.12</v>
      </c>
      <c r="C31" s="20" t="s">
        <v>127</v>
      </c>
      <c r="D31" s="46">
        <v>610365</v>
      </c>
      <c r="E31" s="46">
        <v>218987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829352</v>
      </c>
      <c r="O31" s="47">
        <f t="shared" si="1"/>
        <v>42.32467466190354</v>
      </c>
      <c r="P31" s="9"/>
    </row>
    <row r="32" spans="1:16" ht="15">
      <c r="A32" s="12"/>
      <c r="B32" s="25">
        <v>335.14</v>
      </c>
      <c r="C32" s="20" t="s">
        <v>128</v>
      </c>
      <c r="D32" s="46">
        <v>3610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3610</v>
      </c>
      <c r="O32" s="47">
        <f t="shared" si="1"/>
        <v>0.18423067108956367</v>
      </c>
      <c r="P32" s="9"/>
    </row>
    <row r="33" spans="1:16" ht="15">
      <c r="A33" s="12"/>
      <c r="B33" s="25">
        <v>335.15</v>
      </c>
      <c r="C33" s="20" t="s">
        <v>129</v>
      </c>
      <c r="D33" s="46">
        <v>61458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61458</v>
      </c>
      <c r="O33" s="47">
        <f t="shared" si="1"/>
        <v>3.1364123500893086</v>
      </c>
      <c r="P33" s="9"/>
    </row>
    <row r="34" spans="1:16" ht="15">
      <c r="A34" s="12"/>
      <c r="B34" s="25">
        <v>335.18</v>
      </c>
      <c r="C34" s="20" t="s">
        <v>130</v>
      </c>
      <c r="D34" s="46">
        <v>2006377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2006377</v>
      </c>
      <c r="O34" s="47">
        <f t="shared" si="1"/>
        <v>102.3922939525389</v>
      </c>
      <c r="P34" s="9"/>
    </row>
    <row r="35" spans="1:16" ht="15">
      <c r="A35" s="12"/>
      <c r="B35" s="25">
        <v>335.21</v>
      </c>
      <c r="C35" s="20" t="s">
        <v>95</v>
      </c>
      <c r="D35" s="46">
        <v>13191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13191</v>
      </c>
      <c r="O35" s="47">
        <f t="shared" si="1"/>
        <v>0.6731819341668793</v>
      </c>
      <c r="P35" s="9"/>
    </row>
    <row r="36" spans="1:16" ht="15">
      <c r="A36" s="12"/>
      <c r="B36" s="25">
        <v>335.49</v>
      </c>
      <c r="C36" s="20" t="s">
        <v>38</v>
      </c>
      <c r="D36" s="46">
        <v>38959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38959</v>
      </c>
      <c r="O36" s="47">
        <f t="shared" si="1"/>
        <v>1.9882112783873438</v>
      </c>
      <c r="P36" s="9"/>
    </row>
    <row r="37" spans="1:16" ht="15">
      <c r="A37" s="12"/>
      <c r="B37" s="25">
        <v>337.1</v>
      </c>
      <c r="C37" s="20" t="s">
        <v>39</v>
      </c>
      <c r="D37" s="46">
        <v>600000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600000</v>
      </c>
      <c r="O37" s="47">
        <f aca="true" t="shared" si="7" ref="O37:O68">(N37/O$72)</f>
        <v>30.620056136769584</v>
      </c>
      <c r="P37" s="9"/>
    </row>
    <row r="38" spans="1:16" ht="15">
      <c r="A38" s="12"/>
      <c r="B38" s="25">
        <v>337.5</v>
      </c>
      <c r="C38" s="20" t="s">
        <v>41</v>
      </c>
      <c r="D38" s="46">
        <v>0</v>
      </c>
      <c r="E38" s="46">
        <v>1409499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1409499</v>
      </c>
      <c r="O38" s="47">
        <f t="shared" si="7"/>
        <v>71.93156417453432</v>
      </c>
      <c r="P38" s="9"/>
    </row>
    <row r="39" spans="1:16" ht="15.75">
      <c r="A39" s="29" t="s">
        <v>46</v>
      </c>
      <c r="B39" s="30"/>
      <c r="C39" s="31"/>
      <c r="D39" s="32">
        <f aca="true" t="shared" si="8" ref="D39:M39">SUM(D40:D52)</f>
        <v>5369994</v>
      </c>
      <c r="E39" s="32">
        <f t="shared" si="8"/>
        <v>30126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42205996</v>
      </c>
      <c r="J39" s="32">
        <f t="shared" si="8"/>
        <v>13712743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61318859</v>
      </c>
      <c r="O39" s="45">
        <f t="shared" si="7"/>
        <v>3129.3115080377647</v>
      </c>
      <c r="P39" s="10"/>
    </row>
    <row r="40" spans="1:16" ht="15">
      <c r="A40" s="12"/>
      <c r="B40" s="25">
        <v>341.2</v>
      </c>
      <c r="C40" s="20" t="s">
        <v>131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13712743</v>
      </c>
      <c r="K40" s="46">
        <v>0</v>
      </c>
      <c r="L40" s="46">
        <v>0</v>
      </c>
      <c r="M40" s="46">
        <v>0</v>
      </c>
      <c r="N40" s="46">
        <f aca="true" t="shared" si="9" ref="N40:N52">SUM(D40:M40)</f>
        <v>13712743</v>
      </c>
      <c r="O40" s="47">
        <f t="shared" si="7"/>
        <v>699.8082674151569</v>
      </c>
      <c r="P40" s="9"/>
    </row>
    <row r="41" spans="1:16" ht="15">
      <c r="A41" s="12"/>
      <c r="B41" s="25">
        <v>341.3</v>
      </c>
      <c r="C41" s="20" t="s">
        <v>132</v>
      </c>
      <c r="D41" s="46">
        <v>3597960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3597960</v>
      </c>
      <c r="O41" s="47">
        <f t="shared" si="7"/>
        <v>183.6162286297525</v>
      </c>
      <c r="P41" s="9"/>
    </row>
    <row r="42" spans="1:16" ht="15">
      <c r="A42" s="12"/>
      <c r="B42" s="25">
        <v>341.9</v>
      </c>
      <c r="C42" s="20" t="s">
        <v>133</v>
      </c>
      <c r="D42" s="46">
        <v>80157</v>
      </c>
      <c r="E42" s="46">
        <v>20126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100283</v>
      </c>
      <c r="O42" s="47">
        <f t="shared" si="7"/>
        <v>5.117785149272773</v>
      </c>
      <c r="P42" s="9"/>
    </row>
    <row r="43" spans="1:16" ht="15">
      <c r="A43" s="12"/>
      <c r="B43" s="25">
        <v>342.1</v>
      </c>
      <c r="C43" s="20" t="s">
        <v>53</v>
      </c>
      <c r="D43" s="46">
        <v>279231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279231</v>
      </c>
      <c r="O43" s="47">
        <f t="shared" si="7"/>
        <v>14.250114825210513</v>
      </c>
      <c r="P43" s="9"/>
    </row>
    <row r="44" spans="1:16" ht="15">
      <c r="A44" s="12"/>
      <c r="B44" s="25">
        <v>342.2</v>
      </c>
      <c r="C44" s="20" t="s">
        <v>54</v>
      </c>
      <c r="D44" s="46">
        <v>604507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604507</v>
      </c>
      <c r="O44" s="47">
        <f t="shared" si="7"/>
        <v>30.85006379178362</v>
      </c>
      <c r="P44" s="9"/>
    </row>
    <row r="45" spans="1:16" ht="15">
      <c r="A45" s="12"/>
      <c r="B45" s="25">
        <v>343.3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15870198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15870198</v>
      </c>
      <c r="O45" s="47">
        <f t="shared" si="7"/>
        <v>809.9105894360806</v>
      </c>
      <c r="P45" s="9"/>
    </row>
    <row r="46" spans="1:16" ht="15">
      <c r="A46" s="12"/>
      <c r="B46" s="25">
        <v>343.4</v>
      </c>
      <c r="C46" s="20" t="s">
        <v>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5876369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5876369</v>
      </c>
      <c r="O46" s="47">
        <f t="shared" si="7"/>
        <v>299.89124776728755</v>
      </c>
      <c r="P46" s="9"/>
    </row>
    <row r="47" spans="1:16" ht="15">
      <c r="A47" s="12"/>
      <c r="B47" s="25">
        <v>343.5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12877756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12877756</v>
      </c>
      <c r="O47" s="47">
        <f t="shared" si="7"/>
        <v>657.1960193927022</v>
      </c>
      <c r="P47" s="9"/>
    </row>
    <row r="48" spans="1:16" ht="15">
      <c r="A48" s="12"/>
      <c r="B48" s="25">
        <v>343.9</v>
      </c>
      <c r="C48" s="20" t="s">
        <v>59</v>
      </c>
      <c r="D48" s="46">
        <v>2809</v>
      </c>
      <c r="E48" s="46">
        <v>0</v>
      </c>
      <c r="F48" s="46">
        <v>0</v>
      </c>
      <c r="G48" s="46">
        <v>0</v>
      </c>
      <c r="H48" s="46">
        <v>0</v>
      </c>
      <c r="I48" s="46">
        <v>4651910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4654719</v>
      </c>
      <c r="O48" s="47">
        <f t="shared" si="7"/>
        <v>237.54626180147997</v>
      </c>
      <c r="P48" s="9"/>
    </row>
    <row r="49" spans="1:16" ht="15">
      <c r="A49" s="12"/>
      <c r="B49" s="25">
        <v>344.5</v>
      </c>
      <c r="C49" s="20" t="s">
        <v>134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731115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731115</v>
      </c>
      <c r="O49" s="47">
        <f t="shared" si="7"/>
        <v>37.311303904057155</v>
      </c>
      <c r="P49" s="9"/>
    </row>
    <row r="50" spans="1:16" ht="15">
      <c r="A50" s="12"/>
      <c r="B50" s="25">
        <v>345.9</v>
      </c>
      <c r="C50" s="20" t="s">
        <v>61</v>
      </c>
      <c r="D50" s="46">
        <v>3200</v>
      </c>
      <c r="E50" s="46">
        <v>10000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13200</v>
      </c>
      <c r="O50" s="47">
        <f t="shared" si="7"/>
        <v>0.6736412350089308</v>
      </c>
      <c r="P50" s="9"/>
    </row>
    <row r="51" spans="1:16" ht="15">
      <c r="A51" s="12"/>
      <c r="B51" s="25">
        <v>347.2</v>
      </c>
      <c r="C51" s="20" t="s">
        <v>62</v>
      </c>
      <c r="D51" s="46">
        <v>802130</v>
      </c>
      <c r="E51" s="46">
        <v>0</v>
      </c>
      <c r="F51" s="46">
        <v>0</v>
      </c>
      <c r="G51" s="46">
        <v>0</v>
      </c>
      <c r="H51" s="46">
        <v>0</v>
      </c>
      <c r="I51" s="46">
        <v>75794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877924</v>
      </c>
      <c r="O51" s="47">
        <f t="shared" si="7"/>
        <v>44.803470273028836</v>
      </c>
      <c r="P51" s="9"/>
    </row>
    <row r="52" spans="1:16" ht="15">
      <c r="A52" s="12"/>
      <c r="B52" s="25">
        <v>347.5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2122854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2122854</v>
      </c>
      <c r="O52" s="47">
        <f t="shared" si="7"/>
        <v>108.3365144169431</v>
      </c>
      <c r="P52" s="9"/>
    </row>
    <row r="53" spans="1:16" ht="15.75">
      <c r="A53" s="29" t="s">
        <v>47</v>
      </c>
      <c r="B53" s="30"/>
      <c r="C53" s="31"/>
      <c r="D53" s="32">
        <f aca="true" t="shared" si="10" ref="D53:M53">SUM(D54:D55)</f>
        <v>217622</v>
      </c>
      <c r="E53" s="32">
        <f t="shared" si="10"/>
        <v>200992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280150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aca="true" t="shared" si="11" ref="N53:N70">SUM(D53:M53)</f>
        <v>698764</v>
      </c>
      <c r="O53" s="45">
        <f t="shared" si="7"/>
        <v>35.660321510589434</v>
      </c>
      <c r="P53" s="10"/>
    </row>
    <row r="54" spans="1:16" ht="15">
      <c r="A54" s="13"/>
      <c r="B54" s="39">
        <v>351.9</v>
      </c>
      <c r="C54" s="21" t="s">
        <v>135</v>
      </c>
      <c r="D54" s="46">
        <v>217622</v>
      </c>
      <c r="E54" s="46">
        <v>0</v>
      </c>
      <c r="F54" s="46">
        <v>0</v>
      </c>
      <c r="G54" s="46">
        <v>0</v>
      </c>
      <c r="H54" s="46">
        <v>0</v>
      </c>
      <c r="I54" s="46">
        <v>280150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497772</v>
      </c>
      <c r="O54" s="47">
        <f t="shared" si="7"/>
        <v>25.40301097218678</v>
      </c>
      <c r="P54" s="9"/>
    </row>
    <row r="55" spans="1:16" ht="15">
      <c r="A55" s="13"/>
      <c r="B55" s="39">
        <v>359</v>
      </c>
      <c r="C55" s="21" t="s">
        <v>106</v>
      </c>
      <c r="D55" s="46">
        <v>0</v>
      </c>
      <c r="E55" s="46">
        <v>200992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200992</v>
      </c>
      <c r="O55" s="47">
        <f t="shared" si="7"/>
        <v>10.257310538402654</v>
      </c>
      <c r="P55" s="9"/>
    </row>
    <row r="56" spans="1:16" ht="15.75">
      <c r="A56" s="29" t="s">
        <v>3</v>
      </c>
      <c r="B56" s="30"/>
      <c r="C56" s="31"/>
      <c r="D56" s="32">
        <f aca="true" t="shared" si="12" ref="D56:M56">SUM(D57:D62)</f>
        <v>117660</v>
      </c>
      <c r="E56" s="32">
        <f t="shared" si="12"/>
        <v>389441</v>
      </c>
      <c r="F56" s="32">
        <f t="shared" si="12"/>
        <v>26</v>
      </c>
      <c r="G56" s="32">
        <f t="shared" si="12"/>
        <v>64481</v>
      </c>
      <c r="H56" s="32">
        <f t="shared" si="12"/>
        <v>0</v>
      </c>
      <c r="I56" s="32">
        <f t="shared" si="12"/>
        <v>-96443</v>
      </c>
      <c r="J56" s="32">
        <f t="shared" si="12"/>
        <v>4789</v>
      </c>
      <c r="K56" s="32">
        <f t="shared" si="12"/>
        <v>24706233</v>
      </c>
      <c r="L56" s="32">
        <f t="shared" si="12"/>
        <v>0</v>
      </c>
      <c r="M56" s="32">
        <f t="shared" si="12"/>
        <v>0</v>
      </c>
      <c r="N56" s="32">
        <f t="shared" si="11"/>
        <v>25186187</v>
      </c>
      <c r="O56" s="45">
        <f t="shared" si="7"/>
        <v>1285.3374330186273</v>
      </c>
      <c r="P56" s="10"/>
    </row>
    <row r="57" spans="1:16" ht="15">
      <c r="A57" s="12"/>
      <c r="B57" s="25">
        <v>361.1</v>
      </c>
      <c r="C57" s="20" t="s">
        <v>68</v>
      </c>
      <c r="D57" s="46">
        <v>96938</v>
      </c>
      <c r="E57" s="46">
        <v>32491</v>
      </c>
      <c r="F57" s="46">
        <v>26</v>
      </c>
      <c r="G57" s="46">
        <v>41288</v>
      </c>
      <c r="H57" s="46">
        <v>0</v>
      </c>
      <c r="I57" s="46">
        <v>90583</v>
      </c>
      <c r="J57" s="46">
        <v>4869</v>
      </c>
      <c r="K57" s="46">
        <v>2866094</v>
      </c>
      <c r="L57" s="46">
        <v>0</v>
      </c>
      <c r="M57" s="46">
        <v>0</v>
      </c>
      <c r="N57" s="46">
        <f t="shared" si="11"/>
        <v>3132289</v>
      </c>
      <c r="O57" s="47">
        <f t="shared" si="7"/>
        <v>159.85144169430978</v>
      </c>
      <c r="P57" s="9"/>
    </row>
    <row r="58" spans="1:16" ht="15">
      <c r="A58" s="12"/>
      <c r="B58" s="25">
        <v>361.3</v>
      </c>
      <c r="C58" s="20" t="s">
        <v>70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13382772</v>
      </c>
      <c r="L58" s="46">
        <v>0</v>
      </c>
      <c r="M58" s="46">
        <v>0</v>
      </c>
      <c r="N58" s="46">
        <f t="shared" si="11"/>
        <v>13382772</v>
      </c>
      <c r="O58" s="47">
        <f t="shared" si="7"/>
        <v>682.9687165093136</v>
      </c>
      <c r="P58" s="9"/>
    </row>
    <row r="59" spans="1:16" ht="15">
      <c r="A59" s="12"/>
      <c r="B59" s="25">
        <v>364</v>
      </c>
      <c r="C59" s="20" t="s">
        <v>136</v>
      </c>
      <c r="D59" s="46">
        <v>6318</v>
      </c>
      <c r="E59" s="46">
        <v>890</v>
      </c>
      <c r="F59" s="46">
        <v>0</v>
      </c>
      <c r="G59" s="46">
        <v>23170</v>
      </c>
      <c r="H59" s="46">
        <v>0</v>
      </c>
      <c r="I59" s="46">
        <v>-187026</v>
      </c>
      <c r="J59" s="46">
        <v>-80</v>
      </c>
      <c r="K59" s="46">
        <v>0</v>
      </c>
      <c r="L59" s="46">
        <v>0</v>
      </c>
      <c r="M59" s="46">
        <v>0</v>
      </c>
      <c r="N59" s="46">
        <f t="shared" si="11"/>
        <v>-156728</v>
      </c>
      <c r="O59" s="47">
        <f t="shared" si="7"/>
        <v>-7.9983669303393725</v>
      </c>
      <c r="P59" s="9"/>
    </row>
    <row r="60" spans="1:16" ht="15">
      <c r="A60" s="12"/>
      <c r="B60" s="25">
        <v>366</v>
      </c>
      <c r="C60" s="20" t="s">
        <v>72</v>
      </c>
      <c r="D60" s="46">
        <v>0</v>
      </c>
      <c r="E60" s="46">
        <v>115262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115262</v>
      </c>
      <c r="O60" s="47">
        <f t="shared" si="7"/>
        <v>5.882214850727227</v>
      </c>
      <c r="P60" s="9"/>
    </row>
    <row r="61" spans="1:16" ht="15">
      <c r="A61" s="12"/>
      <c r="B61" s="25">
        <v>368</v>
      </c>
      <c r="C61" s="20" t="s">
        <v>73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8457367</v>
      </c>
      <c r="L61" s="46">
        <v>0</v>
      </c>
      <c r="M61" s="46">
        <v>0</v>
      </c>
      <c r="N61" s="46">
        <f t="shared" si="11"/>
        <v>8457367</v>
      </c>
      <c r="O61" s="47">
        <f t="shared" si="7"/>
        <v>431.6084205154376</v>
      </c>
      <c r="P61" s="9"/>
    </row>
    <row r="62" spans="1:16" ht="15">
      <c r="A62" s="12"/>
      <c r="B62" s="25">
        <v>369.9</v>
      </c>
      <c r="C62" s="20" t="s">
        <v>74</v>
      </c>
      <c r="D62" s="46">
        <v>14404</v>
      </c>
      <c r="E62" s="46">
        <v>240798</v>
      </c>
      <c r="F62" s="46">
        <v>0</v>
      </c>
      <c r="G62" s="46">
        <v>23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255225</v>
      </c>
      <c r="O62" s="47">
        <f t="shared" si="7"/>
        <v>13.025006379178361</v>
      </c>
      <c r="P62" s="9"/>
    </row>
    <row r="63" spans="1:16" ht="15.75">
      <c r="A63" s="29" t="s">
        <v>48</v>
      </c>
      <c r="B63" s="30"/>
      <c r="C63" s="31"/>
      <c r="D63" s="32">
        <f aca="true" t="shared" si="13" ref="D63:M63">SUM(D64:D69)</f>
        <v>2101780</v>
      </c>
      <c r="E63" s="32">
        <f t="shared" si="13"/>
        <v>70000</v>
      </c>
      <c r="F63" s="32">
        <f t="shared" si="13"/>
        <v>16478562</v>
      </c>
      <c r="G63" s="32">
        <f t="shared" si="13"/>
        <v>2212337</v>
      </c>
      <c r="H63" s="32">
        <f t="shared" si="13"/>
        <v>0</v>
      </c>
      <c r="I63" s="32">
        <f t="shared" si="13"/>
        <v>1992980</v>
      </c>
      <c r="J63" s="32">
        <f t="shared" si="13"/>
        <v>58820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1"/>
        <v>22914479</v>
      </c>
      <c r="O63" s="45">
        <f t="shared" si="7"/>
        <v>1169.404388874713</v>
      </c>
      <c r="P63" s="9"/>
    </row>
    <row r="64" spans="1:16" ht="15">
      <c r="A64" s="12"/>
      <c r="B64" s="25">
        <v>381</v>
      </c>
      <c r="C64" s="20" t="s">
        <v>75</v>
      </c>
      <c r="D64" s="46">
        <v>2101780</v>
      </c>
      <c r="E64" s="46">
        <v>70000</v>
      </c>
      <c r="F64" s="46">
        <v>2648562</v>
      </c>
      <c r="G64" s="46">
        <v>2212337</v>
      </c>
      <c r="H64" s="46">
        <v>0</v>
      </c>
      <c r="I64" s="46">
        <v>47500</v>
      </c>
      <c r="J64" s="46">
        <v>58820</v>
      </c>
      <c r="K64" s="46">
        <v>0</v>
      </c>
      <c r="L64" s="46">
        <v>0</v>
      </c>
      <c r="M64" s="46">
        <v>0</v>
      </c>
      <c r="N64" s="46">
        <f t="shared" si="11"/>
        <v>7138999</v>
      </c>
      <c r="O64" s="47">
        <f t="shared" si="7"/>
        <v>364.32758356723656</v>
      </c>
      <c r="P64" s="9"/>
    </row>
    <row r="65" spans="1:16" ht="15">
      <c r="A65" s="12"/>
      <c r="B65" s="25">
        <v>384</v>
      </c>
      <c r="C65" s="20" t="s">
        <v>76</v>
      </c>
      <c r="D65" s="46">
        <v>0</v>
      </c>
      <c r="E65" s="46">
        <v>0</v>
      </c>
      <c r="F65" s="46">
        <v>13830000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13830000</v>
      </c>
      <c r="O65" s="47">
        <f t="shared" si="7"/>
        <v>705.7922939525389</v>
      </c>
      <c r="P65" s="9"/>
    </row>
    <row r="66" spans="1:16" ht="15">
      <c r="A66" s="12"/>
      <c r="B66" s="25">
        <v>389.4</v>
      </c>
      <c r="C66" s="20" t="s">
        <v>137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556850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556850</v>
      </c>
      <c r="O66" s="47">
        <f t="shared" si="7"/>
        <v>28.417963766266904</v>
      </c>
      <c r="P66" s="9"/>
    </row>
    <row r="67" spans="1:16" ht="15">
      <c r="A67" s="12"/>
      <c r="B67" s="25">
        <v>389.5</v>
      </c>
      <c r="C67" s="20" t="s">
        <v>138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7718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7718</v>
      </c>
      <c r="O67" s="47">
        <f t="shared" si="7"/>
        <v>0.39387598877264607</v>
      </c>
      <c r="P67" s="9"/>
    </row>
    <row r="68" spans="1:16" ht="15">
      <c r="A68" s="12"/>
      <c r="B68" s="25">
        <v>389.7</v>
      </c>
      <c r="C68" s="20" t="s">
        <v>139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557731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557731</v>
      </c>
      <c r="O68" s="47">
        <f t="shared" si="7"/>
        <v>28.46292421536106</v>
      </c>
      <c r="P68" s="9"/>
    </row>
    <row r="69" spans="1:16" ht="15.75" thickBot="1">
      <c r="A69" s="12"/>
      <c r="B69" s="25">
        <v>389.8</v>
      </c>
      <c r="C69" s="20" t="s">
        <v>140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823181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823181</v>
      </c>
      <c r="O69" s="47">
        <f>(N69/O$72)</f>
        <v>42.00974738453687</v>
      </c>
      <c r="P69" s="9"/>
    </row>
    <row r="70" spans="1:119" ht="16.5" thickBot="1">
      <c r="A70" s="14" t="s">
        <v>65</v>
      </c>
      <c r="B70" s="23"/>
      <c r="C70" s="22"/>
      <c r="D70" s="15">
        <f aca="true" t="shared" si="14" ref="D70:M70">SUM(D5,D15,D26,D39,D53,D56,D63)</f>
        <v>35326309</v>
      </c>
      <c r="E70" s="15">
        <f t="shared" si="14"/>
        <v>8476499</v>
      </c>
      <c r="F70" s="15">
        <f t="shared" si="14"/>
        <v>19671080</v>
      </c>
      <c r="G70" s="15">
        <f t="shared" si="14"/>
        <v>2366777</v>
      </c>
      <c r="H70" s="15">
        <f t="shared" si="14"/>
        <v>0</v>
      </c>
      <c r="I70" s="15">
        <f t="shared" si="14"/>
        <v>44382683</v>
      </c>
      <c r="J70" s="15">
        <f t="shared" si="14"/>
        <v>13776352</v>
      </c>
      <c r="K70" s="15">
        <f t="shared" si="14"/>
        <v>24706233</v>
      </c>
      <c r="L70" s="15">
        <f t="shared" si="14"/>
        <v>0</v>
      </c>
      <c r="M70" s="15">
        <f t="shared" si="14"/>
        <v>0</v>
      </c>
      <c r="N70" s="15">
        <f t="shared" si="11"/>
        <v>148705933</v>
      </c>
      <c r="O70" s="38">
        <f>(N70/O$72)</f>
        <v>7588.973360551161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141</v>
      </c>
      <c r="M72" s="48"/>
      <c r="N72" s="48"/>
      <c r="O72" s="43">
        <v>19595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98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2022-05-19T17:17:53Z</cp:lastPrinted>
  <dcterms:created xsi:type="dcterms:W3CDTF">2000-08-31T21:26:31Z</dcterms:created>
  <dcterms:modified xsi:type="dcterms:W3CDTF">2022-05-19T17:17:55Z</dcterms:modified>
  <cp:category/>
  <cp:version/>
  <cp:contentType/>
  <cp:contentStatus/>
</cp:coreProperties>
</file>