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'2007'!$A$1:$O$23</definedName>
    <definedName name="_xlnm.Print_Area" localSheetId="14">'2008'!$A$1:$O$15</definedName>
    <definedName name="_xlnm.Print_Area" localSheetId="13">'2009'!$A$1:$O$21</definedName>
    <definedName name="_xlnm.Print_Area" localSheetId="12">'2010'!$A$1:$O$21</definedName>
    <definedName name="_xlnm.Print_Area" localSheetId="11">'2011'!$A$1:$O$19</definedName>
    <definedName name="_xlnm.Print_Area" localSheetId="10">'2012'!$A$1:$O$18</definedName>
    <definedName name="_xlnm.Print_Area" localSheetId="9">'2013'!$A$1:$O$16</definedName>
    <definedName name="_xlnm.Print_Area" localSheetId="8">'2014'!$A$1:$O$16</definedName>
    <definedName name="_xlnm.Print_Area" localSheetId="7">'2015'!$A$1:$O$16</definedName>
    <definedName name="_xlnm.Print_Area" localSheetId="6">'2016'!$A$1:$O$23</definedName>
    <definedName name="_xlnm.Print_Area" localSheetId="5">'2017'!$A$1:$O$16</definedName>
    <definedName name="_xlnm.Print_Area" localSheetId="4">'2018'!$A$1:$O$16</definedName>
    <definedName name="_xlnm.Print_Area" localSheetId="3">'2019'!$A$1:$O$23</definedName>
    <definedName name="_xlnm.Print_Area" localSheetId="2">'2020'!$A$1:$O$15</definedName>
    <definedName name="_xlnm.Print_Area" localSheetId="1">'2021'!$A$1:$P$15</definedName>
    <definedName name="_xlnm.Print_Area" localSheetId="0">'2022'!$A$1:$P$13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9" i="48" l="1"/>
  <c r="F9" i="48"/>
  <c r="G9" i="48"/>
  <c r="H9" i="48"/>
  <c r="I9" i="48"/>
  <c r="J9" i="48"/>
  <c r="K9" i="48"/>
  <c r="L9" i="48"/>
  <c r="M9" i="48"/>
  <c r="N9" i="48"/>
  <c r="D9" i="48"/>
  <c r="O8" i="48" l="1"/>
  <c r="P8" i="48" s="1"/>
  <c r="N7" i="48"/>
  <c r="M7" i="48"/>
  <c r="L7" i="48"/>
  <c r="K7" i="48"/>
  <c r="J7" i="48"/>
  <c r="I7" i="48"/>
  <c r="H7" i="48"/>
  <c r="G7" i="48"/>
  <c r="F7" i="48"/>
  <c r="E7" i="48"/>
  <c r="D7" i="48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5" i="48" l="1"/>
  <c r="P5" i="48" s="1"/>
  <c r="O7" i="48"/>
  <c r="P7" i="48" s="1"/>
  <c r="H11" i="47"/>
  <c r="O10" i="47"/>
  <c r="P10" i="47" s="1"/>
  <c r="N9" i="47"/>
  <c r="M9" i="47"/>
  <c r="L9" i="47"/>
  <c r="L11" i="47" s="1"/>
  <c r="K9" i="47"/>
  <c r="J9" i="47"/>
  <c r="I9" i="47"/>
  <c r="H9" i="47"/>
  <c r="G9" i="47"/>
  <c r="F9" i="47"/>
  <c r="E9" i="47"/>
  <c r="D9" i="47"/>
  <c r="O8" i="47"/>
  <c r="P8" i="47" s="1"/>
  <c r="N7" i="47"/>
  <c r="M7" i="47"/>
  <c r="L7" i="47"/>
  <c r="K7" i="47"/>
  <c r="J7" i="47"/>
  <c r="I7" i="47"/>
  <c r="H7" i="47"/>
  <c r="G7" i="47"/>
  <c r="F7" i="47"/>
  <c r="E7" i="47"/>
  <c r="O7" i="47" s="1"/>
  <c r="P7" i="47" s="1"/>
  <c r="D7" i="47"/>
  <c r="D11" i="47" s="1"/>
  <c r="O6" i="47"/>
  <c r="P6" i="47" s="1"/>
  <c r="N5" i="47"/>
  <c r="N11" i="47" s="1"/>
  <c r="M5" i="47"/>
  <c r="M11" i="47" s="1"/>
  <c r="L5" i="47"/>
  <c r="K5" i="47"/>
  <c r="K11" i="47" s="1"/>
  <c r="J5" i="47"/>
  <c r="J11" i="47" s="1"/>
  <c r="I5" i="47"/>
  <c r="I11" i="47" s="1"/>
  <c r="H5" i="47"/>
  <c r="G5" i="47"/>
  <c r="G11" i="47" s="1"/>
  <c r="F5" i="47"/>
  <c r="F11" i="47" s="1"/>
  <c r="E5" i="47"/>
  <c r="E11" i="47" s="1"/>
  <c r="D5" i="47"/>
  <c r="F11" i="46"/>
  <c r="J11" i="46"/>
  <c r="M11" i="46"/>
  <c r="N10" i="46"/>
  <c r="O10" i="46" s="1"/>
  <c r="M9" i="46"/>
  <c r="L9" i="46"/>
  <c r="K9" i="46"/>
  <c r="J9" i="46"/>
  <c r="I9" i="46"/>
  <c r="H9" i="46"/>
  <c r="G9" i="46"/>
  <c r="F9" i="46"/>
  <c r="E9" i="46"/>
  <c r="D9" i="46"/>
  <c r="N9" i="46" s="1"/>
  <c r="O9" i="46" s="1"/>
  <c r="N8" i="46"/>
  <c r="O8" i="46" s="1"/>
  <c r="M7" i="46"/>
  <c r="L7" i="46"/>
  <c r="K7" i="46"/>
  <c r="J7" i="46"/>
  <c r="I7" i="46"/>
  <c r="H7" i="46"/>
  <c r="G7" i="46"/>
  <c r="F7" i="46"/>
  <c r="E7" i="46"/>
  <c r="D7" i="46"/>
  <c r="N7" i="46" s="1"/>
  <c r="O7" i="46" s="1"/>
  <c r="N6" i="46"/>
  <c r="O6" i="46" s="1"/>
  <c r="M5" i="46"/>
  <c r="L5" i="46"/>
  <c r="L11" i="46" s="1"/>
  <c r="K5" i="46"/>
  <c r="K11" i="46" s="1"/>
  <c r="J5" i="46"/>
  <c r="I5" i="46"/>
  <c r="I11" i="46" s="1"/>
  <c r="H5" i="46"/>
  <c r="H11" i="46" s="1"/>
  <c r="G5" i="46"/>
  <c r="G11" i="46" s="1"/>
  <c r="F5" i="46"/>
  <c r="E5" i="46"/>
  <c r="E11" i="46" s="1"/>
  <c r="D5" i="46"/>
  <c r="D11" i="46" s="1"/>
  <c r="E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 s="1"/>
  <c r="N12" i="45"/>
  <c r="O12" i="45"/>
  <c r="N11" i="45"/>
  <c r="O11" i="45" s="1"/>
  <c r="M10" i="45"/>
  <c r="L10" i="45"/>
  <c r="K10" i="45"/>
  <c r="J10" i="45"/>
  <c r="I10" i="45"/>
  <c r="H10" i="45"/>
  <c r="N10" i="45" s="1"/>
  <c r="O10" i="45" s="1"/>
  <c r="G10" i="45"/>
  <c r="F10" i="45"/>
  <c r="E10" i="45"/>
  <c r="D10" i="45"/>
  <c r="N9" i="45"/>
  <c r="O9" i="45" s="1"/>
  <c r="M8" i="45"/>
  <c r="L8" i="45"/>
  <c r="L19" i="45" s="1"/>
  <c r="K8" i="45"/>
  <c r="J8" i="45"/>
  <c r="I8" i="45"/>
  <c r="H8" i="45"/>
  <c r="H19" i="45" s="1"/>
  <c r="G8" i="45"/>
  <c r="F8" i="45"/>
  <c r="E8" i="45"/>
  <c r="D8" i="45"/>
  <c r="N7" i="45"/>
  <c r="O7" i="45" s="1"/>
  <c r="N6" i="45"/>
  <c r="O6" i="45"/>
  <c r="M5" i="45"/>
  <c r="M19" i="45" s="1"/>
  <c r="L5" i="45"/>
  <c r="K5" i="45"/>
  <c r="K19" i="45" s="1"/>
  <c r="J5" i="45"/>
  <c r="J19" i="45" s="1"/>
  <c r="I5" i="45"/>
  <c r="I19" i="45" s="1"/>
  <c r="H5" i="45"/>
  <c r="G5" i="45"/>
  <c r="G19" i="45" s="1"/>
  <c r="F5" i="45"/>
  <c r="F19" i="45" s="1"/>
  <c r="E5" i="45"/>
  <c r="D5" i="45"/>
  <c r="D19" i="45" s="1"/>
  <c r="K12" i="44"/>
  <c r="D12" i="44"/>
  <c r="N11" i="44"/>
  <c r="O11" i="44" s="1"/>
  <c r="N10" i="44"/>
  <c r="O10" i="44"/>
  <c r="M9" i="44"/>
  <c r="L9" i="44"/>
  <c r="K9" i="44"/>
  <c r="J9" i="44"/>
  <c r="J12" i="44" s="1"/>
  <c r="I9" i="44"/>
  <c r="I12" i="44" s="1"/>
  <c r="H9" i="44"/>
  <c r="G9" i="44"/>
  <c r="F9" i="44"/>
  <c r="E9" i="44"/>
  <c r="D9" i="44"/>
  <c r="N8" i="44"/>
  <c r="O8" i="44"/>
  <c r="N7" i="44"/>
  <c r="O7" i="44" s="1"/>
  <c r="N6" i="44"/>
  <c r="O6" i="44"/>
  <c r="M5" i="44"/>
  <c r="M12" i="44" s="1"/>
  <c r="L5" i="44"/>
  <c r="L12" i="44" s="1"/>
  <c r="K5" i="44"/>
  <c r="J5" i="44"/>
  <c r="I5" i="44"/>
  <c r="H5" i="44"/>
  <c r="H12" i="44" s="1"/>
  <c r="G5" i="44"/>
  <c r="G12" i="44" s="1"/>
  <c r="F5" i="44"/>
  <c r="F12" i="44" s="1"/>
  <c r="E5" i="44"/>
  <c r="E12" i="44" s="1"/>
  <c r="N12" i="44" s="1"/>
  <c r="O12" i="44" s="1"/>
  <c r="D5" i="44"/>
  <c r="G12" i="43"/>
  <c r="N11" i="43"/>
  <c r="O11" i="43" s="1"/>
  <c r="N10" i="43"/>
  <c r="O10" i="43"/>
  <c r="M9" i="43"/>
  <c r="L9" i="43"/>
  <c r="K9" i="43"/>
  <c r="J9" i="43"/>
  <c r="J12" i="43" s="1"/>
  <c r="I9" i="43"/>
  <c r="H9" i="43"/>
  <c r="G9" i="43"/>
  <c r="F9" i="43"/>
  <c r="E9" i="43"/>
  <c r="D9" i="43"/>
  <c r="N8" i="43"/>
  <c r="O8" i="43"/>
  <c r="N7" i="43"/>
  <c r="O7" i="43" s="1"/>
  <c r="N6" i="43"/>
  <c r="O6" i="43"/>
  <c r="M5" i="43"/>
  <c r="M12" i="43" s="1"/>
  <c r="L5" i="43"/>
  <c r="L12" i="43" s="1"/>
  <c r="K5" i="43"/>
  <c r="K12" i="43" s="1"/>
  <c r="J5" i="43"/>
  <c r="I5" i="43"/>
  <c r="I12" i="43" s="1"/>
  <c r="H5" i="43"/>
  <c r="H12" i="43" s="1"/>
  <c r="G5" i="43"/>
  <c r="F5" i="43"/>
  <c r="N5" i="43" s="1"/>
  <c r="O5" i="43" s="1"/>
  <c r="E5" i="43"/>
  <c r="E12" i="43" s="1"/>
  <c r="D5" i="43"/>
  <c r="D12" i="43" s="1"/>
  <c r="N18" i="42"/>
  <c r="O18" i="42"/>
  <c r="N17" i="42"/>
  <c r="O17" i="42" s="1"/>
  <c r="M16" i="42"/>
  <c r="L16" i="42"/>
  <c r="K16" i="42"/>
  <c r="J16" i="42"/>
  <c r="I16" i="42"/>
  <c r="H16" i="42"/>
  <c r="H19" i="42" s="1"/>
  <c r="G16" i="42"/>
  <c r="F16" i="42"/>
  <c r="E16" i="42"/>
  <c r="D16" i="42"/>
  <c r="N15" i="42"/>
  <c r="O15" i="42" s="1"/>
  <c r="N14" i="42"/>
  <c r="O14" i="42" s="1"/>
  <c r="N13" i="42"/>
  <c r="O13" i="42" s="1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M9" i="42"/>
  <c r="L9" i="42"/>
  <c r="K9" i="42"/>
  <c r="J9" i="42"/>
  <c r="I9" i="42"/>
  <c r="H9" i="42"/>
  <c r="G9" i="42"/>
  <c r="F9" i="42"/>
  <c r="E9" i="42"/>
  <c r="D9" i="42"/>
  <c r="N8" i="42"/>
  <c r="O8" i="42"/>
  <c r="N7" i="42"/>
  <c r="O7" i="42" s="1"/>
  <c r="N6" i="42"/>
  <c r="O6" i="42"/>
  <c r="M5" i="42"/>
  <c r="L5" i="42"/>
  <c r="K5" i="42"/>
  <c r="J5" i="42"/>
  <c r="I5" i="42"/>
  <c r="H5" i="42"/>
  <c r="G5" i="42"/>
  <c r="F5" i="42"/>
  <c r="F19" i="42" s="1"/>
  <c r="E5" i="42"/>
  <c r="D5" i="42"/>
  <c r="D12" i="41"/>
  <c r="N11" i="41"/>
  <c r="O11" i="41" s="1"/>
  <c r="N10" i="41"/>
  <c r="O10" i="41"/>
  <c r="N9" i="41"/>
  <c r="O9" i="41" s="1"/>
  <c r="M8" i="41"/>
  <c r="L8" i="41"/>
  <c r="K8" i="41"/>
  <c r="J8" i="41"/>
  <c r="I8" i="41"/>
  <c r="H8" i="41"/>
  <c r="N8" i="41" s="1"/>
  <c r="O8" i="41" s="1"/>
  <c r="G8" i="41"/>
  <c r="F8" i="41"/>
  <c r="E8" i="41"/>
  <c r="D8" i="41"/>
  <c r="N7" i="41"/>
  <c r="O7" i="41" s="1"/>
  <c r="N6" i="41"/>
  <c r="O6" i="41" s="1"/>
  <c r="M5" i="41"/>
  <c r="M12" i="41" s="1"/>
  <c r="L5" i="41"/>
  <c r="L12" i="41" s="1"/>
  <c r="K5" i="41"/>
  <c r="K12" i="41" s="1"/>
  <c r="J5" i="41"/>
  <c r="N5" i="41" s="1"/>
  <c r="O5" i="41" s="1"/>
  <c r="I5" i="41"/>
  <c r="I12" i="41" s="1"/>
  <c r="H5" i="41"/>
  <c r="H12" i="41" s="1"/>
  <c r="G5" i="41"/>
  <c r="G12" i="41" s="1"/>
  <c r="F5" i="41"/>
  <c r="F12" i="41" s="1"/>
  <c r="E5" i="41"/>
  <c r="E12" i="41" s="1"/>
  <c r="D5" i="41"/>
  <c r="N18" i="40"/>
  <c r="O18" i="40" s="1"/>
  <c r="M17" i="40"/>
  <c r="L17" i="40"/>
  <c r="K17" i="40"/>
  <c r="J17" i="40"/>
  <c r="I17" i="40"/>
  <c r="H17" i="40"/>
  <c r="G17" i="40"/>
  <c r="F17" i="40"/>
  <c r="N17" i="40" s="1"/>
  <c r="O17" i="40" s="1"/>
  <c r="E17" i="40"/>
  <c r="D17" i="40"/>
  <c r="N16" i="40"/>
  <c r="O16" i="40" s="1"/>
  <c r="M15" i="40"/>
  <c r="L15" i="40"/>
  <c r="K15" i="40"/>
  <c r="J15" i="40"/>
  <c r="I15" i="40"/>
  <c r="H15" i="40"/>
  <c r="N15" i="40" s="1"/>
  <c r="O15" i="40" s="1"/>
  <c r="G15" i="40"/>
  <c r="F15" i="40"/>
  <c r="E15" i="40"/>
  <c r="D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3" i="40" s="1"/>
  <c r="O13" i="40" s="1"/>
  <c r="N12" i="40"/>
  <c r="O12" i="40" s="1"/>
  <c r="N11" i="40"/>
  <c r="O11" i="40"/>
  <c r="M10" i="40"/>
  <c r="L10" i="40"/>
  <c r="K10" i="40"/>
  <c r="J10" i="40"/>
  <c r="I10" i="40"/>
  <c r="H10" i="40"/>
  <c r="G10" i="40"/>
  <c r="F10" i="40"/>
  <c r="E10" i="40"/>
  <c r="N10" i="40" s="1"/>
  <c r="O10" i="40" s="1"/>
  <c r="D10" i="40"/>
  <c r="N9" i="40"/>
  <c r="O9" i="40" s="1"/>
  <c r="N8" i="40"/>
  <c r="O8" i="40"/>
  <c r="N7" i="40"/>
  <c r="O7" i="40" s="1"/>
  <c r="N6" i="40"/>
  <c r="O6" i="40" s="1"/>
  <c r="M5" i="40"/>
  <c r="M19" i="40" s="1"/>
  <c r="L5" i="40"/>
  <c r="L19" i="40" s="1"/>
  <c r="K5" i="40"/>
  <c r="K19" i="40" s="1"/>
  <c r="J5" i="40"/>
  <c r="J19" i="40" s="1"/>
  <c r="I5" i="40"/>
  <c r="I19" i="40" s="1"/>
  <c r="H5" i="40"/>
  <c r="H19" i="40"/>
  <c r="G5" i="40"/>
  <c r="G19" i="40" s="1"/>
  <c r="F5" i="40"/>
  <c r="E5" i="40"/>
  <c r="E19" i="40" s="1"/>
  <c r="D5" i="40"/>
  <c r="N5" i="40" s="1"/>
  <c r="O5" i="40" s="1"/>
  <c r="N11" i="39"/>
  <c r="O11" i="39" s="1"/>
  <c r="N10" i="39"/>
  <c r="O10" i="39"/>
  <c r="N9" i="39"/>
  <c r="O9" i="39" s="1"/>
  <c r="M8" i="39"/>
  <c r="L8" i="39"/>
  <c r="L12" i="39" s="1"/>
  <c r="K8" i="39"/>
  <c r="J8" i="39"/>
  <c r="I8" i="39"/>
  <c r="H8" i="39"/>
  <c r="G8" i="39"/>
  <c r="F8" i="39"/>
  <c r="E8" i="39"/>
  <c r="D8" i="39"/>
  <c r="N8" i="39" s="1"/>
  <c r="O8" i="39" s="1"/>
  <c r="N7" i="39"/>
  <c r="O7" i="39"/>
  <c r="N6" i="39"/>
  <c r="O6" i="39" s="1"/>
  <c r="M5" i="39"/>
  <c r="M12" i="39"/>
  <c r="L5" i="39"/>
  <c r="K5" i="39"/>
  <c r="K12" i="39"/>
  <c r="J5" i="39"/>
  <c r="J12" i="39" s="1"/>
  <c r="I5" i="39"/>
  <c r="I12" i="39"/>
  <c r="H5" i="39"/>
  <c r="H12" i="39" s="1"/>
  <c r="G5" i="39"/>
  <c r="G12" i="39"/>
  <c r="F5" i="39"/>
  <c r="F12" i="39"/>
  <c r="E5" i="39"/>
  <c r="E12" i="39"/>
  <c r="D5" i="39"/>
  <c r="N5" i="39" s="1"/>
  <c r="O5" i="39" s="1"/>
  <c r="N11" i="38"/>
  <c r="O11" i="38" s="1"/>
  <c r="N10" i="38"/>
  <c r="O10" i="38" s="1"/>
  <c r="N9" i="38"/>
  <c r="O9" i="38" s="1"/>
  <c r="M8" i="38"/>
  <c r="L8" i="38"/>
  <c r="L12" i="38"/>
  <c r="K8" i="38"/>
  <c r="K12" i="38" s="1"/>
  <c r="J8" i="38"/>
  <c r="I8" i="38"/>
  <c r="H8" i="38"/>
  <c r="G8" i="38"/>
  <c r="F8" i="38"/>
  <c r="E8" i="38"/>
  <c r="N8" i="38" s="1"/>
  <c r="O8" i="38" s="1"/>
  <c r="D8" i="38"/>
  <c r="N7" i="38"/>
  <c r="O7" i="38" s="1"/>
  <c r="N6" i="38"/>
  <c r="O6" i="38" s="1"/>
  <c r="M5" i="38"/>
  <c r="M12" i="38" s="1"/>
  <c r="L5" i="38"/>
  <c r="K5" i="38"/>
  <c r="J5" i="38"/>
  <c r="J12" i="38"/>
  <c r="I5" i="38"/>
  <c r="I12" i="38"/>
  <c r="H5" i="38"/>
  <c r="H12" i="38" s="1"/>
  <c r="G5" i="38"/>
  <c r="G12" i="38" s="1"/>
  <c r="F5" i="38"/>
  <c r="F12" i="38" s="1"/>
  <c r="E5" i="38"/>
  <c r="E12" i="38"/>
  <c r="D5" i="38"/>
  <c r="D12" i="38" s="1"/>
  <c r="N12" i="38" s="1"/>
  <c r="O12" i="38" s="1"/>
  <c r="N10" i="37"/>
  <c r="O10" i="37" s="1"/>
  <c r="N9" i="37"/>
  <c r="O9" i="37" s="1"/>
  <c r="M8" i="37"/>
  <c r="L8" i="37"/>
  <c r="K8" i="37"/>
  <c r="J8" i="37"/>
  <c r="I8" i="37"/>
  <c r="H8" i="37"/>
  <c r="G8" i="37"/>
  <c r="F8" i="37"/>
  <c r="E8" i="37"/>
  <c r="D8" i="37"/>
  <c r="N8" i="37"/>
  <c r="O8" i="37" s="1"/>
  <c r="N7" i="37"/>
  <c r="O7" i="37" s="1"/>
  <c r="N6" i="37"/>
  <c r="O6" i="37" s="1"/>
  <c r="M5" i="37"/>
  <c r="M11" i="37" s="1"/>
  <c r="L5" i="37"/>
  <c r="L11" i="37" s="1"/>
  <c r="K5" i="37"/>
  <c r="K11" i="37" s="1"/>
  <c r="J5" i="37"/>
  <c r="J11" i="37" s="1"/>
  <c r="I5" i="37"/>
  <c r="I11" i="37" s="1"/>
  <c r="H5" i="37"/>
  <c r="H11" i="37" s="1"/>
  <c r="G5" i="37"/>
  <c r="G11" i="37" s="1"/>
  <c r="F5" i="37"/>
  <c r="E5" i="37"/>
  <c r="E11" i="37"/>
  <c r="D5" i="37"/>
  <c r="N13" i="36"/>
  <c r="O13" i="36" s="1"/>
  <c r="M12" i="36"/>
  <c r="M14" i="36" s="1"/>
  <c r="L12" i="36"/>
  <c r="K12" i="36"/>
  <c r="J12" i="36"/>
  <c r="I12" i="36"/>
  <c r="H12" i="36"/>
  <c r="G12" i="36"/>
  <c r="F12" i="36"/>
  <c r="E12" i="36"/>
  <c r="N12" i="36" s="1"/>
  <c r="O12" i="36" s="1"/>
  <c r="D12" i="36"/>
  <c r="N11" i="36"/>
  <c r="O11" i="36" s="1"/>
  <c r="N10" i="36"/>
  <c r="O10" i="36" s="1"/>
  <c r="M9" i="36"/>
  <c r="L9" i="36"/>
  <c r="K9" i="36"/>
  <c r="J9" i="36"/>
  <c r="I9" i="36"/>
  <c r="N9" i="36" s="1"/>
  <c r="O9" i="36" s="1"/>
  <c r="H9" i="36"/>
  <c r="G9" i="36"/>
  <c r="F9" i="36"/>
  <c r="E9" i="36"/>
  <c r="D9" i="36"/>
  <c r="N8" i="36"/>
  <c r="O8" i="36" s="1"/>
  <c r="N7" i="36"/>
  <c r="O7" i="36" s="1"/>
  <c r="N6" i="36"/>
  <c r="O6" i="36" s="1"/>
  <c r="M5" i="36"/>
  <c r="L5" i="36"/>
  <c r="L14" i="36" s="1"/>
  <c r="K5" i="36"/>
  <c r="K14" i="36"/>
  <c r="J5" i="36"/>
  <c r="J14" i="36"/>
  <c r="I5" i="36"/>
  <c r="I14" i="36" s="1"/>
  <c r="H5" i="36"/>
  <c r="H14" i="36" s="1"/>
  <c r="G5" i="36"/>
  <c r="G14" i="36"/>
  <c r="F5" i="36"/>
  <c r="F14" i="36" s="1"/>
  <c r="E5" i="36"/>
  <c r="D5" i="36"/>
  <c r="N14" i="35"/>
  <c r="O14" i="35"/>
  <c r="M13" i="35"/>
  <c r="L13" i="35"/>
  <c r="K13" i="35"/>
  <c r="J13" i="35"/>
  <c r="I13" i="35"/>
  <c r="H13" i="35"/>
  <c r="G13" i="35"/>
  <c r="F13" i="35"/>
  <c r="E13" i="35"/>
  <c r="D13" i="35"/>
  <c r="D15" i="35" s="1"/>
  <c r="N12" i="35"/>
  <c r="O12" i="35" s="1"/>
  <c r="N11" i="35"/>
  <c r="O11" i="35"/>
  <c r="N10" i="35"/>
  <c r="O10" i="35" s="1"/>
  <c r="N9" i="35"/>
  <c r="O9" i="35" s="1"/>
  <c r="M8" i="35"/>
  <c r="L8" i="35"/>
  <c r="K8" i="35"/>
  <c r="J8" i="35"/>
  <c r="I8" i="35"/>
  <c r="H8" i="35"/>
  <c r="G8" i="35"/>
  <c r="F8" i="35"/>
  <c r="E8" i="35"/>
  <c r="D8" i="35"/>
  <c r="N8" i="35" s="1"/>
  <c r="O8" i="35" s="1"/>
  <c r="N7" i="35"/>
  <c r="O7" i="35" s="1"/>
  <c r="N6" i="35"/>
  <c r="O6" i="35" s="1"/>
  <c r="M5" i="35"/>
  <c r="M15" i="35" s="1"/>
  <c r="L5" i="35"/>
  <c r="L15" i="35" s="1"/>
  <c r="K5" i="35"/>
  <c r="K15" i="35" s="1"/>
  <c r="J5" i="35"/>
  <c r="J15" i="35" s="1"/>
  <c r="I5" i="35"/>
  <c r="I15" i="35"/>
  <c r="H5" i="35"/>
  <c r="H15" i="35" s="1"/>
  <c r="G5" i="35"/>
  <c r="G15" i="35" s="1"/>
  <c r="F5" i="35"/>
  <c r="F15" i="35" s="1"/>
  <c r="E5" i="35"/>
  <c r="E15" i="35" s="1"/>
  <c r="D5" i="35"/>
  <c r="N16" i="34"/>
  <c r="O16" i="34" s="1"/>
  <c r="M15" i="34"/>
  <c r="L15" i="34"/>
  <c r="K15" i="34"/>
  <c r="J15" i="34"/>
  <c r="I15" i="34"/>
  <c r="H15" i="34"/>
  <c r="G15" i="34"/>
  <c r="F15" i="34"/>
  <c r="E15" i="34"/>
  <c r="D15" i="34"/>
  <c r="N15" i="34" s="1"/>
  <c r="O15" i="34" s="1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 s="1"/>
  <c r="N11" i="34"/>
  <c r="O11" i="34" s="1"/>
  <c r="M10" i="34"/>
  <c r="L10" i="34"/>
  <c r="K10" i="34"/>
  <c r="J10" i="34"/>
  <c r="I10" i="34"/>
  <c r="H10" i="34"/>
  <c r="G10" i="34"/>
  <c r="N10" i="34"/>
  <c r="O10" i="34" s="1"/>
  <c r="F10" i="34"/>
  <c r="E10" i="34"/>
  <c r="D10" i="34"/>
  <c r="D17" i="34" s="1"/>
  <c r="N9" i="34"/>
  <c r="O9" i="34" s="1"/>
  <c r="N8" i="34"/>
  <c r="O8" i="34"/>
  <c r="N7" i="34"/>
  <c r="O7" i="34" s="1"/>
  <c r="N6" i="34"/>
  <c r="O6" i="34"/>
  <c r="M5" i="34"/>
  <c r="M17" i="34" s="1"/>
  <c r="L5" i="34"/>
  <c r="L17" i="34"/>
  <c r="K5" i="34"/>
  <c r="K17" i="34" s="1"/>
  <c r="J5" i="34"/>
  <c r="J17" i="34" s="1"/>
  <c r="I5" i="34"/>
  <c r="I17" i="34" s="1"/>
  <c r="H5" i="34"/>
  <c r="H17" i="34"/>
  <c r="G5" i="34"/>
  <c r="G17" i="34" s="1"/>
  <c r="F5" i="34"/>
  <c r="F17" i="34" s="1"/>
  <c r="E5" i="34"/>
  <c r="E17" i="34" s="1"/>
  <c r="D5" i="34"/>
  <c r="E15" i="33"/>
  <c r="F15" i="33"/>
  <c r="G15" i="33"/>
  <c r="H15" i="33"/>
  <c r="N15" i="33" s="1"/>
  <c r="O15" i="33" s="1"/>
  <c r="I15" i="33"/>
  <c r="J15" i="33"/>
  <c r="K15" i="33"/>
  <c r="L15" i="33"/>
  <c r="M15" i="33"/>
  <c r="D15" i="33"/>
  <c r="E13" i="33"/>
  <c r="F13" i="33"/>
  <c r="G13" i="33"/>
  <c r="H13" i="33"/>
  <c r="I13" i="33"/>
  <c r="I17" i="33"/>
  <c r="J13" i="33"/>
  <c r="N13" i="33" s="1"/>
  <c r="O13" i="33" s="1"/>
  <c r="K13" i="33"/>
  <c r="L13" i="33"/>
  <c r="M13" i="33"/>
  <c r="E9" i="33"/>
  <c r="F9" i="33"/>
  <c r="G9" i="33"/>
  <c r="H9" i="33"/>
  <c r="I9" i="33"/>
  <c r="J9" i="33"/>
  <c r="J17" i="33" s="1"/>
  <c r="K9" i="33"/>
  <c r="L9" i="33"/>
  <c r="L17" i="33"/>
  <c r="M9" i="33"/>
  <c r="E5" i="33"/>
  <c r="E17" i="33" s="1"/>
  <c r="F5" i="33"/>
  <c r="F17" i="33"/>
  <c r="G5" i="33"/>
  <c r="G17" i="33" s="1"/>
  <c r="H5" i="33"/>
  <c r="H17" i="33"/>
  <c r="I5" i="33"/>
  <c r="J5" i="33"/>
  <c r="K5" i="33"/>
  <c r="K17" i="33" s="1"/>
  <c r="L5" i="33"/>
  <c r="M5" i="33"/>
  <c r="M17" i="33" s="1"/>
  <c r="D13" i="33"/>
  <c r="D9" i="33"/>
  <c r="N9" i="33" s="1"/>
  <c r="O9" i="33" s="1"/>
  <c r="D5" i="33"/>
  <c r="N5" i="33"/>
  <c r="O5" i="33" s="1"/>
  <c r="N16" i="33"/>
  <c r="O16" i="33" s="1"/>
  <c r="N14" i="33"/>
  <c r="O14" i="33" s="1"/>
  <c r="N6" i="33"/>
  <c r="O6" i="33" s="1"/>
  <c r="N7" i="33"/>
  <c r="O7" i="33"/>
  <c r="N8" i="33"/>
  <c r="O8" i="33" s="1"/>
  <c r="N10" i="33"/>
  <c r="O10" i="33" s="1"/>
  <c r="N11" i="33"/>
  <c r="O11" i="33" s="1"/>
  <c r="N12" i="33"/>
  <c r="O12" i="33" s="1"/>
  <c r="N5" i="38"/>
  <c r="O5" i="38"/>
  <c r="F11" i="37"/>
  <c r="D14" i="36"/>
  <c r="F19" i="40"/>
  <c r="D12" i="39"/>
  <c r="D19" i="40"/>
  <c r="D17" i="33"/>
  <c r="N17" i="33" s="1"/>
  <c r="O17" i="33" s="1"/>
  <c r="D11" i="37"/>
  <c r="M19" i="42"/>
  <c r="N11" i="42"/>
  <c r="O11" i="42" s="1"/>
  <c r="G19" i="42"/>
  <c r="K19" i="42"/>
  <c r="N9" i="42"/>
  <c r="O9" i="42"/>
  <c r="L19" i="42"/>
  <c r="E19" i="42"/>
  <c r="N19" i="42" s="1"/>
  <c r="O19" i="42" s="1"/>
  <c r="I19" i="42"/>
  <c r="J19" i="42"/>
  <c r="N5" i="42"/>
  <c r="O5" i="42" s="1"/>
  <c r="D19" i="42"/>
  <c r="N9" i="43"/>
  <c r="O9" i="43" s="1"/>
  <c r="N5" i="44"/>
  <c r="O5" i="44" s="1"/>
  <c r="N17" i="45"/>
  <c r="O17" i="45" s="1"/>
  <c r="N15" i="45"/>
  <c r="O15" i="45" s="1"/>
  <c r="N5" i="45"/>
  <c r="O5" i="45" s="1"/>
  <c r="O9" i="47"/>
  <c r="P9" i="47" s="1"/>
  <c r="O9" i="48" l="1"/>
  <c r="P9" i="48" s="1"/>
  <c r="N12" i="39"/>
  <c r="O12" i="39" s="1"/>
  <c r="N19" i="40"/>
  <c r="O19" i="40" s="1"/>
  <c r="N19" i="45"/>
  <c r="O19" i="45" s="1"/>
  <c r="N17" i="34"/>
  <c r="O17" i="34" s="1"/>
  <c r="N11" i="37"/>
  <c r="O11" i="37" s="1"/>
  <c r="N15" i="35"/>
  <c r="O15" i="35" s="1"/>
  <c r="N11" i="46"/>
  <c r="O11" i="46" s="1"/>
  <c r="O11" i="47"/>
  <c r="P11" i="47" s="1"/>
  <c r="N8" i="45"/>
  <c r="O8" i="45" s="1"/>
  <c r="N9" i="44"/>
  <c r="O9" i="44" s="1"/>
  <c r="N16" i="42"/>
  <c r="O16" i="42" s="1"/>
  <c r="N5" i="34"/>
  <c r="O5" i="34" s="1"/>
  <c r="N13" i="35"/>
  <c r="O13" i="35" s="1"/>
  <c r="N5" i="46"/>
  <c r="O5" i="46" s="1"/>
  <c r="N5" i="36"/>
  <c r="O5" i="36" s="1"/>
  <c r="F12" i="43"/>
  <c r="N12" i="43" s="1"/>
  <c r="O12" i="43" s="1"/>
  <c r="N5" i="35"/>
  <c r="O5" i="35" s="1"/>
  <c r="J12" i="41"/>
  <c r="N12" i="41" s="1"/>
  <c r="O12" i="41" s="1"/>
  <c r="N5" i="37"/>
  <c r="O5" i="37" s="1"/>
  <c r="E14" i="36"/>
  <c r="N14" i="36" s="1"/>
  <c r="O14" i="36" s="1"/>
  <c r="O5" i="47"/>
  <c r="P5" i="47" s="1"/>
</calcChain>
</file>

<file path=xl/sharedStrings.xml><?xml version="1.0" encoding="utf-8"?>
<sst xmlns="http://schemas.openxmlformats.org/spreadsheetml/2006/main" count="480" uniqueCount="84">
  <si>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</si>
  <si>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</si>
  <si>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</si>
  <si>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</si>
  <si>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</si>
  <si>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</si>
  <si>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</si>
  <si>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</si>
  <si>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</si>
  <si>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</si>
  <si>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</si>
  <si>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</si>
  <si>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</si>
  <si>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</si>
  <si>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</si>
  <si>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</si>
  <si>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</si>
  <si>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</si>
  <si>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</si>
  <si>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</si>
  <si>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</si>
  <si>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Debt Service Payments</t>
  </si>
  <si>
    <t>Physical Environment</t>
  </si>
  <si>
    <t>Water Utility Services</t>
  </si>
  <si>
    <t>Garbage / Solid Waste Control Services</t>
  </si>
  <si>
    <t>Water-Sewer Combination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</si>
  <si>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</si>
  <si>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</si>
  <si>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</si>
  <si>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</si>
  <si>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</si>
  <si>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Noma Expenditures Reported by Account Code and Fund Type</t>
  </si>
  <si>
    <t>Local Fiscal Year Ended September 30, 2010</t>
  </si>
  <si>
    <t>Legislative</t>
  </si>
  <si>
    <t>Other General Government Services</t>
  </si>
  <si>
    <t>Public Safety</t>
  </si>
  <si>
    <t>Emergency and Disaster Relief Services</t>
  </si>
  <si>
    <t>Other Public Safety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</si>
  <si>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</si>
  <si>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</si>
  <si>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</si>
  <si>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Sewer / Wastewater Services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</si>
  <si>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</si>
  <si>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</si>
  <si>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</si>
  <si>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</si>
  <si>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</si>
  <si>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</si>
  <si>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</si>
  <si>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</si>
  <si>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Water / Sewer Services</t>
  </si>
  <si>
    <t>2014 Municipal Population:</t>
  </si>
  <si>
    <t>Local Fiscal Year Ended September 30, 2007</t>
  </si>
  <si>
    <t>Transportation</t>
  </si>
  <si>
    <t>Road and Street Facilities</t>
  </si>
  <si>
    <t>Proprietary - Other Non-Operating Disbursements</t>
  </si>
  <si>
    <t>2007 Municipal Population:</t>
  </si>
  <si>
    <t>Local Fiscal Year Ended September 30, 2015</t>
  </si>
  <si>
    <t>2015 Municipal Population:</t>
  </si>
  <si>
    <t>Local Fiscal Year Ended September 30, 2016</t>
  </si>
  <si>
    <t>Other General Government</t>
  </si>
  <si>
    <t>Electric Utility Services</t>
  </si>
  <si>
    <t>Garbage / Solid Waste</t>
  </si>
  <si>
    <t>Water</t>
  </si>
  <si>
    <t>Other Transportation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</si>
  <si>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</si>
  <si>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</si>
  <si>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</si>
  <si>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</si>
  <si>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</si>
  <si>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</si>
  <si>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Fire Control</t>
  </si>
  <si>
    <t>Gas Utility Services</t>
  </si>
  <si>
    <t>Parks / Recreation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</si>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</sst>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SUM(D6:D6)</f>
        <v>69452</v>
      </c>
      <c r="E5" s="24">
        <f>SUM(E6:E6)</f>
        <v>0</v>
      </c>
      <c r="F5" s="24">
        <f>SUM(F6:F6)</f>
        <v>0</v>
      </c>
      <c r="G5" s="24">
        <f>SUM(G6:G6)</f>
        <v>0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0</v>
      </c>
      <c r="O5" s="25">
        <f>SUM(D5:N5)</f>
        <v>69452</v>
      </c>
      <c r="P5" s="30">
        <f>(O5/P$11)</f>
        <v>320.05529953917051</v>
      </c>
      <c r="Q5" s="6"/>
    </row>
    <row r="6" spans="1:134">
      <c r="A6" s="12"/>
      <c r="B6" s="42">
        <v>519</v>
      </c>
      <c r="C6" s="19" t="s">
        <v>34</v>
      </c>
      <c r="D6" s="43">
        <v>69452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" si="0">SUM(D6:N6)</f>
        <v>69452</v>
      </c>
      <c r="P6" s="44">
        <f>(O6/P$11)</f>
        <v>320.05529953917051</v>
      </c>
      <c r="Q6" s="9"/>
    </row>
    <row r="7" spans="1:134" ht="15.75">
      <c r="A7" s="26" t="s">
        <v>35</v>
      </c>
      <c r="B7" s="27"/>
      <c r="C7" s="28"/>
      <c r="D7" s="29">
        <f>SUM(D8:D8)</f>
        <v>4136</v>
      </c>
      <c r="E7" s="29">
        <f>SUM(E8:E8)</f>
        <v>0</v>
      </c>
      <c r="F7" s="29">
        <f>SUM(F8:F8)</f>
        <v>0</v>
      </c>
      <c r="G7" s="29">
        <f>SUM(G8:G8)</f>
        <v>0</v>
      </c>
      <c r="H7" s="29">
        <f>SUM(H8:H8)</f>
        <v>0</v>
      </c>
      <c r="I7" s="29">
        <f>SUM(I8:I8)</f>
        <v>0</v>
      </c>
      <c r="J7" s="29">
        <f>SUM(J8:J8)</f>
        <v>0</v>
      </c>
      <c r="K7" s="29">
        <f>SUM(K8:K8)</f>
        <v>0</v>
      </c>
      <c r="L7" s="29">
        <f>SUM(L8:L8)</f>
        <v>0</v>
      </c>
      <c r="M7" s="29">
        <f>SUM(M8:M8)</f>
        <v>0</v>
      </c>
      <c r="N7" s="29">
        <f>SUM(N8:N8)</f>
        <v>0</v>
      </c>
      <c r="O7" s="40">
        <f>SUM(D7:N7)</f>
        <v>4136</v>
      </c>
      <c r="P7" s="41">
        <f>(O7/P$11)</f>
        <v>19.059907834101381</v>
      </c>
      <c r="Q7" s="10"/>
    </row>
    <row r="8" spans="1:134" ht="15.75" thickBot="1">
      <c r="A8" s="12"/>
      <c r="B8" s="42">
        <v>522</v>
      </c>
      <c r="C8" s="19" t="s">
        <v>71</v>
      </c>
      <c r="D8" s="43">
        <v>4136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ref="O8" si="1">SUM(D8:N8)</f>
        <v>4136</v>
      </c>
      <c r="P8" s="44">
        <f>(O8/P$11)</f>
        <v>19.059907834101381</v>
      </c>
      <c r="Q8" s="9"/>
    </row>
    <row r="9" spans="1:134" ht="16.5" thickBot="1">
      <c r="A9" s="13" t="s">
        <v>10</v>
      </c>
      <c r="B9" s="21"/>
      <c r="C9" s="20"/>
      <c r="D9" s="14">
        <f>SUM(D5,D7)</f>
        <v>73588</v>
      </c>
      <c r="E9" s="14">
        <f t="shared" ref="E9:N9" si="2">SUM(E5,E7)</f>
        <v>0</v>
      </c>
      <c r="F9" s="14">
        <f t="shared" si="2"/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14">
        <f t="shared" si="2"/>
        <v>0</v>
      </c>
      <c r="O9" s="14">
        <f>SUM(D9:N9)</f>
        <v>73588</v>
      </c>
      <c r="P9" s="35">
        <f>(O9/P$11)</f>
        <v>339.11520737327191</v>
      </c>
      <c r="Q9" s="6"/>
      <c r="R9" s="2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</row>
    <row r="10" spans="1:134">
      <c r="A10" s="15"/>
      <c r="B10" s="17"/>
      <c r="C10" s="1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8"/>
    </row>
    <row r="11" spans="1:134">
      <c r="A11" s="36"/>
      <c r="B11" s="37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90" t="s">
        <v>83</v>
      </c>
      <c r="N11" s="90"/>
      <c r="O11" s="90"/>
      <c r="P11" s="39">
        <v>217</v>
      </c>
    </row>
    <row r="12" spans="1:134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3"/>
    </row>
    <row r="13" spans="1:134" ht="15.75" customHeight="1" thickBot="1">
      <c r="A13" s="94" t="s">
        <v>39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6"/>
    </row>
  </sheetData>
  <mergeCells count="10">
    <mergeCell ref="M11:O11"/>
    <mergeCell ref="A12:P12"/>
    <mergeCell ref="A13:P1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50540</v>
      </c>
      <c r="E5" s="24">
        <f t="shared" si="0"/>
        <v>0</v>
      </c>
      <c r="F5" s="24">
        <f t="shared" si="0"/>
        <v>13967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2" si="1">SUM(D5:M5)</f>
        <v>64507</v>
      </c>
      <c r="O5" s="30">
        <f t="shared" ref="O5:O12" si="2">(N5/O$14)</f>
        <v>348.6864864864865</v>
      </c>
      <c r="P5" s="6"/>
    </row>
    <row r="6" spans="1:133">
      <c r="A6" s="12"/>
      <c r="B6" s="42">
        <v>513</v>
      </c>
      <c r="C6" s="19" t="s">
        <v>19</v>
      </c>
      <c r="D6" s="43">
        <v>50540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50540</v>
      </c>
      <c r="O6" s="44">
        <f t="shared" si="2"/>
        <v>273.18918918918916</v>
      </c>
      <c r="P6" s="9"/>
    </row>
    <row r="7" spans="1:133">
      <c r="A7" s="12"/>
      <c r="B7" s="42">
        <v>517</v>
      </c>
      <c r="C7" s="19" t="s">
        <v>21</v>
      </c>
      <c r="D7" s="43">
        <v>0</v>
      </c>
      <c r="E7" s="43">
        <v>0</v>
      </c>
      <c r="F7" s="43">
        <v>13967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13967</v>
      </c>
      <c r="O7" s="44">
        <f t="shared" si="2"/>
        <v>75.497297297297294</v>
      </c>
      <c r="P7" s="9"/>
    </row>
    <row r="8" spans="1:133" ht="15.75">
      <c r="A8" s="26" t="s">
        <v>22</v>
      </c>
      <c r="B8" s="27"/>
      <c r="C8" s="28"/>
      <c r="D8" s="29">
        <f t="shared" ref="D8:M8" si="3">SUM(D9:D11)</f>
        <v>43881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43881</v>
      </c>
      <c r="O8" s="41">
        <f t="shared" si="2"/>
        <v>237.19459459459461</v>
      </c>
      <c r="P8" s="10"/>
    </row>
    <row r="9" spans="1:133">
      <c r="A9" s="12"/>
      <c r="B9" s="42">
        <v>533</v>
      </c>
      <c r="C9" s="19" t="s">
        <v>23</v>
      </c>
      <c r="D9" s="43">
        <v>10925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10925</v>
      </c>
      <c r="O9" s="44">
        <f t="shared" si="2"/>
        <v>59.054054054054056</v>
      </c>
      <c r="P9" s="9"/>
    </row>
    <row r="10" spans="1:133">
      <c r="A10" s="12"/>
      <c r="B10" s="42">
        <v>535</v>
      </c>
      <c r="C10" s="19" t="s">
        <v>41</v>
      </c>
      <c r="D10" s="43">
        <v>16826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16826</v>
      </c>
      <c r="O10" s="44">
        <f t="shared" si="2"/>
        <v>90.951351351351349</v>
      </c>
      <c r="P10" s="9"/>
    </row>
    <row r="11" spans="1:133" ht="15.75" thickBot="1">
      <c r="A11" s="12"/>
      <c r="B11" s="42">
        <v>536</v>
      </c>
      <c r="C11" s="19" t="s">
        <v>25</v>
      </c>
      <c r="D11" s="43">
        <v>16130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16130</v>
      </c>
      <c r="O11" s="44">
        <f t="shared" si="2"/>
        <v>87.189189189189193</v>
      </c>
      <c r="P11" s="9"/>
    </row>
    <row r="12" spans="1:133" ht="16.5" thickBot="1">
      <c r="A12" s="13" t="s">
        <v>10</v>
      </c>
      <c r="B12" s="21"/>
      <c r="C12" s="20"/>
      <c r="D12" s="14">
        <f>SUM(D5,D8)</f>
        <v>94421</v>
      </c>
      <c r="E12" s="14">
        <f t="shared" ref="E12:M12" si="4">SUM(E5,E8)</f>
        <v>0</v>
      </c>
      <c r="F12" s="14">
        <f t="shared" si="4"/>
        <v>13967</v>
      </c>
      <c r="G12" s="14">
        <f t="shared" si="4"/>
        <v>0</v>
      </c>
      <c r="H12" s="14">
        <f t="shared" si="4"/>
        <v>0</v>
      </c>
      <c r="I12" s="14">
        <f t="shared" si="4"/>
        <v>0</v>
      </c>
      <c r="J12" s="14">
        <f t="shared" si="4"/>
        <v>0</v>
      </c>
      <c r="K12" s="14">
        <f t="shared" si="4"/>
        <v>0</v>
      </c>
      <c r="L12" s="14">
        <f t="shared" si="4"/>
        <v>0</v>
      </c>
      <c r="M12" s="14">
        <f t="shared" si="4"/>
        <v>0</v>
      </c>
      <c r="N12" s="14">
        <f t="shared" si="1"/>
        <v>108388</v>
      </c>
      <c r="O12" s="35">
        <f t="shared" si="2"/>
        <v>585.88108108108111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90" t="s">
        <v>48</v>
      </c>
      <c r="M14" s="90"/>
      <c r="N14" s="90"/>
      <c r="O14" s="39">
        <v>185</v>
      </c>
    </row>
    <row r="15" spans="1:133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</row>
    <row r="16" spans="1:133" ht="15.75" customHeight="1" thickBot="1">
      <c r="A16" s="94" t="s">
        <v>39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312656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312656</v>
      </c>
      <c r="O5" s="30">
        <f t="shared" ref="O5:O14" si="2">(N5/O$16)</f>
        <v>1611.6288659793815</v>
      </c>
      <c r="P5" s="6"/>
    </row>
    <row r="6" spans="1:133">
      <c r="A6" s="12"/>
      <c r="B6" s="42">
        <v>513</v>
      </c>
      <c r="C6" s="19" t="s">
        <v>19</v>
      </c>
      <c r="D6" s="43">
        <v>48069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48069</v>
      </c>
      <c r="O6" s="44">
        <f t="shared" si="2"/>
        <v>247.77835051546393</v>
      </c>
      <c r="P6" s="9"/>
    </row>
    <row r="7" spans="1:133">
      <c r="A7" s="12"/>
      <c r="B7" s="42">
        <v>517</v>
      </c>
      <c r="C7" s="19" t="s">
        <v>21</v>
      </c>
      <c r="D7" s="43">
        <v>90021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90021</v>
      </c>
      <c r="O7" s="44">
        <f t="shared" si="2"/>
        <v>464.0257731958763</v>
      </c>
      <c r="P7" s="9"/>
    </row>
    <row r="8" spans="1:133">
      <c r="A8" s="12"/>
      <c r="B8" s="42">
        <v>519</v>
      </c>
      <c r="C8" s="19" t="s">
        <v>34</v>
      </c>
      <c r="D8" s="43">
        <v>174566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174566</v>
      </c>
      <c r="O8" s="44">
        <f t="shared" si="2"/>
        <v>899.82474226804129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85104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85104</v>
      </c>
      <c r="O9" s="41">
        <f t="shared" si="2"/>
        <v>438.68041237113403</v>
      </c>
      <c r="P9" s="10"/>
    </row>
    <row r="10" spans="1:133">
      <c r="A10" s="12"/>
      <c r="B10" s="42">
        <v>533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79624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79624</v>
      </c>
      <c r="O10" s="44">
        <f t="shared" si="2"/>
        <v>410.43298969072163</v>
      </c>
      <c r="P10" s="9"/>
    </row>
    <row r="11" spans="1:133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5480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5480</v>
      </c>
      <c r="O11" s="44">
        <f t="shared" si="2"/>
        <v>28.24742268041237</v>
      </c>
      <c r="P11" s="9"/>
    </row>
    <row r="12" spans="1:133" ht="15.75">
      <c r="A12" s="26" t="s">
        <v>29</v>
      </c>
      <c r="B12" s="27"/>
      <c r="C12" s="28"/>
      <c r="D12" s="29">
        <f t="shared" ref="D12:M12" si="4">SUM(D13:D13)</f>
        <v>344225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344225</v>
      </c>
      <c r="O12" s="41">
        <f t="shared" si="2"/>
        <v>1774.3556701030927</v>
      </c>
      <c r="P12" s="9"/>
    </row>
    <row r="13" spans="1:133" ht="15.75" thickBot="1">
      <c r="A13" s="12"/>
      <c r="B13" s="42">
        <v>581</v>
      </c>
      <c r="C13" s="19" t="s">
        <v>28</v>
      </c>
      <c r="D13" s="43">
        <v>344225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344225</v>
      </c>
      <c r="O13" s="44">
        <f t="shared" si="2"/>
        <v>1774.3556701030927</v>
      </c>
      <c r="P13" s="9"/>
    </row>
    <row r="14" spans="1:133" ht="16.5" thickBot="1">
      <c r="A14" s="13" t="s">
        <v>10</v>
      </c>
      <c r="B14" s="21"/>
      <c r="C14" s="20"/>
      <c r="D14" s="14">
        <f>SUM(D5,D9,D12)</f>
        <v>656881</v>
      </c>
      <c r="E14" s="14">
        <f t="shared" ref="E14:M14" si="5">SUM(E5,E9,E12)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85104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741985</v>
      </c>
      <c r="O14" s="35">
        <f t="shared" si="2"/>
        <v>3824.6649484536083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44</v>
      </c>
      <c r="M16" s="90"/>
      <c r="N16" s="90"/>
      <c r="O16" s="39">
        <v>194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39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75989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75989</v>
      </c>
      <c r="O5" s="30">
        <f t="shared" ref="O5:O15" si="2">(N5/O$17)</f>
        <v>383.78282828282829</v>
      </c>
      <c r="P5" s="6"/>
    </row>
    <row r="6" spans="1:133">
      <c r="A6" s="12"/>
      <c r="B6" s="42">
        <v>513</v>
      </c>
      <c r="C6" s="19" t="s">
        <v>19</v>
      </c>
      <c r="D6" s="43">
        <v>71883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71883</v>
      </c>
      <c r="O6" s="44">
        <f t="shared" si="2"/>
        <v>363.04545454545456</v>
      </c>
      <c r="P6" s="9"/>
    </row>
    <row r="7" spans="1:133">
      <c r="A7" s="12"/>
      <c r="B7" s="42">
        <v>517</v>
      </c>
      <c r="C7" s="19" t="s">
        <v>21</v>
      </c>
      <c r="D7" s="43">
        <v>4106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4106</v>
      </c>
      <c r="O7" s="44">
        <f t="shared" si="2"/>
        <v>20.737373737373737</v>
      </c>
      <c r="P7" s="9"/>
    </row>
    <row r="8" spans="1:133" ht="15.75">
      <c r="A8" s="26" t="s">
        <v>22</v>
      </c>
      <c r="B8" s="27"/>
      <c r="C8" s="28"/>
      <c r="D8" s="29">
        <f t="shared" ref="D8:M8" si="3">SUM(D9:D12)</f>
        <v>355365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355365</v>
      </c>
      <c r="O8" s="41">
        <f t="shared" si="2"/>
        <v>1794.7727272727273</v>
      </c>
      <c r="P8" s="10"/>
    </row>
    <row r="9" spans="1:133">
      <c r="A9" s="12"/>
      <c r="B9" s="42">
        <v>533</v>
      </c>
      <c r="C9" s="19" t="s">
        <v>23</v>
      </c>
      <c r="D9" s="43">
        <v>3964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3964</v>
      </c>
      <c r="O9" s="44">
        <f t="shared" si="2"/>
        <v>20.020202020202021</v>
      </c>
      <c r="P9" s="9"/>
    </row>
    <row r="10" spans="1:133">
      <c r="A10" s="12"/>
      <c r="B10" s="42">
        <v>534</v>
      </c>
      <c r="C10" s="19" t="s">
        <v>24</v>
      </c>
      <c r="D10" s="43">
        <v>3456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3456</v>
      </c>
      <c r="O10" s="44">
        <f t="shared" si="2"/>
        <v>17.454545454545453</v>
      </c>
      <c r="P10" s="9"/>
    </row>
    <row r="11" spans="1:133">
      <c r="A11" s="12"/>
      <c r="B11" s="42">
        <v>535</v>
      </c>
      <c r="C11" s="19" t="s">
        <v>41</v>
      </c>
      <c r="D11" s="43">
        <v>327833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327833</v>
      </c>
      <c r="O11" s="44">
        <f t="shared" si="2"/>
        <v>1655.7222222222222</v>
      </c>
      <c r="P11" s="9"/>
    </row>
    <row r="12" spans="1:133">
      <c r="A12" s="12"/>
      <c r="B12" s="42">
        <v>536</v>
      </c>
      <c r="C12" s="19" t="s">
        <v>25</v>
      </c>
      <c r="D12" s="43">
        <v>20112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20112</v>
      </c>
      <c r="O12" s="44">
        <f t="shared" si="2"/>
        <v>101.57575757575758</v>
      </c>
      <c r="P12" s="9"/>
    </row>
    <row r="13" spans="1:133" ht="15.75">
      <c r="A13" s="26" t="s">
        <v>29</v>
      </c>
      <c r="B13" s="27"/>
      <c r="C13" s="28"/>
      <c r="D13" s="29">
        <f t="shared" ref="D13:M13" si="4">SUM(D14:D14)</f>
        <v>3300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3300</v>
      </c>
      <c r="O13" s="41">
        <f t="shared" si="2"/>
        <v>16.666666666666668</v>
      </c>
      <c r="P13" s="9"/>
    </row>
    <row r="14" spans="1:133" ht="15.75" thickBot="1">
      <c r="A14" s="12"/>
      <c r="B14" s="42">
        <v>581</v>
      </c>
      <c r="C14" s="19" t="s">
        <v>28</v>
      </c>
      <c r="D14" s="43">
        <v>3300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3300</v>
      </c>
      <c r="O14" s="44">
        <f t="shared" si="2"/>
        <v>16.666666666666668</v>
      </c>
      <c r="P14" s="9"/>
    </row>
    <row r="15" spans="1:133" ht="16.5" thickBot="1">
      <c r="A15" s="13" t="s">
        <v>10</v>
      </c>
      <c r="B15" s="21"/>
      <c r="C15" s="20"/>
      <c r="D15" s="14">
        <f>SUM(D5,D8,D13)</f>
        <v>434654</v>
      </c>
      <c r="E15" s="14">
        <f t="shared" ref="E15:M15" si="5">SUM(E5,E8,E13)</f>
        <v>0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14">
        <f t="shared" si="5"/>
        <v>0</v>
      </c>
      <c r="N15" s="14">
        <f t="shared" si="1"/>
        <v>434654</v>
      </c>
      <c r="O15" s="35">
        <f t="shared" si="2"/>
        <v>2195.2222222222222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42</v>
      </c>
      <c r="M17" s="90"/>
      <c r="N17" s="90"/>
      <c r="O17" s="39">
        <v>198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39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85618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85618</v>
      </c>
      <c r="O5" s="30">
        <f t="shared" ref="O5:O17" si="2">(N5/O$19)</f>
        <v>405.77251184834125</v>
      </c>
      <c r="P5" s="6"/>
    </row>
    <row r="6" spans="1:133">
      <c r="A6" s="12"/>
      <c r="B6" s="42">
        <v>511</v>
      </c>
      <c r="C6" s="19" t="s">
        <v>33</v>
      </c>
      <c r="D6" s="43">
        <v>605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605</v>
      </c>
      <c r="O6" s="44">
        <f t="shared" si="2"/>
        <v>2.8672985781990521</v>
      </c>
      <c r="P6" s="9"/>
    </row>
    <row r="7" spans="1:133">
      <c r="A7" s="12"/>
      <c r="B7" s="42">
        <v>514</v>
      </c>
      <c r="C7" s="19" t="s">
        <v>20</v>
      </c>
      <c r="D7" s="43">
        <v>1525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1525</v>
      </c>
      <c r="O7" s="44">
        <f t="shared" si="2"/>
        <v>7.2274881516587675</v>
      </c>
      <c r="P7" s="9"/>
    </row>
    <row r="8" spans="1:133">
      <c r="A8" s="12"/>
      <c r="B8" s="42">
        <v>517</v>
      </c>
      <c r="C8" s="19" t="s">
        <v>21</v>
      </c>
      <c r="D8" s="43">
        <v>1713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1713</v>
      </c>
      <c r="O8" s="44">
        <f t="shared" si="2"/>
        <v>8.1184834123222753</v>
      </c>
      <c r="P8" s="9"/>
    </row>
    <row r="9" spans="1:133">
      <c r="A9" s="12"/>
      <c r="B9" s="42">
        <v>519</v>
      </c>
      <c r="C9" s="19" t="s">
        <v>34</v>
      </c>
      <c r="D9" s="43">
        <v>81775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81775</v>
      </c>
      <c r="O9" s="44">
        <f t="shared" si="2"/>
        <v>387.55924170616112</v>
      </c>
      <c r="P9" s="9"/>
    </row>
    <row r="10" spans="1:133" ht="15.75">
      <c r="A10" s="26" t="s">
        <v>35</v>
      </c>
      <c r="B10" s="27"/>
      <c r="C10" s="28"/>
      <c r="D10" s="29">
        <f t="shared" ref="D10:M10" si="3">SUM(D11:D12)</f>
        <v>18978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18978</v>
      </c>
      <c r="O10" s="41">
        <f t="shared" si="2"/>
        <v>89.943127962085313</v>
      </c>
      <c r="P10" s="10"/>
    </row>
    <row r="11" spans="1:133">
      <c r="A11" s="12"/>
      <c r="B11" s="42">
        <v>525</v>
      </c>
      <c r="C11" s="19" t="s">
        <v>36</v>
      </c>
      <c r="D11" s="43">
        <v>16723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16723</v>
      </c>
      <c r="O11" s="44">
        <f t="shared" si="2"/>
        <v>79.255924170616112</v>
      </c>
      <c r="P11" s="9"/>
    </row>
    <row r="12" spans="1:133">
      <c r="A12" s="12"/>
      <c r="B12" s="42">
        <v>529</v>
      </c>
      <c r="C12" s="19" t="s">
        <v>37</v>
      </c>
      <c r="D12" s="43">
        <v>2255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2255</v>
      </c>
      <c r="O12" s="44">
        <f t="shared" si="2"/>
        <v>10.687203791469194</v>
      </c>
      <c r="P12" s="9"/>
    </row>
    <row r="13" spans="1:133" ht="15.75">
      <c r="A13" s="26" t="s">
        <v>22</v>
      </c>
      <c r="B13" s="27"/>
      <c r="C13" s="28"/>
      <c r="D13" s="29">
        <f t="shared" ref="D13:M13" si="4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77689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77689</v>
      </c>
      <c r="O13" s="41">
        <f t="shared" si="2"/>
        <v>368.19431279620852</v>
      </c>
      <c r="P13" s="10"/>
    </row>
    <row r="14" spans="1:133">
      <c r="A14" s="12"/>
      <c r="B14" s="42">
        <v>533</v>
      </c>
      <c r="C14" s="19" t="s">
        <v>23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77689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77689</v>
      </c>
      <c r="O14" s="44">
        <f t="shared" si="2"/>
        <v>368.19431279620852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2960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2960</v>
      </c>
      <c r="O15" s="41">
        <f t="shared" si="2"/>
        <v>14.028436018957345</v>
      </c>
      <c r="P15" s="9"/>
    </row>
    <row r="16" spans="1:133" ht="15.75" thickBot="1">
      <c r="A16" s="12"/>
      <c r="B16" s="42">
        <v>581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2960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2960</v>
      </c>
      <c r="O16" s="44">
        <f t="shared" si="2"/>
        <v>14.028436018957345</v>
      </c>
      <c r="P16" s="9"/>
    </row>
    <row r="17" spans="1:119" ht="16.5" thickBot="1">
      <c r="A17" s="13" t="s">
        <v>10</v>
      </c>
      <c r="B17" s="21"/>
      <c r="C17" s="20"/>
      <c r="D17" s="14">
        <f>SUM(D5,D10,D13,D15)</f>
        <v>104596</v>
      </c>
      <c r="E17" s="14">
        <f t="shared" ref="E17:M17" si="6">SUM(E5,E10,E13,E15)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80649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185245</v>
      </c>
      <c r="O17" s="35">
        <f t="shared" si="2"/>
        <v>877.93838862559244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38</v>
      </c>
      <c r="M19" s="90"/>
      <c r="N19" s="90"/>
      <c r="O19" s="39">
        <v>211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thickBot="1">
      <c r="A21" s="94" t="s">
        <v>39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74758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74758</v>
      </c>
      <c r="O5" s="30">
        <f t="shared" ref="O5:O17" si="2">(N5/O$19)</f>
        <v>323.62770562770561</v>
      </c>
      <c r="P5" s="6"/>
    </row>
    <row r="6" spans="1:133">
      <c r="A6" s="12"/>
      <c r="B6" s="42">
        <v>513</v>
      </c>
      <c r="C6" s="19" t="s">
        <v>19</v>
      </c>
      <c r="D6" s="43">
        <v>69676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69676</v>
      </c>
      <c r="O6" s="44">
        <f t="shared" si="2"/>
        <v>301.62770562770561</v>
      </c>
      <c r="P6" s="9"/>
    </row>
    <row r="7" spans="1:133">
      <c r="A7" s="12"/>
      <c r="B7" s="42">
        <v>514</v>
      </c>
      <c r="C7" s="19" t="s">
        <v>20</v>
      </c>
      <c r="D7" s="43">
        <v>1100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1100</v>
      </c>
      <c r="O7" s="44">
        <f t="shared" si="2"/>
        <v>4.7619047619047619</v>
      </c>
      <c r="P7" s="9"/>
    </row>
    <row r="8" spans="1:133">
      <c r="A8" s="12"/>
      <c r="B8" s="42">
        <v>517</v>
      </c>
      <c r="C8" s="19" t="s">
        <v>21</v>
      </c>
      <c r="D8" s="43">
        <v>3982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3982</v>
      </c>
      <c r="O8" s="44">
        <f t="shared" si="2"/>
        <v>17.238095238095237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74542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74542</v>
      </c>
      <c r="O9" s="41">
        <f t="shared" si="2"/>
        <v>322.69264069264068</v>
      </c>
      <c r="P9" s="10"/>
    </row>
    <row r="10" spans="1:133">
      <c r="A10" s="12"/>
      <c r="B10" s="42">
        <v>533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17735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17735</v>
      </c>
      <c r="O10" s="44">
        <f t="shared" si="2"/>
        <v>76.774891774891771</v>
      </c>
      <c r="P10" s="9"/>
    </row>
    <row r="11" spans="1:133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5713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5713</v>
      </c>
      <c r="O11" s="44">
        <f t="shared" si="2"/>
        <v>24.731601731601732</v>
      </c>
      <c r="P11" s="9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51094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51094</v>
      </c>
      <c r="O12" s="44">
        <f t="shared" si="2"/>
        <v>221.1861471861472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SUM(D14:D14)</f>
        <v>232852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232852</v>
      </c>
      <c r="O13" s="41">
        <f t="shared" si="2"/>
        <v>1008.017316017316</v>
      </c>
      <c r="P13" s="9"/>
    </row>
    <row r="14" spans="1:133">
      <c r="A14" s="12"/>
      <c r="B14" s="42">
        <v>572</v>
      </c>
      <c r="C14" s="19" t="s">
        <v>27</v>
      </c>
      <c r="D14" s="43">
        <v>232852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232852</v>
      </c>
      <c r="O14" s="44">
        <f t="shared" si="2"/>
        <v>1008.017316017316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64360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64360</v>
      </c>
      <c r="O15" s="41">
        <f t="shared" si="2"/>
        <v>278.61471861471864</v>
      </c>
      <c r="P15" s="9"/>
    </row>
    <row r="16" spans="1:133" ht="15.75" thickBot="1">
      <c r="A16" s="12"/>
      <c r="B16" s="42">
        <v>581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64360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64360</v>
      </c>
      <c r="O16" s="44">
        <f t="shared" si="2"/>
        <v>278.61471861471864</v>
      </c>
      <c r="P16" s="9"/>
    </row>
    <row r="17" spans="1:119" ht="16.5" thickBot="1">
      <c r="A17" s="13" t="s">
        <v>10</v>
      </c>
      <c r="B17" s="21"/>
      <c r="C17" s="20"/>
      <c r="D17" s="14">
        <f>SUM(D5,D9,D13,D15)</f>
        <v>307610</v>
      </c>
      <c r="E17" s="14">
        <f t="shared" ref="E17:M17" si="6">SUM(E5,E9,E13,E15)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138902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446512</v>
      </c>
      <c r="O17" s="35">
        <f t="shared" si="2"/>
        <v>1932.952380952381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30</v>
      </c>
      <c r="M19" s="90"/>
      <c r="N19" s="90"/>
      <c r="O19" s="39">
        <v>231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thickBot="1">
      <c r="A21" s="94" t="s">
        <v>39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52859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52859</v>
      </c>
      <c r="O5" s="30">
        <f t="shared" ref="O5:O11" si="2">(N5/O$13)</f>
        <v>229.82173913043479</v>
      </c>
      <c r="P5" s="6"/>
    </row>
    <row r="6" spans="1:133">
      <c r="A6" s="12"/>
      <c r="B6" s="42">
        <v>513</v>
      </c>
      <c r="C6" s="19" t="s">
        <v>19</v>
      </c>
      <c r="D6" s="43">
        <v>51459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51459</v>
      </c>
      <c r="O6" s="44">
        <f t="shared" si="2"/>
        <v>223.73478260869564</v>
      </c>
      <c r="P6" s="9"/>
    </row>
    <row r="7" spans="1:133">
      <c r="A7" s="12"/>
      <c r="B7" s="42">
        <v>514</v>
      </c>
      <c r="C7" s="19" t="s">
        <v>20</v>
      </c>
      <c r="D7" s="43">
        <v>1400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1400</v>
      </c>
      <c r="O7" s="44">
        <f t="shared" si="2"/>
        <v>6.0869565217391308</v>
      </c>
      <c r="P7" s="9"/>
    </row>
    <row r="8" spans="1:133" ht="15.75">
      <c r="A8" s="26" t="s">
        <v>22</v>
      </c>
      <c r="B8" s="27"/>
      <c r="C8" s="28"/>
      <c r="D8" s="29">
        <f t="shared" ref="D8:M8" si="3">SUM(D9:D10)</f>
        <v>5899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72316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78215</v>
      </c>
      <c r="O8" s="41">
        <f t="shared" si="2"/>
        <v>340.06521739130437</v>
      </c>
      <c r="P8" s="10"/>
    </row>
    <row r="9" spans="1:133">
      <c r="A9" s="12"/>
      <c r="B9" s="42">
        <v>533</v>
      </c>
      <c r="C9" s="19" t="s">
        <v>23</v>
      </c>
      <c r="D9" s="43">
        <v>5899</v>
      </c>
      <c r="E9" s="43">
        <v>0</v>
      </c>
      <c r="F9" s="43">
        <v>0</v>
      </c>
      <c r="G9" s="43">
        <v>0</v>
      </c>
      <c r="H9" s="43">
        <v>0</v>
      </c>
      <c r="I9" s="43">
        <v>33044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38943</v>
      </c>
      <c r="O9" s="44">
        <f t="shared" si="2"/>
        <v>169.31739130434784</v>
      </c>
      <c r="P9" s="9"/>
    </row>
    <row r="10" spans="1:133" ht="15.75" thickBot="1">
      <c r="A10" s="12"/>
      <c r="B10" s="42">
        <v>536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39272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39272</v>
      </c>
      <c r="O10" s="44">
        <f t="shared" si="2"/>
        <v>170.74782608695651</v>
      </c>
      <c r="P10" s="9"/>
    </row>
    <row r="11" spans="1:133" ht="16.5" thickBot="1">
      <c r="A11" s="13" t="s">
        <v>10</v>
      </c>
      <c r="B11" s="21"/>
      <c r="C11" s="20"/>
      <c r="D11" s="14">
        <f>SUM(D5,D8)</f>
        <v>58758</v>
      </c>
      <c r="E11" s="14">
        <f t="shared" ref="E11:M11" si="4">SUM(E5,E8)</f>
        <v>0</v>
      </c>
      <c r="F11" s="14">
        <f t="shared" si="4"/>
        <v>0</v>
      </c>
      <c r="G11" s="14">
        <f t="shared" si="4"/>
        <v>0</v>
      </c>
      <c r="H11" s="14">
        <f t="shared" si="4"/>
        <v>0</v>
      </c>
      <c r="I11" s="14">
        <f t="shared" si="4"/>
        <v>72316</v>
      </c>
      <c r="J11" s="14">
        <f t="shared" si="4"/>
        <v>0</v>
      </c>
      <c r="K11" s="14">
        <f t="shared" si="4"/>
        <v>0</v>
      </c>
      <c r="L11" s="14">
        <f t="shared" si="4"/>
        <v>0</v>
      </c>
      <c r="M11" s="14">
        <f t="shared" si="4"/>
        <v>0</v>
      </c>
      <c r="N11" s="14">
        <f t="shared" si="1"/>
        <v>131074</v>
      </c>
      <c r="O11" s="35">
        <f t="shared" si="2"/>
        <v>569.88695652173908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46</v>
      </c>
      <c r="M13" s="90"/>
      <c r="N13" s="90"/>
      <c r="O13" s="39">
        <v>230</v>
      </c>
    </row>
    <row r="14" spans="1:133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33" ht="15.75" customHeight="1" thickBot="1">
      <c r="A15" s="94" t="s">
        <v>39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40383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40383</v>
      </c>
      <c r="O5" s="30">
        <f t="shared" ref="O5:O19" si="2">(N5/O$21)</f>
        <v>181.90540540540542</v>
      </c>
      <c r="P5" s="6"/>
    </row>
    <row r="6" spans="1:133">
      <c r="A6" s="12"/>
      <c r="B6" s="42">
        <v>513</v>
      </c>
      <c r="C6" s="19" t="s">
        <v>19</v>
      </c>
      <c r="D6" s="43">
        <v>23847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23847</v>
      </c>
      <c r="O6" s="44">
        <f t="shared" si="2"/>
        <v>107.41891891891892</v>
      </c>
      <c r="P6" s="9"/>
    </row>
    <row r="7" spans="1:133">
      <c r="A7" s="12"/>
      <c r="B7" s="42">
        <v>514</v>
      </c>
      <c r="C7" s="19" t="s">
        <v>20</v>
      </c>
      <c r="D7" s="43">
        <v>1893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1893</v>
      </c>
      <c r="O7" s="44">
        <f t="shared" si="2"/>
        <v>8.5270270270270263</v>
      </c>
      <c r="P7" s="9"/>
    </row>
    <row r="8" spans="1:133">
      <c r="A8" s="12"/>
      <c r="B8" s="42">
        <v>517</v>
      </c>
      <c r="C8" s="19" t="s">
        <v>21</v>
      </c>
      <c r="D8" s="43">
        <v>10349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10349</v>
      </c>
      <c r="O8" s="44">
        <f t="shared" si="2"/>
        <v>46.617117117117118</v>
      </c>
      <c r="P8" s="9"/>
    </row>
    <row r="9" spans="1:133">
      <c r="A9" s="12"/>
      <c r="B9" s="42">
        <v>519</v>
      </c>
      <c r="C9" s="19" t="s">
        <v>34</v>
      </c>
      <c r="D9" s="43">
        <v>4294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4294</v>
      </c>
      <c r="O9" s="44">
        <f t="shared" si="2"/>
        <v>19.342342342342342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12922</v>
      </c>
      <c r="E10" s="29">
        <f t="shared" si="3"/>
        <v>0</v>
      </c>
      <c r="F10" s="29">
        <f t="shared" si="3"/>
        <v>0</v>
      </c>
      <c r="G10" s="29">
        <f t="shared" si="3"/>
        <v>20709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33631</v>
      </c>
      <c r="O10" s="41">
        <f t="shared" si="2"/>
        <v>151.49099099099098</v>
      </c>
      <c r="P10" s="10"/>
    </row>
    <row r="11" spans="1:133">
      <c r="A11" s="12"/>
      <c r="B11" s="42">
        <v>533</v>
      </c>
      <c r="C11" s="19" t="s">
        <v>23</v>
      </c>
      <c r="D11" s="43">
        <v>9655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9655</v>
      </c>
      <c r="O11" s="44">
        <f t="shared" si="2"/>
        <v>43.490990990990994</v>
      </c>
      <c r="P11" s="9"/>
    </row>
    <row r="12" spans="1:133">
      <c r="A12" s="12"/>
      <c r="B12" s="42">
        <v>535</v>
      </c>
      <c r="C12" s="19" t="s">
        <v>41</v>
      </c>
      <c r="D12" s="43">
        <v>3267</v>
      </c>
      <c r="E12" s="43">
        <v>0</v>
      </c>
      <c r="F12" s="43">
        <v>0</v>
      </c>
      <c r="G12" s="43">
        <v>20709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23976</v>
      </c>
      <c r="O12" s="44">
        <f t="shared" si="2"/>
        <v>108</v>
      </c>
      <c r="P12" s="9"/>
    </row>
    <row r="13" spans="1:133" ht="15.75">
      <c r="A13" s="26" t="s">
        <v>53</v>
      </c>
      <c r="B13" s="27"/>
      <c r="C13" s="28"/>
      <c r="D13" s="29">
        <f t="shared" ref="D13:M13" si="4">SUM(D14:D14)</f>
        <v>4347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4347</v>
      </c>
      <c r="O13" s="41">
        <f t="shared" si="2"/>
        <v>19.581081081081081</v>
      </c>
      <c r="P13" s="10"/>
    </row>
    <row r="14" spans="1:133">
      <c r="A14" s="12"/>
      <c r="B14" s="42">
        <v>541</v>
      </c>
      <c r="C14" s="19" t="s">
        <v>54</v>
      </c>
      <c r="D14" s="43">
        <v>4347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4347</v>
      </c>
      <c r="O14" s="44">
        <f t="shared" si="2"/>
        <v>19.581081081081081</v>
      </c>
      <c r="P14" s="9"/>
    </row>
    <row r="15" spans="1:133" ht="15.75">
      <c r="A15" s="26" t="s">
        <v>26</v>
      </c>
      <c r="B15" s="27"/>
      <c r="C15" s="28"/>
      <c r="D15" s="29">
        <f t="shared" ref="D15:M15" si="5">SUM(D16:D16)</f>
        <v>0</v>
      </c>
      <c r="E15" s="29">
        <f t="shared" si="5"/>
        <v>0</v>
      </c>
      <c r="F15" s="29">
        <f t="shared" si="5"/>
        <v>0</v>
      </c>
      <c r="G15" s="29">
        <f t="shared" si="5"/>
        <v>48855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48855</v>
      </c>
      <c r="O15" s="41">
        <f t="shared" si="2"/>
        <v>220.06756756756758</v>
      </c>
      <c r="P15" s="9"/>
    </row>
    <row r="16" spans="1:133">
      <c r="A16" s="12"/>
      <c r="B16" s="42">
        <v>572</v>
      </c>
      <c r="C16" s="19" t="s">
        <v>27</v>
      </c>
      <c r="D16" s="43">
        <v>0</v>
      </c>
      <c r="E16" s="43">
        <v>0</v>
      </c>
      <c r="F16" s="43">
        <v>0</v>
      </c>
      <c r="G16" s="43">
        <v>48855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48855</v>
      </c>
      <c r="O16" s="44">
        <f t="shared" si="2"/>
        <v>220.06756756756758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37657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37657</v>
      </c>
      <c r="O17" s="41">
        <f t="shared" si="2"/>
        <v>169.62612612612614</v>
      </c>
      <c r="P17" s="9"/>
    </row>
    <row r="18" spans="1:119" ht="15.75" thickBot="1">
      <c r="A18" s="12"/>
      <c r="B18" s="42">
        <v>590</v>
      </c>
      <c r="C18" s="19" t="s">
        <v>55</v>
      </c>
      <c r="D18" s="43">
        <v>37657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37657</v>
      </c>
      <c r="O18" s="44">
        <f t="shared" si="2"/>
        <v>169.62612612612614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95309</v>
      </c>
      <c r="E19" s="14">
        <f t="shared" ref="E19:M19" si="7">SUM(E5,E10,E13,E15,E17)</f>
        <v>0</v>
      </c>
      <c r="F19" s="14">
        <f t="shared" si="7"/>
        <v>0</v>
      </c>
      <c r="G19" s="14">
        <f t="shared" si="7"/>
        <v>69564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164873</v>
      </c>
      <c r="O19" s="35">
        <f t="shared" si="2"/>
        <v>742.67117117117118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56</v>
      </c>
      <c r="M21" s="90"/>
      <c r="N21" s="90"/>
      <c r="O21" s="39">
        <v>222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SUM(D6:D6)</f>
        <v>69452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1" si="1">SUM(D5:N5)</f>
        <v>69452</v>
      </c>
      <c r="P5" s="30">
        <f t="shared" ref="P5:P11" si="2">(O5/P$13)</f>
        <v>315.69090909090909</v>
      </c>
      <c r="Q5" s="6"/>
    </row>
    <row r="6" spans="1:134">
      <c r="A6" s="12"/>
      <c r="B6" s="42">
        <v>519</v>
      </c>
      <c r="C6" s="19" t="s">
        <v>34</v>
      </c>
      <c r="D6" s="43">
        <v>69452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69452</v>
      </c>
      <c r="P6" s="44">
        <f t="shared" si="2"/>
        <v>315.69090909090909</v>
      </c>
      <c r="Q6" s="9"/>
    </row>
    <row r="7" spans="1:134" ht="15.75">
      <c r="A7" s="26" t="s">
        <v>35</v>
      </c>
      <c r="B7" s="27"/>
      <c r="C7" s="28"/>
      <c r="D7" s="29">
        <f t="shared" ref="D7:N7" si="3">SUM(D8:D8)</f>
        <v>4136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 t="shared" si="1"/>
        <v>4136</v>
      </c>
      <c r="P7" s="41">
        <f t="shared" si="2"/>
        <v>18.8</v>
      </c>
      <c r="Q7" s="10"/>
    </row>
    <row r="8" spans="1:134">
      <c r="A8" s="12"/>
      <c r="B8" s="42">
        <v>522</v>
      </c>
      <c r="C8" s="19" t="s">
        <v>71</v>
      </c>
      <c r="D8" s="43">
        <v>4136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4136</v>
      </c>
      <c r="P8" s="44">
        <f t="shared" si="2"/>
        <v>18.8</v>
      </c>
      <c r="Q8" s="9"/>
    </row>
    <row r="9" spans="1:134" ht="15.75">
      <c r="A9" s="26" t="s">
        <v>22</v>
      </c>
      <c r="B9" s="27"/>
      <c r="C9" s="28"/>
      <c r="D9" s="29">
        <f t="shared" ref="D9:N9" si="4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54248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4"/>
        <v>0</v>
      </c>
      <c r="O9" s="40">
        <f t="shared" si="1"/>
        <v>54248</v>
      </c>
      <c r="P9" s="41">
        <f t="shared" si="2"/>
        <v>246.58181818181819</v>
      </c>
      <c r="Q9" s="10"/>
    </row>
    <row r="10" spans="1:134" ht="15.75" thickBot="1">
      <c r="A10" s="12"/>
      <c r="B10" s="42">
        <v>536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54248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54248</v>
      </c>
      <c r="P10" s="44">
        <f t="shared" si="2"/>
        <v>246.58181818181819</v>
      </c>
      <c r="Q10" s="9"/>
    </row>
    <row r="11" spans="1:134" ht="16.5" thickBot="1">
      <c r="A11" s="13" t="s">
        <v>10</v>
      </c>
      <c r="B11" s="21"/>
      <c r="C11" s="20"/>
      <c r="D11" s="14">
        <f>SUM(D5,D7,D9)</f>
        <v>73588</v>
      </c>
      <c r="E11" s="14">
        <f t="shared" ref="E11:N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54248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5"/>
        <v>0</v>
      </c>
      <c r="O11" s="14">
        <f t="shared" si="1"/>
        <v>127836</v>
      </c>
      <c r="P11" s="35">
        <f t="shared" si="2"/>
        <v>581.07272727272732</v>
      </c>
      <c r="Q11" s="6"/>
      <c r="R11" s="2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</row>
    <row r="12" spans="1:134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8"/>
    </row>
    <row r="13" spans="1:134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90" t="s">
        <v>81</v>
      </c>
      <c r="N13" s="90"/>
      <c r="O13" s="90"/>
      <c r="P13" s="39">
        <v>220</v>
      </c>
    </row>
    <row r="14" spans="1:134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3"/>
    </row>
    <row r="15" spans="1:134" ht="15.75" customHeight="1" thickBot="1">
      <c r="A15" s="94" t="s">
        <v>39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</row>
  </sheetData>
  <mergeCells count="10">
    <mergeCell ref="M13:O13"/>
    <mergeCell ref="A14:P14"/>
    <mergeCell ref="A15:P1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63925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63925</v>
      </c>
      <c r="O5" s="30">
        <f t="shared" ref="O5:O11" si="2">(N5/O$13)</f>
        <v>351.23626373626371</v>
      </c>
      <c r="P5" s="6"/>
    </row>
    <row r="6" spans="1:133">
      <c r="A6" s="12"/>
      <c r="B6" s="42">
        <v>519</v>
      </c>
      <c r="C6" s="19" t="s">
        <v>60</v>
      </c>
      <c r="D6" s="43">
        <v>63925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63925</v>
      </c>
      <c r="O6" s="44">
        <f t="shared" si="2"/>
        <v>351.23626373626371</v>
      </c>
      <c r="P6" s="9"/>
    </row>
    <row r="7" spans="1:133" ht="15.75">
      <c r="A7" s="26" t="s">
        <v>22</v>
      </c>
      <c r="B7" s="27"/>
      <c r="C7" s="28"/>
      <c r="D7" s="29">
        <f t="shared" ref="D7:M7" si="3">SUM(D8:D8)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45309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45309</v>
      </c>
      <c r="O7" s="41">
        <f t="shared" si="2"/>
        <v>248.95054945054946</v>
      </c>
      <c r="P7" s="10"/>
    </row>
    <row r="8" spans="1:133">
      <c r="A8" s="12"/>
      <c r="B8" s="42">
        <v>535</v>
      </c>
      <c r="C8" s="19" t="s">
        <v>41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45309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45309</v>
      </c>
      <c r="O8" s="44">
        <f t="shared" si="2"/>
        <v>248.95054945054946</v>
      </c>
      <c r="P8" s="9"/>
    </row>
    <row r="9" spans="1:133" ht="15.75">
      <c r="A9" s="26" t="s">
        <v>53</v>
      </c>
      <c r="B9" s="27"/>
      <c r="C9" s="28"/>
      <c r="D9" s="29">
        <f t="shared" ref="D9:M9" si="4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67055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1"/>
        <v>67055</v>
      </c>
      <c r="O9" s="41">
        <f t="shared" si="2"/>
        <v>368.43406593406593</v>
      </c>
      <c r="P9" s="10"/>
    </row>
    <row r="10" spans="1:133" ht="15.75" thickBot="1">
      <c r="A10" s="12"/>
      <c r="B10" s="42">
        <v>543</v>
      </c>
      <c r="C10" s="19" t="s">
        <v>63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67055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67055</v>
      </c>
      <c r="O10" s="44">
        <f t="shared" si="2"/>
        <v>368.43406593406593</v>
      </c>
      <c r="P10" s="9"/>
    </row>
    <row r="11" spans="1:133" ht="16.5" thickBot="1">
      <c r="A11" s="13" t="s">
        <v>10</v>
      </c>
      <c r="B11" s="21"/>
      <c r="C11" s="20"/>
      <c r="D11" s="14">
        <f>SUM(D5,D7,D9)</f>
        <v>63925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112364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176289</v>
      </c>
      <c r="O11" s="35">
        <f t="shared" si="2"/>
        <v>968.62087912087907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76</v>
      </c>
      <c r="M13" s="90"/>
      <c r="N13" s="90"/>
      <c r="O13" s="39">
        <v>182</v>
      </c>
    </row>
    <row r="14" spans="1:133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33" ht="15.75" customHeight="1" thickBot="1">
      <c r="A15" s="94" t="s">
        <v>39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20942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20942</v>
      </c>
      <c r="O5" s="30">
        <f t="shared" ref="O5:O19" si="2">(N5/O$21)</f>
        <v>103.67326732673267</v>
      </c>
      <c r="P5" s="6"/>
    </row>
    <row r="6" spans="1:133">
      <c r="A6" s="12"/>
      <c r="B6" s="42">
        <v>513</v>
      </c>
      <c r="C6" s="19" t="s">
        <v>19</v>
      </c>
      <c r="D6" s="43">
        <v>11049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11049</v>
      </c>
      <c r="O6" s="44">
        <f t="shared" si="2"/>
        <v>54.698019801980195</v>
      </c>
      <c r="P6" s="9"/>
    </row>
    <row r="7" spans="1:133">
      <c r="A7" s="12"/>
      <c r="B7" s="42">
        <v>519</v>
      </c>
      <c r="C7" s="19" t="s">
        <v>60</v>
      </c>
      <c r="D7" s="43">
        <v>9893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9893</v>
      </c>
      <c r="O7" s="44">
        <f t="shared" si="2"/>
        <v>48.975247524752476</v>
      </c>
      <c r="P7" s="9"/>
    </row>
    <row r="8" spans="1:133" ht="15.75">
      <c r="A8" s="26" t="s">
        <v>35</v>
      </c>
      <c r="B8" s="27"/>
      <c r="C8" s="28"/>
      <c r="D8" s="29">
        <f t="shared" ref="D8:M8" si="3">SUM(D9:D9)</f>
        <v>12000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12000</v>
      </c>
      <c r="O8" s="41">
        <f t="shared" si="2"/>
        <v>59.405940594059409</v>
      </c>
      <c r="P8" s="10"/>
    </row>
    <row r="9" spans="1:133">
      <c r="A9" s="12"/>
      <c r="B9" s="42">
        <v>522</v>
      </c>
      <c r="C9" s="19" t="s">
        <v>71</v>
      </c>
      <c r="D9" s="43">
        <v>12000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12000</v>
      </c>
      <c r="O9" s="44">
        <f t="shared" si="2"/>
        <v>59.405940594059409</v>
      </c>
      <c r="P9" s="9"/>
    </row>
    <row r="10" spans="1:133" ht="15.75">
      <c r="A10" s="26" t="s">
        <v>22</v>
      </c>
      <c r="B10" s="27"/>
      <c r="C10" s="28"/>
      <c r="D10" s="29">
        <f t="shared" ref="D10:M10" si="4">SUM(D11:D14)</f>
        <v>5113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43009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48122</v>
      </c>
      <c r="O10" s="41">
        <f t="shared" si="2"/>
        <v>238.22772277227722</v>
      </c>
      <c r="P10" s="10"/>
    </row>
    <row r="11" spans="1:133">
      <c r="A11" s="12"/>
      <c r="B11" s="42">
        <v>531</v>
      </c>
      <c r="C11" s="19" t="s">
        <v>61</v>
      </c>
      <c r="D11" s="43">
        <v>4465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4465</v>
      </c>
      <c r="O11" s="44">
        <f t="shared" si="2"/>
        <v>22.103960396039604</v>
      </c>
      <c r="P11" s="9"/>
    </row>
    <row r="12" spans="1:133">
      <c r="A12" s="12"/>
      <c r="B12" s="42">
        <v>532</v>
      </c>
      <c r="C12" s="19" t="s">
        <v>72</v>
      </c>
      <c r="D12" s="43">
        <v>73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73</v>
      </c>
      <c r="O12" s="44">
        <f t="shared" si="2"/>
        <v>0.36138613861386137</v>
      </c>
      <c r="P12" s="9"/>
    </row>
    <row r="13" spans="1:133">
      <c r="A13" s="12"/>
      <c r="B13" s="42">
        <v>534</v>
      </c>
      <c r="C13" s="19" t="s">
        <v>62</v>
      </c>
      <c r="D13" s="43">
        <v>575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575</v>
      </c>
      <c r="O13" s="44">
        <f t="shared" si="2"/>
        <v>2.8465346534653464</v>
      </c>
      <c r="P13" s="9"/>
    </row>
    <row r="14" spans="1:133">
      <c r="A14" s="12"/>
      <c r="B14" s="42">
        <v>535</v>
      </c>
      <c r="C14" s="19" t="s">
        <v>41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43009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43009</v>
      </c>
      <c r="O14" s="44">
        <f t="shared" si="2"/>
        <v>212.91584158415841</v>
      </c>
      <c r="P14" s="9"/>
    </row>
    <row r="15" spans="1:133" ht="15.75">
      <c r="A15" s="26" t="s">
        <v>53</v>
      </c>
      <c r="B15" s="27"/>
      <c r="C15" s="28"/>
      <c r="D15" s="29">
        <f t="shared" ref="D15:M15" si="5">SUM(D16:D16)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30360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30360</v>
      </c>
      <c r="O15" s="41">
        <f t="shared" si="2"/>
        <v>150.29702970297029</v>
      </c>
      <c r="P15" s="10"/>
    </row>
    <row r="16" spans="1:133">
      <c r="A16" s="12"/>
      <c r="B16" s="42">
        <v>543</v>
      </c>
      <c r="C16" s="19" t="s">
        <v>63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30360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30360</v>
      </c>
      <c r="O16" s="44">
        <f t="shared" si="2"/>
        <v>150.29702970297029</v>
      </c>
      <c r="P16" s="9"/>
    </row>
    <row r="17" spans="1:119" ht="15.75">
      <c r="A17" s="26" t="s">
        <v>26</v>
      </c>
      <c r="B17" s="27"/>
      <c r="C17" s="28"/>
      <c r="D17" s="29">
        <f t="shared" ref="D17:M17" si="6">SUM(D18:D18)</f>
        <v>1407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1407</v>
      </c>
      <c r="O17" s="41">
        <f t="shared" si="2"/>
        <v>6.9653465346534658</v>
      </c>
      <c r="P17" s="9"/>
    </row>
    <row r="18" spans="1:119" ht="15.75" thickBot="1">
      <c r="A18" s="12"/>
      <c r="B18" s="42">
        <v>572</v>
      </c>
      <c r="C18" s="19" t="s">
        <v>73</v>
      </c>
      <c r="D18" s="43">
        <v>1407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1407</v>
      </c>
      <c r="O18" s="44">
        <f t="shared" si="2"/>
        <v>6.9653465346534658</v>
      </c>
      <c r="P18" s="9"/>
    </row>
    <row r="19" spans="1:119" ht="16.5" thickBot="1">
      <c r="A19" s="13" t="s">
        <v>10</v>
      </c>
      <c r="B19" s="21"/>
      <c r="C19" s="20"/>
      <c r="D19" s="14">
        <f>SUM(D5,D8,D10,D15,D17)</f>
        <v>39462</v>
      </c>
      <c r="E19" s="14">
        <f t="shared" ref="E19:M19" si="7">SUM(E5,E8,E10,E15,E17)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73369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112831</v>
      </c>
      <c r="O19" s="35">
        <f t="shared" si="2"/>
        <v>558.56930693069307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74</v>
      </c>
      <c r="M21" s="90"/>
      <c r="N21" s="90"/>
      <c r="O21" s="39">
        <v>202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57552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849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2" si="1">SUM(D5:M5)</f>
        <v>58401</v>
      </c>
      <c r="O5" s="30">
        <f t="shared" ref="O5:O12" si="2">(N5/O$14)</f>
        <v>312.30481283422461</v>
      </c>
      <c r="P5" s="6"/>
    </row>
    <row r="6" spans="1:133">
      <c r="A6" s="12"/>
      <c r="B6" s="42">
        <v>513</v>
      </c>
      <c r="C6" s="19" t="s">
        <v>19</v>
      </c>
      <c r="D6" s="43">
        <v>54515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54515</v>
      </c>
      <c r="O6" s="44">
        <f t="shared" si="2"/>
        <v>291.52406417112297</v>
      </c>
      <c r="P6" s="9"/>
    </row>
    <row r="7" spans="1:133">
      <c r="A7" s="12"/>
      <c r="B7" s="42">
        <v>517</v>
      </c>
      <c r="C7" s="19" t="s">
        <v>21</v>
      </c>
      <c r="D7" s="43">
        <v>2194</v>
      </c>
      <c r="E7" s="43">
        <v>0</v>
      </c>
      <c r="F7" s="43">
        <v>0</v>
      </c>
      <c r="G7" s="43">
        <v>0</v>
      </c>
      <c r="H7" s="43">
        <v>0</v>
      </c>
      <c r="I7" s="43">
        <v>849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3043</v>
      </c>
      <c r="O7" s="44">
        <f t="shared" si="2"/>
        <v>16.272727272727273</v>
      </c>
      <c r="P7" s="9"/>
    </row>
    <row r="8" spans="1:133">
      <c r="A8" s="12"/>
      <c r="B8" s="42">
        <v>519</v>
      </c>
      <c r="C8" s="19" t="s">
        <v>60</v>
      </c>
      <c r="D8" s="43">
        <v>843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843</v>
      </c>
      <c r="O8" s="44">
        <f t="shared" si="2"/>
        <v>4.5080213903743314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60429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60429</v>
      </c>
      <c r="O9" s="41">
        <f t="shared" si="2"/>
        <v>323.14973262032083</v>
      </c>
      <c r="P9" s="10"/>
    </row>
    <row r="10" spans="1:133">
      <c r="A10" s="12"/>
      <c r="B10" s="42">
        <v>533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17524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17524</v>
      </c>
      <c r="O10" s="44">
        <f t="shared" si="2"/>
        <v>93.711229946524071</v>
      </c>
      <c r="P10" s="9"/>
    </row>
    <row r="11" spans="1:133" ht="15.75" thickBot="1">
      <c r="A11" s="12"/>
      <c r="B11" s="42">
        <v>535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42905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42905</v>
      </c>
      <c r="O11" s="44">
        <f t="shared" si="2"/>
        <v>229.43850267379679</v>
      </c>
      <c r="P11" s="9"/>
    </row>
    <row r="12" spans="1:133" ht="16.5" thickBot="1">
      <c r="A12" s="13" t="s">
        <v>10</v>
      </c>
      <c r="B12" s="21"/>
      <c r="C12" s="20"/>
      <c r="D12" s="14">
        <f>SUM(D5,D9)</f>
        <v>57552</v>
      </c>
      <c r="E12" s="14">
        <f t="shared" ref="E12:M12" si="4">SUM(E5,E9)</f>
        <v>0</v>
      </c>
      <c r="F12" s="14">
        <f t="shared" si="4"/>
        <v>0</v>
      </c>
      <c r="G12" s="14">
        <f t="shared" si="4"/>
        <v>0</v>
      </c>
      <c r="H12" s="14">
        <f t="shared" si="4"/>
        <v>0</v>
      </c>
      <c r="I12" s="14">
        <f t="shared" si="4"/>
        <v>61278</v>
      </c>
      <c r="J12" s="14">
        <f t="shared" si="4"/>
        <v>0</v>
      </c>
      <c r="K12" s="14">
        <f t="shared" si="4"/>
        <v>0</v>
      </c>
      <c r="L12" s="14">
        <f t="shared" si="4"/>
        <v>0</v>
      </c>
      <c r="M12" s="14">
        <f t="shared" si="4"/>
        <v>0</v>
      </c>
      <c r="N12" s="14">
        <f t="shared" si="1"/>
        <v>118830</v>
      </c>
      <c r="O12" s="35">
        <f t="shared" si="2"/>
        <v>635.4545454545455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90" t="s">
        <v>69</v>
      </c>
      <c r="M14" s="90"/>
      <c r="N14" s="90"/>
      <c r="O14" s="39">
        <v>187</v>
      </c>
    </row>
    <row r="15" spans="1:133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</row>
    <row r="16" spans="1:133" ht="15.75" customHeight="1" thickBot="1">
      <c r="A16" s="94" t="s">
        <v>39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210527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2" si="1">SUM(D5:M5)</f>
        <v>210527</v>
      </c>
      <c r="O5" s="30">
        <f t="shared" ref="O5:O12" si="2">(N5/O$14)</f>
        <v>1131.8655913978494</v>
      </c>
      <c r="P5" s="6"/>
    </row>
    <row r="6" spans="1:133">
      <c r="A6" s="12"/>
      <c r="B6" s="42">
        <v>513</v>
      </c>
      <c r="C6" s="19" t="s">
        <v>19</v>
      </c>
      <c r="D6" s="43">
        <v>56010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56010</v>
      </c>
      <c r="O6" s="44">
        <f t="shared" si="2"/>
        <v>301.12903225806451</v>
      </c>
      <c r="P6" s="9"/>
    </row>
    <row r="7" spans="1:133">
      <c r="A7" s="12"/>
      <c r="B7" s="42">
        <v>517</v>
      </c>
      <c r="C7" s="19" t="s">
        <v>21</v>
      </c>
      <c r="D7" s="43">
        <v>106006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106006</v>
      </c>
      <c r="O7" s="44">
        <f t="shared" si="2"/>
        <v>569.92473118279565</v>
      </c>
      <c r="P7" s="9"/>
    </row>
    <row r="8" spans="1:133">
      <c r="A8" s="12"/>
      <c r="B8" s="42">
        <v>519</v>
      </c>
      <c r="C8" s="19" t="s">
        <v>60</v>
      </c>
      <c r="D8" s="43">
        <v>48511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48511</v>
      </c>
      <c r="O8" s="44">
        <f t="shared" si="2"/>
        <v>260.81182795698925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125577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125577</v>
      </c>
      <c r="O9" s="41">
        <f t="shared" si="2"/>
        <v>675.14516129032256</v>
      </c>
      <c r="P9" s="10"/>
    </row>
    <row r="10" spans="1:133">
      <c r="A10" s="12"/>
      <c r="B10" s="42">
        <v>533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80268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80268</v>
      </c>
      <c r="O10" s="44">
        <f t="shared" si="2"/>
        <v>431.54838709677421</v>
      </c>
      <c r="P10" s="9"/>
    </row>
    <row r="11" spans="1:133" ht="15.75" thickBot="1">
      <c r="A11" s="12"/>
      <c r="B11" s="42">
        <v>535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45309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45309</v>
      </c>
      <c r="O11" s="44">
        <f t="shared" si="2"/>
        <v>243.59677419354838</v>
      </c>
      <c r="P11" s="9"/>
    </row>
    <row r="12" spans="1:133" ht="16.5" thickBot="1">
      <c r="A12" s="13" t="s">
        <v>10</v>
      </c>
      <c r="B12" s="21"/>
      <c r="C12" s="20"/>
      <c r="D12" s="14">
        <f>SUM(D5,D9)</f>
        <v>210527</v>
      </c>
      <c r="E12" s="14">
        <f t="shared" ref="E12:M12" si="4">SUM(E5,E9)</f>
        <v>0</v>
      </c>
      <c r="F12" s="14">
        <f t="shared" si="4"/>
        <v>0</v>
      </c>
      <c r="G12" s="14">
        <f t="shared" si="4"/>
        <v>0</v>
      </c>
      <c r="H12" s="14">
        <f t="shared" si="4"/>
        <v>0</v>
      </c>
      <c r="I12" s="14">
        <f t="shared" si="4"/>
        <v>125577</v>
      </c>
      <c r="J12" s="14">
        <f t="shared" si="4"/>
        <v>0</v>
      </c>
      <c r="K12" s="14">
        <f t="shared" si="4"/>
        <v>0</v>
      </c>
      <c r="L12" s="14">
        <f t="shared" si="4"/>
        <v>0</v>
      </c>
      <c r="M12" s="14">
        <f t="shared" si="4"/>
        <v>0</v>
      </c>
      <c r="N12" s="14">
        <f t="shared" si="1"/>
        <v>336104</v>
      </c>
      <c r="O12" s="35">
        <f t="shared" si="2"/>
        <v>1807.010752688172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90" t="s">
        <v>67</v>
      </c>
      <c r="M14" s="90"/>
      <c r="N14" s="90"/>
      <c r="O14" s="39">
        <v>186</v>
      </c>
    </row>
    <row r="15" spans="1:133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</row>
    <row r="16" spans="1:133" ht="15.75" customHeight="1" thickBot="1">
      <c r="A16" s="94" t="s">
        <v>39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66362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1689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68051</v>
      </c>
      <c r="O5" s="30">
        <f t="shared" ref="O5:O19" si="2">(N5/O$21)</f>
        <v>371.8633879781421</v>
      </c>
      <c r="P5" s="6"/>
    </row>
    <row r="6" spans="1:133">
      <c r="A6" s="12"/>
      <c r="B6" s="42">
        <v>513</v>
      </c>
      <c r="C6" s="19" t="s">
        <v>19</v>
      </c>
      <c r="D6" s="43">
        <v>23023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23023</v>
      </c>
      <c r="O6" s="44">
        <f t="shared" si="2"/>
        <v>125.80874316939891</v>
      </c>
      <c r="P6" s="9"/>
    </row>
    <row r="7" spans="1:133">
      <c r="A7" s="12"/>
      <c r="B7" s="42">
        <v>517</v>
      </c>
      <c r="C7" s="19" t="s">
        <v>21</v>
      </c>
      <c r="D7" s="43">
        <v>6941</v>
      </c>
      <c r="E7" s="43">
        <v>0</v>
      </c>
      <c r="F7" s="43">
        <v>0</v>
      </c>
      <c r="G7" s="43">
        <v>0</v>
      </c>
      <c r="H7" s="43">
        <v>0</v>
      </c>
      <c r="I7" s="43">
        <v>1689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8630</v>
      </c>
      <c r="O7" s="44">
        <f t="shared" si="2"/>
        <v>47.158469945355193</v>
      </c>
      <c r="P7" s="9"/>
    </row>
    <row r="8" spans="1:133">
      <c r="A8" s="12"/>
      <c r="B8" s="42">
        <v>519</v>
      </c>
      <c r="C8" s="19" t="s">
        <v>60</v>
      </c>
      <c r="D8" s="43">
        <v>36398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36398</v>
      </c>
      <c r="O8" s="44">
        <f t="shared" si="2"/>
        <v>198.89617486338798</v>
      </c>
      <c r="P8" s="9"/>
    </row>
    <row r="9" spans="1:133" ht="15.75">
      <c r="A9" s="26" t="s">
        <v>35</v>
      </c>
      <c r="B9" s="27"/>
      <c r="C9" s="28"/>
      <c r="D9" s="29">
        <f t="shared" ref="D9:M9" si="3">SUM(D10:D10)</f>
        <v>2731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2731</v>
      </c>
      <c r="O9" s="41">
        <f t="shared" si="2"/>
        <v>14.923497267759563</v>
      </c>
      <c r="P9" s="10"/>
    </row>
    <row r="10" spans="1:133">
      <c r="A10" s="12"/>
      <c r="B10" s="42">
        <v>529</v>
      </c>
      <c r="C10" s="19" t="s">
        <v>37</v>
      </c>
      <c r="D10" s="43">
        <v>2731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2731</v>
      </c>
      <c r="O10" s="44">
        <f t="shared" si="2"/>
        <v>14.923497267759563</v>
      </c>
      <c r="P10" s="9"/>
    </row>
    <row r="11" spans="1:133" ht="15.75">
      <c r="A11" s="26" t="s">
        <v>22</v>
      </c>
      <c r="B11" s="27"/>
      <c r="C11" s="28"/>
      <c r="D11" s="29">
        <f t="shared" ref="D11:M11" si="4">SUM(D12:D15)</f>
        <v>31667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134503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166170</v>
      </c>
      <c r="O11" s="41">
        <f t="shared" si="2"/>
        <v>908.03278688524586</v>
      </c>
      <c r="P11" s="10"/>
    </row>
    <row r="12" spans="1:133">
      <c r="A12" s="12"/>
      <c r="B12" s="42">
        <v>531</v>
      </c>
      <c r="C12" s="19" t="s">
        <v>61</v>
      </c>
      <c r="D12" s="43">
        <v>17887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17887</v>
      </c>
      <c r="O12" s="44">
        <f t="shared" si="2"/>
        <v>97.743169398907099</v>
      </c>
      <c r="P12" s="9"/>
    </row>
    <row r="13" spans="1:133">
      <c r="A13" s="12"/>
      <c r="B13" s="42">
        <v>533</v>
      </c>
      <c r="C13" s="19" t="s">
        <v>23</v>
      </c>
      <c r="D13" s="43">
        <v>13200</v>
      </c>
      <c r="E13" s="43">
        <v>0</v>
      </c>
      <c r="F13" s="43">
        <v>0</v>
      </c>
      <c r="G13" s="43">
        <v>0</v>
      </c>
      <c r="H13" s="43">
        <v>0</v>
      </c>
      <c r="I13" s="43">
        <v>134503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147703</v>
      </c>
      <c r="O13" s="44">
        <f t="shared" si="2"/>
        <v>807.12021857923503</v>
      </c>
      <c r="P13" s="9"/>
    </row>
    <row r="14" spans="1:133">
      <c r="A14" s="12"/>
      <c r="B14" s="42">
        <v>534</v>
      </c>
      <c r="C14" s="19" t="s">
        <v>62</v>
      </c>
      <c r="D14" s="43">
        <v>400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400</v>
      </c>
      <c r="O14" s="44">
        <f t="shared" si="2"/>
        <v>2.1857923497267762</v>
      </c>
      <c r="P14" s="9"/>
    </row>
    <row r="15" spans="1:133">
      <c r="A15" s="12"/>
      <c r="B15" s="42">
        <v>536</v>
      </c>
      <c r="C15" s="19" t="s">
        <v>50</v>
      </c>
      <c r="D15" s="43">
        <v>180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180</v>
      </c>
      <c r="O15" s="44">
        <f t="shared" si="2"/>
        <v>0.98360655737704916</v>
      </c>
      <c r="P15" s="9"/>
    </row>
    <row r="16" spans="1:133" ht="15.75">
      <c r="A16" s="26" t="s">
        <v>53</v>
      </c>
      <c r="B16" s="27"/>
      <c r="C16" s="28"/>
      <c r="D16" s="29">
        <f t="shared" ref="D16:M16" si="5">SUM(D17:D18)</f>
        <v>2482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2482</v>
      </c>
      <c r="O16" s="41">
        <f t="shared" si="2"/>
        <v>13.562841530054644</v>
      </c>
      <c r="P16" s="10"/>
    </row>
    <row r="17" spans="1:119">
      <c r="A17" s="12"/>
      <c r="B17" s="42">
        <v>543</v>
      </c>
      <c r="C17" s="19" t="s">
        <v>63</v>
      </c>
      <c r="D17" s="43">
        <v>1752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1752</v>
      </c>
      <c r="O17" s="44">
        <f t="shared" si="2"/>
        <v>9.5737704918032787</v>
      </c>
      <c r="P17" s="9"/>
    </row>
    <row r="18" spans="1:119" ht="15.75" thickBot="1">
      <c r="A18" s="12"/>
      <c r="B18" s="42">
        <v>549</v>
      </c>
      <c r="C18" s="19" t="s">
        <v>64</v>
      </c>
      <c r="D18" s="43">
        <v>730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730</v>
      </c>
      <c r="O18" s="44">
        <f t="shared" si="2"/>
        <v>3.9890710382513661</v>
      </c>
      <c r="P18" s="9"/>
    </row>
    <row r="19" spans="1:119" ht="16.5" thickBot="1">
      <c r="A19" s="13" t="s">
        <v>10</v>
      </c>
      <c r="B19" s="21"/>
      <c r="C19" s="20"/>
      <c r="D19" s="14">
        <f t="shared" ref="D19:M19" si="6">SUM(D5,D9,D11,D16)</f>
        <v>103242</v>
      </c>
      <c r="E19" s="14">
        <f t="shared" si="6"/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136192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239434</v>
      </c>
      <c r="O19" s="35">
        <f t="shared" si="2"/>
        <v>1308.3825136612022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65</v>
      </c>
      <c r="M21" s="90"/>
      <c r="N21" s="90"/>
      <c r="O21" s="39">
        <v>183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42641</v>
      </c>
      <c r="E5" s="24">
        <f t="shared" si="0"/>
        <v>0</v>
      </c>
      <c r="F5" s="24">
        <f t="shared" si="0"/>
        <v>9988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2" si="1">SUM(D5:M5)</f>
        <v>52629</v>
      </c>
      <c r="O5" s="30">
        <f t="shared" ref="O5:O12" si="2">(N5/O$14)</f>
        <v>287.59016393442624</v>
      </c>
      <c r="P5" s="6"/>
    </row>
    <row r="6" spans="1:133">
      <c r="A6" s="12"/>
      <c r="B6" s="42">
        <v>513</v>
      </c>
      <c r="C6" s="19" t="s">
        <v>19</v>
      </c>
      <c r="D6" s="43">
        <v>42641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42641</v>
      </c>
      <c r="O6" s="44">
        <f t="shared" si="2"/>
        <v>233.01092896174865</v>
      </c>
      <c r="P6" s="9"/>
    </row>
    <row r="7" spans="1:133">
      <c r="A7" s="12"/>
      <c r="B7" s="42">
        <v>517</v>
      </c>
      <c r="C7" s="19" t="s">
        <v>21</v>
      </c>
      <c r="D7" s="43">
        <v>0</v>
      </c>
      <c r="E7" s="43">
        <v>0</v>
      </c>
      <c r="F7" s="43">
        <v>9988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9988</v>
      </c>
      <c r="O7" s="44">
        <f t="shared" si="2"/>
        <v>54.579234972677597</v>
      </c>
      <c r="P7" s="9"/>
    </row>
    <row r="8" spans="1:133" ht="15.75">
      <c r="A8" s="26" t="s">
        <v>22</v>
      </c>
      <c r="B8" s="27"/>
      <c r="C8" s="28"/>
      <c r="D8" s="29">
        <f t="shared" ref="D8:M8" si="3">SUM(D9:D11)</f>
        <v>89100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89100</v>
      </c>
      <c r="O8" s="41">
        <f t="shared" si="2"/>
        <v>486.88524590163934</v>
      </c>
      <c r="P8" s="10"/>
    </row>
    <row r="9" spans="1:133">
      <c r="A9" s="12"/>
      <c r="B9" s="42">
        <v>533</v>
      </c>
      <c r="C9" s="19" t="s">
        <v>23</v>
      </c>
      <c r="D9" s="43">
        <v>15899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15899</v>
      </c>
      <c r="O9" s="44">
        <f t="shared" si="2"/>
        <v>86.879781420765028</v>
      </c>
      <c r="P9" s="9"/>
    </row>
    <row r="10" spans="1:133">
      <c r="A10" s="12"/>
      <c r="B10" s="42">
        <v>535</v>
      </c>
      <c r="C10" s="19" t="s">
        <v>41</v>
      </c>
      <c r="D10" s="43">
        <v>18955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18955</v>
      </c>
      <c r="O10" s="44">
        <f t="shared" si="2"/>
        <v>103.5792349726776</v>
      </c>
      <c r="P10" s="9"/>
    </row>
    <row r="11" spans="1:133" ht="15.75" thickBot="1">
      <c r="A11" s="12"/>
      <c r="B11" s="42">
        <v>536</v>
      </c>
      <c r="C11" s="19" t="s">
        <v>50</v>
      </c>
      <c r="D11" s="43">
        <v>54246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54246</v>
      </c>
      <c r="O11" s="44">
        <f t="shared" si="2"/>
        <v>296.42622950819674</v>
      </c>
      <c r="P11" s="9"/>
    </row>
    <row r="12" spans="1:133" ht="16.5" thickBot="1">
      <c r="A12" s="13" t="s">
        <v>10</v>
      </c>
      <c r="B12" s="21"/>
      <c r="C12" s="20"/>
      <c r="D12" s="14">
        <f>SUM(D5,D8)</f>
        <v>131741</v>
      </c>
      <c r="E12" s="14">
        <f t="shared" ref="E12:M12" si="4">SUM(E5,E8)</f>
        <v>0</v>
      </c>
      <c r="F12" s="14">
        <f t="shared" si="4"/>
        <v>9988</v>
      </c>
      <c r="G12" s="14">
        <f t="shared" si="4"/>
        <v>0</v>
      </c>
      <c r="H12" s="14">
        <f t="shared" si="4"/>
        <v>0</v>
      </c>
      <c r="I12" s="14">
        <f t="shared" si="4"/>
        <v>0</v>
      </c>
      <c r="J12" s="14">
        <f t="shared" si="4"/>
        <v>0</v>
      </c>
      <c r="K12" s="14">
        <f t="shared" si="4"/>
        <v>0</v>
      </c>
      <c r="L12" s="14">
        <f t="shared" si="4"/>
        <v>0</v>
      </c>
      <c r="M12" s="14">
        <f t="shared" si="4"/>
        <v>0</v>
      </c>
      <c r="N12" s="14">
        <f t="shared" si="1"/>
        <v>141729</v>
      </c>
      <c r="O12" s="35">
        <f t="shared" si="2"/>
        <v>774.47540983606552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90" t="s">
        <v>58</v>
      </c>
      <c r="M14" s="90"/>
      <c r="N14" s="90"/>
      <c r="O14" s="39">
        <v>183</v>
      </c>
    </row>
    <row r="15" spans="1:133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</row>
    <row r="16" spans="1:133" ht="15.75" customHeight="1" thickBot="1">
      <c r="A16" s="94" t="s">
        <v>39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38829</v>
      </c>
      <c r="E5" s="56">
        <f t="shared" si="0"/>
        <v>0</v>
      </c>
      <c r="F5" s="56">
        <f t="shared" si="0"/>
        <v>16072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2" si="1">SUM(D5:M5)</f>
        <v>54901</v>
      </c>
      <c r="O5" s="58">
        <f t="shared" ref="O5:O12" si="2">(N5/O$14)</f>
        <v>274.505</v>
      </c>
      <c r="P5" s="59"/>
    </row>
    <row r="6" spans="1:133">
      <c r="A6" s="61"/>
      <c r="B6" s="62">
        <v>513</v>
      </c>
      <c r="C6" s="63" t="s">
        <v>19</v>
      </c>
      <c r="D6" s="64">
        <v>38829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38829</v>
      </c>
      <c r="O6" s="65">
        <f t="shared" si="2"/>
        <v>194.14500000000001</v>
      </c>
      <c r="P6" s="66"/>
    </row>
    <row r="7" spans="1:133">
      <c r="A7" s="61"/>
      <c r="B7" s="62">
        <v>517</v>
      </c>
      <c r="C7" s="63" t="s">
        <v>21</v>
      </c>
      <c r="D7" s="64">
        <v>0</v>
      </c>
      <c r="E7" s="64">
        <v>0</v>
      </c>
      <c r="F7" s="64">
        <v>16072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16072</v>
      </c>
      <c r="O7" s="65">
        <f t="shared" si="2"/>
        <v>80.36</v>
      </c>
      <c r="P7" s="66"/>
    </row>
    <row r="8" spans="1:133" ht="15.75">
      <c r="A8" s="67" t="s">
        <v>22</v>
      </c>
      <c r="B8" s="68"/>
      <c r="C8" s="69"/>
      <c r="D8" s="70">
        <f t="shared" ref="D8:M8" si="3">SUM(D9:D11)</f>
        <v>51698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51698</v>
      </c>
      <c r="O8" s="72">
        <f t="shared" si="2"/>
        <v>258.49</v>
      </c>
      <c r="P8" s="73"/>
    </row>
    <row r="9" spans="1:133">
      <c r="A9" s="61"/>
      <c r="B9" s="62">
        <v>533</v>
      </c>
      <c r="C9" s="63" t="s">
        <v>23</v>
      </c>
      <c r="D9" s="64">
        <v>11206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11206</v>
      </c>
      <c r="O9" s="65">
        <f t="shared" si="2"/>
        <v>56.03</v>
      </c>
      <c r="P9" s="66"/>
    </row>
    <row r="10" spans="1:133">
      <c r="A10" s="61"/>
      <c r="B10" s="62">
        <v>535</v>
      </c>
      <c r="C10" s="63" t="s">
        <v>41</v>
      </c>
      <c r="D10" s="64">
        <v>24299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24299</v>
      </c>
      <c r="O10" s="65">
        <f t="shared" si="2"/>
        <v>121.495</v>
      </c>
      <c r="P10" s="66"/>
    </row>
    <row r="11" spans="1:133" ht="15.75" thickBot="1">
      <c r="A11" s="61"/>
      <c r="B11" s="62">
        <v>536</v>
      </c>
      <c r="C11" s="63" t="s">
        <v>50</v>
      </c>
      <c r="D11" s="64">
        <v>16193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16193</v>
      </c>
      <c r="O11" s="65">
        <f t="shared" si="2"/>
        <v>80.965000000000003</v>
      </c>
      <c r="P11" s="66"/>
    </row>
    <row r="12" spans="1:133" ht="16.5" thickBot="1">
      <c r="A12" s="74" t="s">
        <v>10</v>
      </c>
      <c r="B12" s="75"/>
      <c r="C12" s="76"/>
      <c r="D12" s="77">
        <f>SUM(D5,D8)</f>
        <v>90527</v>
      </c>
      <c r="E12" s="77">
        <f t="shared" ref="E12:M12" si="4">SUM(E5,E8)</f>
        <v>0</v>
      </c>
      <c r="F12" s="77">
        <f t="shared" si="4"/>
        <v>16072</v>
      </c>
      <c r="G12" s="77">
        <f t="shared" si="4"/>
        <v>0</v>
      </c>
      <c r="H12" s="77">
        <f t="shared" si="4"/>
        <v>0</v>
      </c>
      <c r="I12" s="77">
        <f t="shared" si="4"/>
        <v>0</v>
      </c>
      <c r="J12" s="77">
        <f t="shared" si="4"/>
        <v>0</v>
      </c>
      <c r="K12" s="77">
        <f t="shared" si="4"/>
        <v>0</v>
      </c>
      <c r="L12" s="77">
        <f t="shared" si="4"/>
        <v>0</v>
      </c>
      <c r="M12" s="77">
        <f t="shared" si="4"/>
        <v>0</v>
      </c>
      <c r="N12" s="77">
        <f t="shared" si="1"/>
        <v>106599</v>
      </c>
      <c r="O12" s="78">
        <f t="shared" si="2"/>
        <v>532.995</v>
      </c>
      <c r="P12" s="59"/>
      <c r="Q12" s="79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</row>
    <row r="13" spans="1:133">
      <c r="A13" s="81"/>
      <c r="B13" s="82"/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4"/>
    </row>
    <row r="14" spans="1:133">
      <c r="A14" s="85"/>
      <c r="B14" s="86"/>
      <c r="C14" s="86"/>
      <c r="D14" s="87"/>
      <c r="E14" s="87"/>
      <c r="F14" s="87"/>
      <c r="G14" s="87"/>
      <c r="H14" s="87"/>
      <c r="I14" s="87"/>
      <c r="J14" s="87"/>
      <c r="K14" s="87"/>
      <c r="L14" s="114" t="s">
        <v>51</v>
      </c>
      <c r="M14" s="114"/>
      <c r="N14" s="114"/>
      <c r="O14" s="88">
        <v>200</v>
      </c>
    </row>
    <row r="15" spans="1:133">
      <c r="A15" s="115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7"/>
    </row>
    <row r="16" spans="1:133" ht="15.75" customHeight="1" thickBot="1">
      <c r="A16" s="118" t="s">
        <v>39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20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2024-01-03T18:40:18Z</cp:lastPrinted>
  <dcterms:created xsi:type="dcterms:W3CDTF">2000-08-31T21:26:31Z</dcterms:created>
  <dcterms:modified xsi:type="dcterms:W3CDTF">2024-01-03T18:40:24Z</dcterms:modified>
</cp:coreProperties>
</file>