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'2009'!$A$1:$O$45</definedName>
    <definedName name="_xlnm.Print_Area" localSheetId="12">'2010'!$A$1:$O$46</definedName>
    <definedName name="_xlnm.Print_Area" localSheetId="11">'2011'!$A$1:$O$47</definedName>
    <definedName name="_xlnm.Print_Area" localSheetId="10">'2012'!$A$1:$O$46</definedName>
    <definedName name="_xlnm.Print_Area" localSheetId="9">'2013'!$A$1:$O$45</definedName>
    <definedName name="_xlnm.Print_Area" localSheetId="8">'2014'!$A$1:$O$46</definedName>
    <definedName name="_xlnm.Print_Area" localSheetId="7">'2015'!$A$1:$O$46</definedName>
    <definedName name="_xlnm.Print_Area" localSheetId="6">'2016'!$A$1:$O$44</definedName>
    <definedName name="_xlnm.Print_Area" localSheetId="5">'2017'!$A$1:$O$45</definedName>
    <definedName name="_xlnm.Print_Area" localSheetId="4">'2018'!$A$1:$O$46</definedName>
    <definedName name="_xlnm.Print_Area" localSheetId="3">'2019'!$A$1:$O$44</definedName>
    <definedName name="_xlnm.Print_Area" localSheetId="2">'2020'!$A$1:$O$44</definedName>
    <definedName name="_xlnm.Print_Area" localSheetId="1">'2021'!$A$1:$P$44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H46" i="47" l="1"/>
  <c r="O42" i="47"/>
  <c r="P42" i="47" s="1"/>
  <c r="O39" i="47"/>
  <c r="P39" i="47" s="1"/>
  <c r="O37" i="47"/>
  <c r="P37" i="47" s="1"/>
  <c r="O28" i="47"/>
  <c r="P28" i="47" s="1"/>
  <c r="M46" i="47"/>
  <c r="O19" i="47"/>
  <c r="P19" i="47" s="1"/>
  <c r="O13" i="47"/>
  <c r="P13" i="47" s="1"/>
  <c r="K46" i="47"/>
  <c r="L46" i="47"/>
  <c r="D46" i="47"/>
  <c r="F46" i="47"/>
  <c r="N46" i="47"/>
  <c r="I46" i="47"/>
  <c r="J46" i="47"/>
  <c r="G46" i="47"/>
  <c r="E46" i="47"/>
  <c r="O5" i="47"/>
  <c r="P5" i="47" s="1"/>
  <c r="O39" i="46"/>
  <c r="P39" i="46" s="1"/>
  <c r="N38" i="46"/>
  <c r="M38" i="46"/>
  <c r="L38" i="46"/>
  <c r="K38" i="46"/>
  <c r="J38" i="46"/>
  <c r="I38" i="46"/>
  <c r="H38" i="46"/>
  <c r="G38" i="46"/>
  <c r="F38" i="46"/>
  <c r="O38" i="46" s="1"/>
  <c r="P38" i="46" s="1"/>
  <c r="E38" i="46"/>
  <c r="D38" i="46"/>
  <c r="O37" i="46"/>
  <c r="P37" i="46"/>
  <c r="O36" i="46"/>
  <c r="P36" i="46" s="1"/>
  <c r="N35" i="46"/>
  <c r="M35" i="46"/>
  <c r="L35" i="46"/>
  <c r="K35" i="46"/>
  <c r="J35" i="46"/>
  <c r="I35" i="46"/>
  <c r="I40" i="46" s="1"/>
  <c r="H35" i="46"/>
  <c r="G35" i="46"/>
  <c r="F35" i="46"/>
  <c r="E35" i="46"/>
  <c r="D35" i="46"/>
  <c r="O34" i="46"/>
  <c r="P34" i="46"/>
  <c r="N33" i="46"/>
  <c r="M33" i="46"/>
  <c r="L33" i="46"/>
  <c r="K33" i="46"/>
  <c r="J33" i="46"/>
  <c r="O33" i="46" s="1"/>
  <c r="P33" i="46" s="1"/>
  <c r="I33" i="46"/>
  <c r="H33" i="46"/>
  <c r="G33" i="46"/>
  <c r="F33" i="46"/>
  <c r="E33" i="46"/>
  <c r="D33" i="46"/>
  <c r="O32" i="46"/>
  <c r="P32" i="46" s="1"/>
  <c r="O31" i="46"/>
  <c r="P31" i="46" s="1"/>
  <c r="O30" i="46"/>
  <c r="P30" i="46"/>
  <c r="O29" i="46"/>
  <c r="P29" i="46"/>
  <c r="O28" i="46"/>
  <c r="P28" i="46"/>
  <c r="O27" i="46"/>
  <c r="P27" i="46" s="1"/>
  <c r="O26" i="46"/>
  <c r="P26" i="46" s="1"/>
  <c r="O25" i="46"/>
  <c r="P25" i="46" s="1"/>
  <c r="N24" i="46"/>
  <c r="M24" i="46"/>
  <c r="O24" i="46" s="1"/>
  <c r="P24" i="46" s="1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/>
  <c r="N17" i="46"/>
  <c r="M17" i="46"/>
  <c r="L17" i="46"/>
  <c r="L40" i="46" s="1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G40" i="46" s="1"/>
  <c r="F12" i="46"/>
  <c r="E12" i="46"/>
  <c r="D12" i="46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40" i="46" s="1"/>
  <c r="E5" i="46"/>
  <c r="D5" i="46"/>
  <c r="N39" i="45"/>
  <c r="O39" i="45"/>
  <c r="N38" i="45"/>
  <c r="O38" i="45" s="1"/>
  <c r="M37" i="45"/>
  <c r="L37" i="45"/>
  <c r="K37" i="45"/>
  <c r="J37" i="45"/>
  <c r="I37" i="45"/>
  <c r="H37" i="45"/>
  <c r="N37" i="45" s="1"/>
  <c r="O37" i="45" s="1"/>
  <c r="G37" i="45"/>
  <c r="F37" i="45"/>
  <c r="E37" i="45"/>
  <c r="D37" i="45"/>
  <c r="N36" i="45"/>
  <c r="O36" i="45" s="1"/>
  <c r="N35" i="45"/>
  <c r="O35" i="45" s="1"/>
  <c r="M34" i="45"/>
  <c r="L34" i="45"/>
  <c r="K34" i="45"/>
  <c r="J34" i="45"/>
  <c r="N34" i="45" s="1"/>
  <c r="O34" i="45" s="1"/>
  <c r="I34" i="45"/>
  <c r="H34" i="45"/>
  <c r="G34" i="45"/>
  <c r="F34" i="45"/>
  <c r="E34" i="45"/>
  <c r="D34" i="45"/>
  <c r="N33" i="45"/>
  <c r="O33" i="45" s="1"/>
  <c r="M32" i="45"/>
  <c r="L32" i="45"/>
  <c r="K32" i="45"/>
  <c r="J32" i="45"/>
  <c r="J40" i="45" s="1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N17" i="45" s="1"/>
  <c r="O17" i="45" s="1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39" i="44"/>
  <c r="O39" i="44" s="1"/>
  <c r="M38" i="44"/>
  <c r="L38" i="44"/>
  <c r="L40" i="44" s="1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N5" i="44" s="1"/>
  <c r="O5" i="44" s="1"/>
  <c r="E5" i="44"/>
  <c r="D5" i="44"/>
  <c r="N41" i="43"/>
  <c r="O41" i="43"/>
  <c r="N40" i="43"/>
  <c r="O40" i="43" s="1"/>
  <c r="M39" i="43"/>
  <c r="L39" i="43"/>
  <c r="K39" i="43"/>
  <c r="J39" i="43"/>
  <c r="I39" i="43"/>
  <c r="H39" i="43"/>
  <c r="H42" i="43" s="1"/>
  <c r="G39" i="43"/>
  <c r="F39" i="43"/>
  <c r="E39" i="43"/>
  <c r="D39" i="43"/>
  <c r="N38" i="43"/>
  <c r="O38" i="43" s="1"/>
  <c r="N37" i="43"/>
  <c r="O37" i="43" s="1"/>
  <c r="N36" i="43"/>
  <c r="O36" i="43" s="1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 s="1"/>
  <c r="M33" i="43"/>
  <c r="L33" i="43"/>
  <c r="N33" i="43" s="1"/>
  <c r="O33" i="43" s="1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/>
  <c r="N28" i="43"/>
  <c r="O28" i="43" s="1"/>
  <c r="N27" i="43"/>
  <c r="O27" i="43" s="1"/>
  <c r="N26" i="43"/>
  <c r="O26" i="43" s="1"/>
  <c r="M25" i="43"/>
  <c r="L25" i="43"/>
  <c r="L42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J42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" i="43" s="1"/>
  <c r="O5" i="43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9" i="42" s="1"/>
  <c r="O39" i="42" s="1"/>
  <c r="N38" i="42"/>
  <c r="O38" i="42"/>
  <c r="N37" i="42"/>
  <c r="O37" i="42"/>
  <c r="M36" i="42"/>
  <c r="L36" i="42"/>
  <c r="K36" i="42"/>
  <c r="J36" i="42"/>
  <c r="I36" i="42"/>
  <c r="H36" i="42"/>
  <c r="G36" i="42"/>
  <c r="F36" i="42"/>
  <c r="N36" i="42" s="1"/>
  <c r="O36" i="42" s="1"/>
  <c r="E36" i="42"/>
  <c r="D36" i="42"/>
  <c r="N35" i="42"/>
  <c r="O35" i="42"/>
  <c r="M34" i="42"/>
  <c r="L34" i="42"/>
  <c r="K34" i="42"/>
  <c r="J34" i="42"/>
  <c r="I34" i="42"/>
  <c r="H34" i="42"/>
  <c r="G34" i="42"/>
  <c r="F34" i="42"/>
  <c r="N34" i="42" s="1"/>
  <c r="O34" i="42" s="1"/>
  <c r="E34" i="42"/>
  <c r="D34" i="42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F41" i="42" s="1"/>
  <c r="E26" i="42"/>
  <c r="D26" i="42"/>
  <c r="N25" i="42"/>
  <c r="O25" i="42"/>
  <c r="N24" i="42"/>
  <c r="O24" i="42" s="1"/>
  <c r="N23" i="42"/>
  <c r="O23" i="42" s="1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N17" i="42"/>
  <c r="O17" i="42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41" i="42" s="1"/>
  <c r="K5" i="42"/>
  <c r="J5" i="42"/>
  <c r="I5" i="42"/>
  <c r="H5" i="42"/>
  <c r="G5" i="42"/>
  <c r="F5" i="42"/>
  <c r="E5" i="42"/>
  <c r="D5" i="42"/>
  <c r="N39" i="41"/>
  <c r="O39" i="41" s="1"/>
  <c r="M38" i="41"/>
  <c r="L38" i="41"/>
  <c r="N38" i="41" s="1"/>
  <c r="O38" i="41" s="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 s="1"/>
  <c r="N19" i="41"/>
  <c r="O19" i="41" s="1"/>
  <c r="M18" i="41"/>
  <c r="L18" i="41"/>
  <c r="L40" i="41" s="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F40" i="41" s="1"/>
  <c r="E5" i="41"/>
  <c r="D5" i="41"/>
  <c r="N41" i="40"/>
  <c r="O41" i="40"/>
  <c r="M40" i="40"/>
  <c r="L40" i="40"/>
  <c r="K40" i="40"/>
  <c r="J40" i="40"/>
  <c r="I40" i="40"/>
  <c r="H40" i="40"/>
  <c r="G40" i="40"/>
  <c r="F40" i="40"/>
  <c r="N40" i="40" s="1"/>
  <c r="O40" i="40" s="1"/>
  <c r="E40" i="40"/>
  <c r="D40" i="40"/>
  <c r="N39" i="40"/>
  <c r="O39" i="40"/>
  <c r="N38" i="40"/>
  <c r="O38" i="40" s="1"/>
  <c r="M37" i="40"/>
  <c r="L37" i="40"/>
  <c r="K37" i="40"/>
  <c r="J37" i="40"/>
  <c r="I37" i="40"/>
  <c r="H37" i="40"/>
  <c r="N37" i="40" s="1"/>
  <c r="O37" i="40" s="1"/>
  <c r="G37" i="40"/>
  <c r="F37" i="40"/>
  <c r="E37" i="40"/>
  <c r="D37" i="40"/>
  <c r="N36" i="40"/>
  <c r="O36" i="40" s="1"/>
  <c r="M35" i="40"/>
  <c r="L35" i="40"/>
  <c r="K35" i="40"/>
  <c r="J35" i="40"/>
  <c r="I35" i="40"/>
  <c r="H35" i="40"/>
  <c r="N35" i="40" s="1"/>
  <c r="O35" i="40" s="1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/>
  <c r="N28" i="40"/>
  <c r="O28" i="40" s="1"/>
  <c r="M27" i="40"/>
  <c r="L27" i="40"/>
  <c r="K27" i="40"/>
  <c r="J27" i="40"/>
  <c r="I27" i="40"/>
  <c r="H27" i="40"/>
  <c r="H42" i="40" s="1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/>
  <c r="N18" i="40"/>
  <c r="O18" i="40" s="1"/>
  <c r="N17" i="40"/>
  <c r="O17" i="40" s="1"/>
  <c r="N16" i="40"/>
  <c r="O16" i="40" s="1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F42" i="40" s="1"/>
  <c r="E12" i="40"/>
  <c r="D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42" i="40" s="1"/>
  <c r="N42" i="40" s="1"/>
  <c r="O42" i="40" s="1"/>
  <c r="N38" i="35"/>
  <c r="O38" i="35"/>
  <c r="N24" i="35"/>
  <c r="O24" i="35"/>
  <c r="N20" i="35"/>
  <c r="O20" i="35" s="1"/>
  <c r="N41" i="39"/>
  <c r="O41" i="39" s="1"/>
  <c r="M40" i="39"/>
  <c r="L40" i="39"/>
  <c r="K40" i="39"/>
  <c r="J40" i="39"/>
  <c r="J42" i="39" s="1"/>
  <c r="I40" i="39"/>
  <c r="H40" i="39"/>
  <c r="G40" i="39"/>
  <c r="F40" i="39"/>
  <c r="E40" i="39"/>
  <c r="D40" i="39"/>
  <c r="N39" i="39"/>
  <c r="O39" i="39" s="1"/>
  <c r="N38" i="39"/>
  <c r="O38" i="39" s="1"/>
  <c r="M37" i="39"/>
  <c r="L37" i="39"/>
  <c r="N37" i="39" s="1"/>
  <c r="O37" i="39" s="1"/>
  <c r="K37" i="39"/>
  <c r="J37" i="39"/>
  <c r="I37" i="39"/>
  <c r="H37" i="39"/>
  <c r="G37" i="39"/>
  <c r="F37" i="39"/>
  <c r="E37" i="39"/>
  <c r="D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/>
  <c r="N31" i="39"/>
  <c r="O31" i="39"/>
  <c r="N30" i="39"/>
  <c r="O30" i="39" s="1"/>
  <c r="N29" i="39"/>
  <c r="O29" i="39" s="1"/>
  <c r="N28" i="39"/>
  <c r="O28" i="39" s="1"/>
  <c r="M27" i="39"/>
  <c r="L27" i="39"/>
  <c r="L42" i="39" s="1"/>
  <c r="K27" i="39"/>
  <c r="J27" i="39"/>
  <c r="I27" i="39"/>
  <c r="H27" i="39"/>
  <c r="G27" i="39"/>
  <c r="F27" i="39"/>
  <c r="E27" i="39"/>
  <c r="D27" i="39"/>
  <c r="N26" i="39"/>
  <c r="O26" i="39" s="1"/>
  <c r="N25" i="39"/>
  <c r="O25" i="39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H42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L5" i="39"/>
  <c r="K5" i="39"/>
  <c r="J5" i="39"/>
  <c r="I5" i="39"/>
  <c r="I42" i="39"/>
  <c r="H5" i="39"/>
  <c r="G5" i="39"/>
  <c r="F5" i="39"/>
  <c r="E5" i="39"/>
  <c r="D5" i="39"/>
  <c r="N5" i="39" s="1"/>
  <c r="O5" i="39" s="1"/>
  <c r="N40" i="38"/>
  <c r="O40" i="38" s="1"/>
  <c r="M39" i="38"/>
  <c r="L39" i="38"/>
  <c r="K39" i="38"/>
  <c r="J39" i="38"/>
  <c r="I39" i="38"/>
  <c r="H39" i="38"/>
  <c r="G39" i="38"/>
  <c r="F39" i="38"/>
  <c r="E39" i="38"/>
  <c r="N39" i="38" s="1"/>
  <c r="O39" i="38" s="1"/>
  <c r="D39" i="38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M33" i="38"/>
  <c r="L33" i="38"/>
  <c r="K33" i="38"/>
  <c r="J33" i="38"/>
  <c r="I33" i="38"/>
  <c r="H33" i="38"/>
  <c r="G33" i="38"/>
  <c r="F33" i="38"/>
  <c r="N33" i="38" s="1"/>
  <c r="O33" i="38" s="1"/>
  <c r="E33" i="38"/>
  <c r="D33" i="38"/>
  <c r="N32" i="38"/>
  <c r="O32" i="38"/>
  <c r="N31" i="38"/>
  <c r="O31" i="38" s="1"/>
  <c r="N30" i="38"/>
  <c r="O30" i="38" s="1"/>
  <c r="N29" i="38"/>
  <c r="O29" i="38" s="1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N23" i="38"/>
  <c r="O23" i="38"/>
  <c r="N22" i="38"/>
  <c r="O22" i="38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N13" i="38" s="1"/>
  <c r="O13" i="38" s="1"/>
  <c r="F13" i="38"/>
  <c r="E13" i="38"/>
  <c r="D13" i="38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M41" i="38"/>
  <c r="L5" i="38"/>
  <c r="K5" i="38"/>
  <c r="K41" i="38" s="1"/>
  <c r="J5" i="38"/>
  <c r="I5" i="38"/>
  <c r="I41" i="38" s="1"/>
  <c r="H5" i="38"/>
  <c r="G5" i="38"/>
  <c r="F5" i="38"/>
  <c r="E5" i="38"/>
  <c r="D5" i="38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/>
  <c r="M36" i="37"/>
  <c r="L36" i="37"/>
  <c r="K36" i="37"/>
  <c r="J36" i="37"/>
  <c r="N36" i="37" s="1"/>
  <c r="O36" i="37" s="1"/>
  <c r="I36" i="37"/>
  <c r="H36" i="37"/>
  <c r="G36" i="37"/>
  <c r="F36" i="37"/>
  <c r="E36" i="37"/>
  <c r="D36" i="37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42" i="37" s="1"/>
  <c r="L5" i="37"/>
  <c r="K5" i="37"/>
  <c r="J5" i="37"/>
  <c r="N5" i="37" s="1"/>
  <c r="O5" i="37" s="1"/>
  <c r="I5" i="37"/>
  <c r="I42" i="37" s="1"/>
  <c r="H5" i="37"/>
  <c r="H42" i="37" s="1"/>
  <c r="G5" i="37"/>
  <c r="F5" i="37"/>
  <c r="E5" i="37"/>
  <c r="D5" i="37"/>
  <c r="N41" i="36"/>
  <c r="O41" i="36" s="1"/>
  <c r="M40" i="36"/>
  <c r="L40" i="36"/>
  <c r="K40" i="36"/>
  <c r="J40" i="36"/>
  <c r="I40" i="36"/>
  <c r="H40" i="36"/>
  <c r="G40" i="36"/>
  <c r="N40" i="36" s="1"/>
  <c r="O40" i="36" s="1"/>
  <c r="F40" i="36"/>
  <c r="E40" i="36"/>
  <c r="D40" i="36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E42" i="36" s="1"/>
  <c r="N42" i="36" s="1"/>
  <c r="O42" i="36" s="1"/>
  <c r="D36" i="36"/>
  <c r="N35" i="36"/>
  <c r="O35" i="36" s="1"/>
  <c r="M34" i="36"/>
  <c r="L34" i="36"/>
  <c r="K34" i="36"/>
  <c r="J34" i="36"/>
  <c r="I34" i="36"/>
  <c r="H34" i="36"/>
  <c r="G34" i="36"/>
  <c r="F34" i="36"/>
  <c r="N34" i="36"/>
  <c r="O34" i="36" s="1"/>
  <c r="E34" i="36"/>
  <c r="D34" i="36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/>
  <c r="N16" i="36"/>
  <c r="O16" i="36" s="1"/>
  <c r="N15" i="36"/>
  <c r="O15" i="36" s="1"/>
  <c r="N14" i="36"/>
  <c r="O14" i="36" s="1"/>
  <c r="M13" i="36"/>
  <c r="L13" i="36"/>
  <c r="K13" i="36"/>
  <c r="K42" i="36" s="1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42" i="36"/>
  <c r="K5" i="36"/>
  <c r="J5" i="36"/>
  <c r="I5" i="36"/>
  <c r="I42" i="36" s="1"/>
  <c r="H5" i="36"/>
  <c r="G5" i="36"/>
  <c r="F5" i="36"/>
  <c r="F42" i="36" s="1"/>
  <c r="E5" i="36"/>
  <c r="D5" i="36"/>
  <c r="N5" i="36" s="1"/>
  <c r="O5" i="36" s="1"/>
  <c r="N42" i="35"/>
  <c r="O42" i="35"/>
  <c r="N41" i="35"/>
  <c r="O41" i="35" s="1"/>
  <c r="M40" i="35"/>
  <c r="L40" i="35"/>
  <c r="K40" i="35"/>
  <c r="J40" i="35"/>
  <c r="J43" i="35" s="1"/>
  <c r="I40" i="35"/>
  <c r="H40" i="35"/>
  <c r="G40" i="35"/>
  <c r="N40" i="35" s="1"/>
  <c r="O40" i="35" s="1"/>
  <c r="F40" i="35"/>
  <c r="E40" i="35"/>
  <c r="D40" i="35"/>
  <c r="N39" i="35"/>
  <c r="O39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N30" i="35"/>
  <c r="O30" i="35"/>
  <c r="N29" i="35"/>
  <c r="O29" i="35"/>
  <c r="N28" i="35"/>
  <c r="O28" i="35" s="1"/>
  <c r="N27" i="35"/>
  <c r="O27" i="35" s="1"/>
  <c r="M26" i="35"/>
  <c r="M43" i="35" s="1"/>
  <c r="L26" i="35"/>
  <c r="K26" i="35"/>
  <c r="J26" i="35"/>
  <c r="I26" i="35"/>
  <c r="H26" i="35"/>
  <c r="G26" i="35"/>
  <c r="F26" i="35"/>
  <c r="E26" i="35"/>
  <c r="D26" i="35"/>
  <c r="N25" i="35"/>
  <c r="O25" i="35" s="1"/>
  <c r="N23" i="35"/>
  <c r="O23" i="35" s="1"/>
  <c r="N22" i="35"/>
  <c r="O22" i="35" s="1"/>
  <c r="N21" i="35"/>
  <c r="O21" i="35"/>
  <c r="N19" i="35"/>
  <c r="O19" i="35"/>
  <c r="M18" i="35"/>
  <c r="L18" i="35"/>
  <c r="K18" i="35"/>
  <c r="N18" i="35" s="1"/>
  <c r="O18" i="35" s="1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 s="1"/>
  <c r="N14" i="35"/>
  <c r="O14" i="35"/>
  <c r="M13" i="35"/>
  <c r="L13" i="35"/>
  <c r="K13" i="35"/>
  <c r="J13" i="35"/>
  <c r="I13" i="35"/>
  <c r="I43" i="35" s="1"/>
  <c r="H13" i="35"/>
  <c r="G13" i="35"/>
  <c r="G43" i="35" s="1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N5" i="35" s="1"/>
  <c r="O5" i="35" s="1"/>
  <c r="K5" i="35"/>
  <c r="K43" i="35" s="1"/>
  <c r="J5" i="35"/>
  <c r="I5" i="35"/>
  <c r="H5" i="35"/>
  <c r="G5" i="35"/>
  <c r="F5" i="35"/>
  <c r="E5" i="35"/>
  <c r="D5" i="35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N36" i="34"/>
  <c r="O36" i="34" s="1"/>
  <c r="D36" i="34"/>
  <c r="N35" i="34"/>
  <c r="O35" i="34"/>
  <c r="N34" i="34"/>
  <c r="O34" i="34"/>
  <c r="M33" i="34"/>
  <c r="L33" i="34"/>
  <c r="K33" i="34"/>
  <c r="J33" i="34"/>
  <c r="I33" i="34"/>
  <c r="I42" i="34" s="1"/>
  <c r="H33" i="34"/>
  <c r="G33" i="34"/>
  <c r="F33" i="34"/>
  <c r="E33" i="34"/>
  <c r="D33" i="34"/>
  <c r="N33" i="34" s="1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/>
  <c r="N26" i="34"/>
  <c r="O26" i="34" s="1"/>
  <c r="M25" i="34"/>
  <c r="L25" i="34"/>
  <c r="K25" i="34"/>
  <c r="K42" i="34" s="1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N22" i="34"/>
  <c r="O22" i="34"/>
  <c r="N21" i="34"/>
  <c r="O21" i="34"/>
  <c r="N20" i="34"/>
  <c r="O20" i="34" s="1"/>
  <c r="N19" i="34"/>
  <c r="O19" i="34" s="1"/>
  <c r="M18" i="34"/>
  <c r="L18" i="34"/>
  <c r="L42" i="34" s="1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H42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42" i="34" s="1"/>
  <c r="L5" i="34"/>
  <c r="K5" i="34"/>
  <c r="J5" i="34"/>
  <c r="J42" i="34" s="1"/>
  <c r="I5" i="34"/>
  <c r="H5" i="34"/>
  <c r="G5" i="34"/>
  <c r="G42" i="34" s="1"/>
  <c r="F5" i="34"/>
  <c r="E5" i="34"/>
  <c r="E42" i="34"/>
  <c r="D5" i="34"/>
  <c r="N27" i="33"/>
  <c r="O27" i="33" s="1"/>
  <c r="N28" i="33"/>
  <c r="O28" i="33"/>
  <c r="N29" i="33"/>
  <c r="O29" i="33"/>
  <c r="N30" i="33"/>
  <c r="O30" i="33"/>
  <c r="N31" i="33"/>
  <c r="O31" i="33"/>
  <c r="N19" i="33"/>
  <c r="O19" i="33" s="1"/>
  <c r="N20" i="33"/>
  <c r="O20" i="33" s="1"/>
  <c r="N21" i="33"/>
  <c r="O21" i="33"/>
  <c r="N22" i="33"/>
  <c r="O22" i="33"/>
  <c r="N23" i="33"/>
  <c r="O23" i="33"/>
  <c r="N24" i="33"/>
  <c r="O24" i="33"/>
  <c r="E25" i="33"/>
  <c r="F25" i="33"/>
  <c r="G25" i="33"/>
  <c r="H25" i="33"/>
  <c r="I25" i="33"/>
  <c r="J25" i="33"/>
  <c r="J41" i="33" s="1"/>
  <c r="K25" i="33"/>
  <c r="L25" i="33"/>
  <c r="M25" i="33"/>
  <c r="D25" i="33"/>
  <c r="E18" i="33"/>
  <c r="F18" i="33"/>
  <c r="G18" i="33"/>
  <c r="H18" i="33"/>
  <c r="I18" i="33"/>
  <c r="J18" i="33"/>
  <c r="K18" i="33"/>
  <c r="K41" i="33" s="1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41" i="33" s="1"/>
  <c r="F5" i="33"/>
  <c r="F41" i="33" s="1"/>
  <c r="G5" i="33"/>
  <c r="H5" i="33"/>
  <c r="H41" i="33" s="1"/>
  <c r="I5" i="33"/>
  <c r="I41" i="33" s="1"/>
  <c r="J5" i="33"/>
  <c r="K5" i="33"/>
  <c r="L5" i="33"/>
  <c r="L41" i="33"/>
  <c r="M5" i="33"/>
  <c r="D5" i="33"/>
  <c r="D41" i="33" s="1"/>
  <c r="E39" i="33"/>
  <c r="N39" i="33" s="1"/>
  <c r="O39" i="33" s="1"/>
  <c r="F39" i="33"/>
  <c r="G39" i="33"/>
  <c r="H39" i="33"/>
  <c r="I39" i="33"/>
  <c r="J39" i="33"/>
  <c r="K39" i="33"/>
  <c r="L39" i="33"/>
  <c r="M39" i="33"/>
  <c r="M41" i="33" s="1"/>
  <c r="D39" i="33"/>
  <c r="N40" i="33"/>
  <c r="O40" i="33" s="1"/>
  <c r="N38" i="33"/>
  <c r="O38" i="33" s="1"/>
  <c r="N37" i="33"/>
  <c r="O37" i="33"/>
  <c r="E36" i="33"/>
  <c r="F36" i="33"/>
  <c r="G36" i="33"/>
  <c r="H36" i="33"/>
  <c r="I36" i="33"/>
  <c r="N36" i="33" s="1"/>
  <c r="O36" i="33" s="1"/>
  <c r="J36" i="33"/>
  <c r="K36" i="33"/>
  <c r="L36" i="33"/>
  <c r="M36" i="33"/>
  <c r="D36" i="33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N34" i="33"/>
  <c r="O34" i="33" s="1"/>
  <c r="N35" i="33"/>
  <c r="O35" i="33" s="1"/>
  <c r="N26" i="33"/>
  <c r="O26" i="33"/>
  <c r="N32" i="33"/>
  <c r="O32" i="33"/>
  <c r="N15" i="33"/>
  <c r="O15" i="33"/>
  <c r="N16" i="33"/>
  <c r="O16" i="33" s="1"/>
  <c r="N17" i="33"/>
  <c r="O17" i="33" s="1"/>
  <c r="N7" i="33"/>
  <c r="O7" i="33" s="1"/>
  <c r="N8" i="33"/>
  <c r="O8" i="33"/>
  <c r="N9" i="33"/>
  <c r="O9" i="33"/>
  <c r="N10" i="33"/>
  <c r="O10" i="33"/>
  <c r="N11" i="33"/>
  <c r="O11" i="33" s="1"/>
  <c r="N12" i="33"/>
  <c r="O12" i="33" s="1"/>
  <c r="N6" i="33"/>
  <c r="O6" i="33" s="1"/>
  <c r="N14" i="33"/>
  <c r="O14" i="33"/>
  <c r="F42" i="34"/>
  <c r="G41" i="33"/>
  <c r="H42" i="36"/>
  <c r="M42" i="36"/>
  <c r="E42" i="37"/>
  <c r="K42" i="37"/>
  <c r="L42" i="37"/>
  <c r="N25" i="37"/>
  <c r="O25" i="37"/>
  <c r="H41" i="38"/>
  <c r="L41" i="38"/>
  <c r="J41" i="38"/>
  <c r="N35" i="38"/>
  <c r="O35" i="38" s="1"/>
  <c r="D41" i="38"/>
  <c r="N5" i="38"/>
  <c r="O5" i="38"/>
  <c r="G42" i="36"/>
  <c r="F42" i="39"/>
  <c r="K42" i="39"/>
  <c r="M42" i="39"/>
  <c r="G42" i="39"/>
  <c r="N35" i="39"/>
  <c r="O35" i="39" s="1"/>
  <c r="E42" i="39"/>
  <c r="D42" i="39"/>
  <c r="E43" i="35"/>
  <c r="H43" i="35"/>
  <c r="N36" i="35"/>
  <c r="O36" i="35" s="1"/>
  <c r="N34" i="35"/>
  <c r="O34" i="35" s="1"/>
  <c r="N26" i="35"/>
  <c r="O26" i="35"/>
  <c r="F43" i="35"/>
  <c r="D43" i="35"/>
  <c r="N39" i="34"/>
  <c r="O39" i="34" s="1"/>
  <c r="J42" i="36"/>
  <c r="D42" i="37"/>
  <c r="D42" i="34"/>
  <c r="F42" i="37"/>
  <c r="D42" i="36"/>
  <c r="N13" i="36"/>
  <c r="O13" i="36"/>
  <c r="G42" i="37"/>
  <c r="G41" i="38"/>
  <c r="L42" i="40"/>
  <c r="K42" i="40"/>
  <c r="G42" i="40"/>
  <c r="M42" i="40"/>
  <c r="I42" i="40"/>
  <c r="J42" i="40"/>
  <c r="E42" i="40"/>
  <c r="J40" i="41"/>
  <c r="M40" i="41"/>
  <c r="N33" i="41"/>
  <c r="O33" i="41"/>
  <c r="K40" i="41"/>
  <c r="G40" i="41"/>
  <c r="N35" i="41"/>
  <c r="O35" i="41"/>
  <c r="I40" i="41"/>
  <c r="N25" i="41"/>
  <c r="O25" i="41" s="1"/>
  <c r="D40" i="41"/>
  <c r="E40" i="41"/>
  <c r="M41" i="42"/>
  <c r="K41" i="42"/>
  <c r="J41" i="42"/>
  <c r="I41" i="42"/>
  <c r="H41" i="42"/>
  <c r="G41" i="42"/>
  <c r="E41" i="42"/>
  <c r="N12" i="42"/>
  <c r="O12" i="42" s="1"/>
  <c r="D41" i="42"/>
  <c r="K42" i="43"/>
  <c r="M42" i="43"/>
  <c r="I42" i="43"/>
  <c r="G42" i="43"/>
  <c r="E42" i="43"/>
  <c r="D42" i="43"/>
  <c r="K40" i="44"/>
  <c r="J40" i="44"/>
  <c r="M40" i="44"/>
  <c r="N38" i="44"/>
  <c r="O38" i="44" s="1"/>
  <c r="I40" i="44"/>
  <c r="G40" i="44"/>
  <c r="E40" i="44"/>
  <c r="N23" i="44"/>
  <c r="O23" i="44" s="1"/>
  <c r="N17" i="44"/>
  <c r="O17" i="44" s="1"/>
  <c r="K40" i="45"/>
  <c r="M40" i="45"/>
  <c r="F40" i="45"/>
  <c r="G40" i="45"/>
  <c r="I40" i="45"/>
  <c r="D40" i="45"/>
  <c r="N12" i="45"/>
  <c r="O12" i="45"/>
  <c r="E40" i="45"/>
  <c r="K40" i="46"/>
  <c r="O12" i="46"/>
  <c r="P12" i="46" s="1"/>
  <c r="E40" i="46"/>
  <c r="N40" i="46"/>
  <c r="D40" i="46"/>
  <c r="H40" i="46"/>
  <c r="O46" i="47" l="1"/>
  <c r="P46" i="47" s="1"/>
  <c r="N41" i="42"/>
  <c r="O41" i="42" s="1"/>
  <c r="N40" i="41"/>
  <c r="O40" i="41" s="1"/>
  <c r="N42" i="43"/>
  <c r="O42" i="43" s="1"/>
  <c r="N41" i="33"/>
  <c r="O41" i="33" s="1"/>
  <c r="N42" i="34"/>
  <c r="O42" i="34" s="1"/>
  <c r="N42" i="39"/>
  <c r="O42" i="39" s="1"/>
  <c r="N39" i="43"/>
  <c r="O39" i="43" s="1"/>
  <c r="O35" i="46"/>
  <c r="P35" i="46" s="1"/>
  <c r="N32" i="45"/>
  <c r="O32" i="45" s="1"/>
  <c r="N18" i="43"/>
  <c r="O18" i="43" s="1"/>
  <c r="N5" i="42"/>
  <c r="O5" i="42" s="1"/>
  <c r="H40" i="41"/>
  <c r="N5" i="34"/>
  <c r="O5" i="34" s="1"/>
  <c r="J42" i="37"/>
  <c r="N42" i="37" s="1"/>
  <c r="O42" i="37" s="1"/>
  <c r="M40" i="46"/>
  <c r="L40" i="45"/>
  <c r="N27" i="40"/>
  <c r="O27" i="40" s="1"/>
  <c r="O5" i="46"/>
  <c r="P5" i="46" s="1"/>
  <c r="F40" i="44"/>
  <c r="N25" i="43"/>
  <c r="O25" i="43" s="1"/>
  <c r="N5" i="41"/>
  <c r="O5" i="41" s="1"/>
  <c r="N40" i="39"/>
  <c r="O40" i="39" s="1"/>
  <c r="E41" i="38"/>
  <c r="J40" i="46"/>
  <c r="O40" i="46" s="1"/>
  <c r="P40" i="46" s="1"/>
  <c r="O17" i="46"/>
  <c r="P17" i="46" s="1"/>
  <c r="H40" i="44"/>
  <c r="N12" i="40"/>
  <c r="O12" i="40" s="1"/>
  <c r="F41" i="38"/>
  <c r="N18" i="41"/>
  <c r="O18" i="41" s="1"/>
  <c r="N5" i="40"/>
  <c r="O5" i="40" s="1"/>
  <c r="N36" i="36"/>
  <c r="O36" i="36" s="1"/>
  <c r="L43" i="35"/>
  <c r="N43" i="35" s="1"/>
  <c r="O43" i="35" s="1"/>
  <c r="N13" i="39"/>
  <c r="O13" i="39" s="1"/>
  <c r="F42" i="43"/>
  <c r="N5" i="33"/>
  <c r="O5" i="33" s="1"/>
  <c r="H40" i="45"/>
  <c r="N40" i="45" s="1"/>
  <c r="O40" i="45" s="1"/>
  <c r="N26" i="42"/>
  <c r="O26" i="42" s="1"/>
  <c r="N27" i="39"/>
  <c r="O27" i="39" s="1"/>
  <c r="D40" i="44"/>
  <c r="N25" i="33"/>
  <c r="O25" i="33" s="1"/>
  <c r="N40" i="44" l="1"/>
  <c r="O40" i="44" s="1"/>
  <c r="N41" i="38"/>
  <c r="O41" i="38" s="1"/>
</calcChain>
</file>

<file path=xl/sharedStrings.xml><?xml version="1.0" encoding="utf-8"?>
<sst xmlns="http://schemas.openxmlformats.org/spreadsheetml/2006/main" count="866" uniqueCount="122">
  <si>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</si>
  <si>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</si>
  <si>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</si>
  <si>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</si>
  <si>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</si>
  <si>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</si>
  <si>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</si>
  <si>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</si>
  <si>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</si>
  <si>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</si>
  <si>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</si>
  <si>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</si>
  <si>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</si>
  <si>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</si>
  <si>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Fuel Oil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</si>
  <si>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</si>
  <si>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</si>
  <si>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</si>
  <si>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</si>
  <si>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</si>
  <si>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</si>
  <si>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Federal Grant - Public Safety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</si>
  <si>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</si>
  <si>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</si>
  <si>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</si>
  <si>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</si>
  <si>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</si>
  <si>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</si>
  <si>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</si>
  <si>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</si>
  <si>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</si>
  <si>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</si>
  <si>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</si>
  <si>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</si>
  <si>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</si>
  <si>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</si>
  <si>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</si>
  <si>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</si>
  <si>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</si>
  <si>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</si>
  <si>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</si>
  <si>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</si>
  <si>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</si>
  <si>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</si>
  <si>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</si>
  <si>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</si>
  <si>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</si>
  <si>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</si>
  <si>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</si>
  <si>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</si>
  <si>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</si>
  <si>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</si>
  <si>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</si>
  <si>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</si>
  <si>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</si>
  <si>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Local Fiscal Year Ended September 30, 2010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</si>
  <si>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</si>
  <si>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</si>
  <si>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</si>
  <si>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</si>
  <si>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</si>
  <si>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</si>
  <si>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Grant - Other</t>
  </si>
  <si>
    <t>Grants from Other Local Units - Other</t>
  </si>
  <si>
    <t>Contributions and Donations from Private Sources</t>
  </si>
  <si>
    <t>2012 Municipal Population:</t>
  </si>
  <si>
    <t>Local Fiscal Year Ended September 30, 2008</t>
  </si>
  <si>
    <t>Permits and Franchise Fees</t>
  </si>
  <si>
    <t>Federal Grant - Other Federal Grants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</si>
  <si>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</si>
  <si>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</si>
  <si>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</si>
  <si>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</si>
  <si>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</si>
  <si>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</si>
  <si>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</si>
  <si>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</si>
  <si>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2013 Municipal Population:</t>
  </si>
  <si>
    <t>North Bay Village Revenues Reported by Account Code and Fund Type</t>
  </si>
  <si>
    <t>Local Fiscal Year Ended September 30, 2014</t>
  </si>
  <si>
    <t>Impact Fees - Residential - Public Safety</t>
  </si>
  <si>
    <t>Impact Fees - Residential - Physical Environment</t>
  </si>
  <si>
    <t>Impact Fees - Residential - Culture / Recreation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</si>
  <si>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</si>
  <si>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</si>
  <si>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</si>
  <si>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</si>
  <si>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</si>
  <si>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</si>
  <si>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</si>
  <si>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</si>
  <si>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Rents and Royalties</t>
  </si>
  <si>
    <t>2018 Municipal Population:</t>
  </si>
  <si>
    <t>Local Fiscal Year Ended September 30, 2019</t>
  </si>
  <si>
    <t>State Grant - Physical Environment - Stormwater Management</t>
  </si>
  <si>
    <t>General Government - Administrative Service Fees</t>
  </si>
  <si>
    <t>Public Safety - Other Public Safety Charges and Fees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</si>
  <si>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</si>
  <si>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</si>
  <si>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</si>
  <si>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</si>
  <si>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</si>
  <si>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</si>
  <si>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</si>
  <si>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</si>
  <si>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</si>
  <si>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</si>
  <si>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Charter County Transportation System Surtax</t>
  </si>
  <si>
    <t>Local Communications Services Taxes</t>
  </si>
  <si>
    <t>Building Permits (Buildling Permit Fees)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</si>
  <si>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</si>
  <si>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</si>
  <si>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</si>
  <si>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</si>
  <si>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</si>
  <si>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</si>
  <si>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</si>
  <si>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Second Local Option Fuel Tax (1 to 5 Cents Local Option Fuel Tax) - Municipal Proceeds</t>
  </si>
  <si>
    <t>Franchise Fee - Solid Waste</t>
  </si>
  <si>
    <t>Federal Grant - General Government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</si>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</sst>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103</v>
      </c>
      <c r="N4" s="35" t="s">
        <v>10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>SUM(D6:D12)</f>
        <v>7502317</v>
      </c>
      <c r="E5" s="27">
        <f>SUM(E6:E12)</f>
        <v>712964</v>
      </c>
      <c r="F5" s="27">
        <f>SUM(F6:F12)</f>
        <v>775944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8991225</v>
      </c>
      <c r="P5" s="33">
        <f>(O5/P$48)</f>
        <v>1095.6891299049475</v>
      </c>
      <c r="Q5" s="6"/>
    </row>
    <row r="6" spans="1:134">
      <c r="A6" s="12"/>
      <c r="B6" s="25">
        <v>311</v>
      </c>
      <c r="C6" s="20" t="s">
        <v>3</v>
      </c>
      <c r="D6" s="46">
        <v>6552054</v>
      </c>
      <c r="E6" s="46">
        <v>0</v>
      </c>
      <c r="F6" s="46">
        <v>775944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7327998</v>
      </c>
      <c r="P6" s="47">
        <f>(O6/P$48)</f>
        <v>893.00487448208628</v>
      </c>
      <c r="Q6" s="9"/>
    </row>
    <row r="7" spans="1:134">
      <c r="A7" s="12"/>
      <c r="B7" s="25">
        <v>312.41000000000003</v>
      </c>
      <c r="C7" s="20" t="s">
        <v>106</v>
      </c>
      <c r="D7" s="46">
        <v>0</v>
      </c>
      <c r="E7" s="46">
        <v>208619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208619</v>
      </c>
      <c r="P7" s="47">
        <f>(O7/P$48)</f>
        <v>25.422739458932487</v>
      </c>
      <c r="Q7" s="9"/>
    </row>
    <row r="8" spans="1:134">
      <c r="A8" s="12"/>
      <c r="B8" s="25">
        <v>312.43</v>
      </c>
      <c r="C8" s="20" t="s">
        <v>117</v>
      </c>
      <c r="D8" s="46">
        <v>0</v>
      </c>
      <c r="E8" s="46">
        <v>504345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504345</v>
      </c>
      <c r="P8" s="47">
        <f>(O8/P$48)</f>
        <v>61.460516695101148</v>
      </c>
      <c r="Q8" s="9"/>
    </row>
    <row r="9" spans="1:134">
      <c r="A9" s="12"/>
      <c r="B9" s="25">
        <v>314.10000000000002</v>
      </c>
      <c r="C9" s="20" t="s">
        <v>13</v>
      </c>
      <c r="D9" s="46">
        <v>644657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644657</v>
      </c>
      <c r="P9" s="47">
        <f>(O9/P$48)</f>
        <v>78.559224957348277</v>
      </c>
      <c r="Q9" s="9"/>
    </row>
    <row r="10" spans="1:134">
      <c r="A10" s="12"/>
      <c r="B10" s="25">
        <v>314.7</v>
      </c>
      <c r="C10" s="20" t="s">
        <v>14</v>
      </c>
      <c r="D10" s="46">
        <v>17247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17247</v>
      </c>
      <c r="P10" s="47">
        <f>(O10/P$48)</f>
        <v>2.1017548135510604</v>
      </c>
      <c r="Q10" s="9"/>
    </row>
    <row r="11" spans="1:134">
      <c r="A11" s="12"/>
      <c r="B11" s="25">
        <v>315.2</v>
      </c>
      <c r="C11" s="20" t="s">
        <v>108</v>
      </c>
      <c r="D11" s="46">
        <v>185145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185145</v>
      </c>
      <c r="P11" s="47">
        <f>(O11/P$48)</f>
        <v>22.562149646600048</v>
      </c>
      <c r="Q11" s="9"/>
    </row>
    <row r="12" spans="1:134">
      <c r="A12" s="12"/>
      <c r="B12" s="25">
        <v>316</v>
      </c>
      <c r="C12" s="20" t="s">
        <v>72</v>
      </c>
      <c r="D12" s="46">
        <v>103214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103214</v>
      </c>
      <c r="P12" s="47">
        <f>(O12/P$48)</f>
        <v>12.577869851328296</v>
      </c>
      <c r="Q12" s="9"/>
    </row>
    <row r="13" spans="1:134" ht="15.75">
      <c r="A13" s="29" t="s">
        <v>17</v>
      </c>
      <c r="B13" s="30"/>
      <c r="C13" s="31"/>
      <c r="D13" s="32">
        <f>SUM(D14:D18)</f>
        <v>528447</v>
      </c>
      <c r="E13" s="32">
        <f>SUM(E14:E18)</f>
        <v>1697835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2226282</v>
      </c>
      <c r="P13" s="45">
        <f>(O13/P$48)</f>
        <v>271.29929320009751</v>
      </c>
      <c r="Q13" s="10"/>
    </row>
    <row r="14" spans="1:134">
      <c r="A14" s="12"/>
      <c r="B14" s="25">
        <v>322</v>
      </c>
      <c r="C14" s="20" t="s">
        <v>109</v>
      </c>
      <c r="D14" s="46">
        <v>0</v>
      </c>
      <c r="E14" s="46">
        <v>1697835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1697835</v>
      </c>
      <c r="P14" s="47">
        <f>(O14/P$48)</f>
        <v>206.90165732390935</v>
      </c>
      <c r="Q14" s="9"/>
    </row>
    <row r="15" spans="1:134">
      <c r="A15" s="12"/>
      <c r="B15" s="25">
        <v>323.10000000000002</v>
      </c>
      <c r="C15" s="20" t="s">
        <v>18</v>
      </c>
      <c r="D15" s="46">
        <v>501869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501869</v>
      </c>
      <c r="P15" s="47">
        <f>(O15/P$48)</f>
        <v>61.158786253960514</v>
      </c>
      <c r="Q15" s="9"/>
    </row>
    <row r="16" spans="1:134">
      <c r="A16" s="12"/>
      <c r="B16" s="25">
        <v>323.39999999999998</v>
      </c>
      <c r="C16" s="20" t="s">
        <v>19</v>
      </c>
      <c r="D16" s="46">
        <v>7737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7737</v>
      </c>
      <c r="P16" s="47">
        <f>(O16/P$48)</f>
        <v>0.94284669753838657</v>
      </c>
      <c r="Q16" s="9"/>
    </row>
    <row r="17" spans="1:17">
      <c r="A17" s="12"/>
      <c r="B17" s="25">
        <v>323.7</v>
      </c>
      <c r="C17" s="20" t="s">
        <v>118</v>
      </c>
      <c r="D17" s="46">
        <v>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342</v>
      </c>
      <c r="P17" s="47">
        <f>(O17/P$48)</f>
        <v>4.1676821837679748E-2</v>
      </c>
      <c r="Q17" s="9"/>
    </row>
    <row r="18" spans="1:17">
      <c r="A18" s="12"/>
      <c r="B18" s="25">
        <v>323.89999999999998</v>
      </c>
      <c r="C18" s="20" t="s">
        <v>20</v>
      </c>
      <c r="D18" s="46">
        <v>18499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18499</v>
      </c>
      <c r="P18" s="47">
        <f>(O18/P$48)</f>
        <v>2.254326102851572</v>
      </c>
      <c r="Q18" s="9"/>
    </row>
    <row r="19" spans="1:17" ht="15.75">
      <c r="A19" s="29" t="s">
        <v>110</v>
      </c>
      <c r="B19" s="30"/>
      <c r="C19" s="31"/>
      <c r="D19" s="32">
        <f>SUM(D20:D27)</f>
        <v>1365269</v>
      </c>
      <c r="E19" s="32">
        <f>SUM(E20:E27)</f>
        <v>536296</v>
      </c>
      <c r="F19" s="32">
        <f>SUM(F20:F27)</f>
        <v>0</v>
      </c>
      <c r="G19" s="32">
        <f>SUM(G20:G27)</f>
        <v>0</v>
      </c>
      <c r="H19" s="32">
        <f>SUM(H20:H27)</f>
        <v>0</v>
      </c>
      <c r="I19" s="32">
        <f>SUM(I20:I27)</f>
        <v>51000</v>
      </c>
      <c r="J19" s="32">
        <f>SUM(J20:J27)</f>
        <v>0</v>
      </c>
      <c r="K19" s="32">
        <f>SUM(K20:K27)</f>
        <v>0</v>
      </c>
      <c r="L19" s="32">
        <f>SUM(L20:L27)</f>
        <v>0</v>
      </c>
      <c r="M19" s="32">
        <f>SUM(M20:M27)</f>
        <v>0</v>
      </c>
      <c r="N19" s="32">
        <f>SUM(N20:N27)</f>
        <v>0</v>
      </c>
      <c r="O19" s="44">
        <f>SUM(D19:N19)</f>
        <v>1952565</v>
      </c>
      <c r="P19" s="45">
        <f>(O19/P$48)</f>
        <v>237.94357786985134</v>
      </c>
      <c r="Q19" s="10"/>
    </row>
    <row r="20" spans="1:17">
      <c r="A20" s="12"/>
      <c r="B20" s="25">
        <v>331.1</v>
      </c>
      <c r="C20" s="20" t="s">
        <v>119</v>
      </c>
      <c r="D20" s="46">
        <v>12395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12395</v>
      </c>
      <c r="P20" s="47">
        <f>(O20/P$48)</f>
        <v>1.5104801364854985</v>
      </c>
      <c r="Q20" s="9"/>
    </row>
    <row r="21" spans="1:17">
      <c r="A21" s="12"/>
      <c r="B21" s="25">
        <v>331.2</v>
      </c>
      <c r="C21" s="20" t="s">
        <v>21</v>
      </c>
      <c r="D21" s="46">
        <v>127871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127871</v>
      </c>
      <c r="P21" s="47">
        <f>(O21/P$48)</f>
        <v>15.582622471362418</v>
      </c>
      <c r="Q21" s="9"/>
    </row>
    <row r="22" spans="1:17">
      <c r="A22" s="12"/>
      <c r="B22" s="25">
        <v>332</v>
      </c>
      <c r="C22" s="20" t="s">
        <v>111</v>
      </c>
      <c r="D22" s="46">
        <v>35271</v>
      </c>
      <c r="E22" s="46">
        <v>315073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2">SUM(D22:N22)</f>
        <v>350344</v>
      </c>
      <c r="P22" s="47">
        <f>(O22/P$48)</f>
        <v>42.693638800877409</v>
      </c>
      <c r="Q22" s="9"/>
    </row>
    <row r="23" spans="1:17">
      <c r="A23" s="12"/>
      <c r="B23" s="25">
        <v>334.36</v>
      </c>
      <c r="C23" s="20" t="s">
        <v>94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51000</v>
      </c>
      <c r="P23" s="47">
        <f>(O23/P$48)</f>
        <v>6.2149646600048749</v>
      </c>
      <c r="Q23" s="9"/>
    </row>
    <row r="24" spans="1:17">
      <c r="A24" s="12"/>
      <c r="B24" s="25">
        <v>334.9</v>
      </c>
      <c r="C24" s="20" t="s">
        <v>62</v>
      </c>
      <c r="D24" s="46">
        <v>0</v>
      </c>
      <c r="E24" s="46">
        <v>89945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89945</v>
      </c>
      <c r="P24" s="47">
        <f>(O24/P$48)</f>
        <v>10.960882281257616</v>
      </c>
      <c r="Q24" s="9"/>
    </row>
    <row r="25" spans="1:17">
      <c r="A25" s="12"/>
      <c r="B25" s="25">
        <v>335.125</v>
      </c>
      <c r="C25" s="20" t="s">
        <v>112</v>
      </c>
      <c r="D25" s="46">
        <v>290254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290254</v>
      </c>
      <c r="P25" s="47">
        <f>(O25/P$48)</f>
        <v>35.370948086765779</v>
      </c>
      <c r="Q25" s="9"/>
    </row>
    <row r="26" spans="1:17">
      <c r="A26" s="12"/>
      <c r="B26" s="25">
        <v>335.18</v>
      </c>
      <c r="C26" s="20" t="s">
        <v>113</v>
      </c>
      <c r="D26" s="46">
        <v>899478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899478</v>
      </c>
      <c r="P26" s="47">
        <f>(O26/P$48)</f>
        <v>109.61223495003655</v>
      </c>
      <c r="Q26" s="9"/>
    </row>
    <row r="27" spans="1:17">
      <c r="A27" s="12"/>
      <c r="B27" s="25">
        <v>337.9</v>
      </c>
      <c r="C27" s="20" t="s">
        <v>63</v>
      </c>
      <c r="D27" s="46">
        <v>0</v>
      </c>
      <c r="E27" s="46">
        <v>131278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3">SUM(D27:N27)</f>
        <v>131278</v>
      </c>
      <c r="P27" s="47">
        <f>(O27/P$48)</f>
        <v>15.997806483061174</v>
      </c>
      <c r="Q27" s="9"/>
    </row>
    <row r="28" spans="1:17" ht="15.75">
      <c r="A28" s="29" t="s">
        <v>32</v>
      </c>
      <c r="B28" s="30"/>
      <c r="C28" s="31"/>
      <c r="D28" s="32">
        <f>SUM(D29:D36)</f>
        <v>296284</v>
      </c>
      <c r="E28" s="32">
        <f>SUM(E29:E36)</f>
        <v>110</v>
      </c>
      <c r="F28" s="32">
        <f>SUM(F29:F36)</f>
        <v>0</v>
      </c>
      <c r="G28" s="32">
        <f>SUM(G29:G36)</f>
        <v>0</v>
      </c>
      <c r="H28" s="32">
        <f>SUM(H29:H36)</f>
        <v>0</v>
      </c>
      <c r="I28" s="32">
        <f>SUM(I29:I36)</f>
        <v>7866543</v>
      </c>
      <c r="J28" s="32">
        <f>SUM(J29:J36)</f>
        <v>0</v>
      </c>
      <c r="K28" s="32">
        <f>SUM(K29:K36)</f>
        <v>0</v>
      </c>
      <c r="L28" s="32">
        <f>SUM(L29:L36)</f>
        <v>0</v>
      </c>
      <c r="M28" s="32">
        <f>SUM(M29:M36)</f>
        <v>0</v>
      </c>
      <c r="N28" s="32">
        <f>SUM(N29:N36)</f>
        <v>0</v>
      </c>
      <c r="O28" s="32">
        <f>SUM(D28:N28)</f>
        <v>8162937</v>
      </c>
      <c r="P28" s="45">
        <f>(O28/P$48)</f>
        <v>994.7522544479649</v>
      </c>
      <c r="Q28" s="10"/>
    </row>
    <row r="29" spans="1:17">
      <c r="A29" s="12"/>
      <c r="B29" s="25">
        <v>341.1</v>
      </c>
      <c r="C29" s="20" t="s">
        <v>76</v>
      </c>
      <c r="D29" s="46">
        <v>72300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72300</v>
      </c>
      <c r="P29" s="47">
        <f>(O29/P$48)</f>
        <v>8.8106263709480874</v>
      </c>
      <c r="Q29" s="9"/>
    </row>
    <row r="30" spans="1:17">
      <c r="A30" s="12"/>
      <c r="B30" s="25">
        <v>341.3</v>
      </c>
      <c r="C30" s="20" t="s">
        <v>95</v>
      </c>
      <c r="D30" s="46">
        <v>13120</v>
      </c>
      <c r="E30" s="46">
        <v>110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4">SUM(D30:N30)</f>
        <v>13230</v>
      </c>
      <c r="P30" s="47">
        <f>(O30/P$48)</f>
        <v>1.6122349500365587</v>
      </c>
      <c r="Q30" s="9"/>
    </row>
    <row r="31" spans="1:17">
      <c r="A31" s="12"/>
      <c r="B31" s="25">
        <v>342.9</v>
      </c>
      <c r="C31" s="20" t="s">
        <v>96</v>
      </c>
      <c r="D31" s="46">
        <v>156184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156184</v>
      </c>
      <c r="P31" s="47">
        <f>(O31/P$48)</f>
        <v>19.032902754082379</v>
      </c>
      <c r="Q31" s="9"/>
    </row>
    <row r="32" spans="1:17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2685115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2685115</v>
      </c>
      <c r="P32" s="47">
        <f>(O32/P$48)</f>
        <v>327.21362417743114</v>
      </c>
      <c r="Q32" s="9"/>
    </row>
    <row r="33" spans="1:120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1727847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1727847</v>
      </c>
      <c r="P33" s="47">
        <f>(O33/P$48)</f>
        <v>210.55898123324397</v>
      </c>
      <c r="Q33" s="9"/>
    </row>
    <row r="34" spans="1:120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3223037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3223037</v>
      </c>
      <c r="P34" s="47">
        <f>(O34/P$48)</f>
        <v>392.76590299780651</v>
      </c>
      <c r="Q34" s="9"/>
    </row>
    <row r="35" spans="1:120">
      <c r="A35" s="12"/>
      <c r="B35" s="25">
        <v>343.6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230544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230544</v>
      </c>
      <c r="P35" s="47">
        <f>(O35/P$48)</f>
        <v>28.094564952473799</v>
      </c>
      <c r="Q35" s="9"/>
    </row>
    <row r="36" spans="1:120">
      <c r="A36" s="12"/>
      <c r="B36" s="25">
        <v>349</v>
      </c>
      <c r="C36" s="20" t="s">
        <v>114</v>
      </c>
      <c r="D36" s="46">
        <v>54680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54680</v>
      </c>
      <c r="P36" s="47">
        <f>(O36/P$48)</f>
        <v>6.6634170119424807</v>
      </c>
      <c r="Q36" s="9"/>
    </row>
    <row r="37" spans="1:120" ht="15.75">
      <c r="A37" s="29" t="s">
        <v>33</v>
      </c>
      <c r="B37" s="30"/>
      <c r="C37" s="31"/>
      <c r="D37" s="32">
        <f>SUM(D38:D38)</f>
        <v>381094</v>
      </c>
      <c r="E37" s="32">
        <f>SUM(E38:E38)</f>
        <v>162254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>SUM(D37:N37)</f>
        <v>543348</v>
      </c>
      <c r="P37" s="45">
        <f>(O37/P$48)</f>
        <v>66.213502315378989</v>
      </c>
      <c r="Q37" s="10"/>
    </row>
    <row r="38" spans="1:120">
      <c r="A38" s="13"/>
      <c r="B38" s="39">
        <v>354</v>
      </c>
      <c r="C38" s="21" t="s">
        <v>42</v>
      </c>
      <c r="D38" s="46">
        <v>381094</v>
      </c>
      <c r="E38" s="46">
        <v>162254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5">SUM(D38:N38)</f>
        <v>543348</v>
      </c>
      <c r="P38" s="47">
        <f>(O38/P$48)</f>
        <v>66.213502315378989</v>
      </c>
      <c r="Q38" s="9"/>
    </row>
    <row r="39" spans="1:120" ht="15.75">
      <c r="A39" s="29" t="s">
        <v>4</v>
      </c>
      <c r="B39" s="30"/>
      <c r="C39" s="31"/>
      <c r="D39" s="32">
        <f>SUM(D40:D41)</f>
        <v>1000957</v>
      </c>
      <c r="E39" s="32">
        <f>SUM(E40:E41)</f>
        <v>143841</v>
      </c>
      <c r="F39" s="32">
        <f>SUM(F40:F41)</f>
        <v>0</v>
      </c>
      <c r="G39" s="32">
        <f>SUM(G40:G41)</f>
        <v>35367</v>
      </c>
      <c r="H39" s="32">
        <f>SUM(H40:H41)</f>
        <v>0</v>
      </c>
      <c r="I39" s="32">
        <f>SUM(I40:I41)</f>
        <v>2153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1182318</v>
      </c>
      <c r="P39" s="45">
        <f>(O39/P$48)</f>
        <v>144.07969778211066</v>
      </c>
      <c r="Q39" s="10"/>
    </row>
    <row r="40" spans="1:120">
      <c r="A40" s="12"/>
      <c r="B40" s="25">
        <v>361.1</v>
      </c>
      <c r="C40" s="20" t="s">
        <v>44</v>
      </c>
      <c r="D40" s="46">
        <v>3122</v>
      </c>
      <c r="E40" s="46">
        <v>433</v>
      </c>
      <c r="F40" s="46">
        <v>0</v>
      </c>
      <c r="G40" s="46">
        <v>567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4122</v>
      </c>
      <c r="P40" s="47">
        <f>(O40/P$48)</f>
        <v>0.50231537899098222</v>
      </c>
      <c r="Q40" s="9"/>
    </row>
    <row r="41" spans="1:120">
      <c r="A41" s="12"/>
      <c r="B41" s="25">
        <v>369.9</v>
      </c>
      <c r="C41" s="20" t="s">
        <v>45</v>
      </c>
      <c r="D41" s="46">
        <v>997835</v>
      </c>
      <c r="E41" s="46">
        <v>143408</v>
      </c>
      <c r="F41" s="46">
        <v>0</v>
      </c>
      <c r="G41" s="46">
        <v>34800</v>
      </c>
      <c r="H41" s="46">
        <v>0</v>
      </c>
      <c r="I41" s="46">
        <v>2153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5" si="6">SUM(D41:N41)</f>
        <v>1178196</v>
      </c>
      <c r="P41" s="47">
        <f>(O41/P$48)</f>
        <v>143.57738240311966</v>
      </c>
      <c r="Q41" s="9"/>
    </row>
    <row r="42" spans="1:120" ht="15.75">
      <c r="A42" s="29" t="s">
        <v>34</v>
      </c>
      <c r="B42" s="30"/>
      <c r="C42" s="31"/>
      <c r="D42" s="32">
        <f>SUM(D43:D45)</f>
        <v>236306</v>
      </c>
      <c r="E42" s="32">
        <f>SUM(E43:E45)</f>
        <v>416260</v>
      </c>
      <c r="F42" s="32">
        <f>SUM(F43:F45)</f>
        <v>112216</v>
      </c>
      <c r="G42" s="32">
        <f>SUM(G43:G45)</f>
        <v>6231918</v>
      </c>
      <c r="H42" s="32">
        <f>SUM(H43:H45)</f>
        <v>0</v>
      </c>
      <c r="I42" s="32">
        <f>SUM(I43:I45)</f>
        <v>1009482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 t="shared" si="6"/>
        <v>8006182</v>
      </c>
      <c r="P42" s="45">
        <f>(O42/P$48)</f>
        <v>975.64976846210095</v>
      </c>
      <c r="Q42" s="9"/>
    </row>
    <row r="43" spans="1:120">
      <c r="A43" s="12"/>
      <c r="B43" s="25">
        <v>381</v>
      </c>
      <c r="C43" s="20" t="s">
        <v>46</v>
      </c>
      <c r="D43" s="46">
        <v>0</v>
      </c>
      <c r="E43" s="46">
        <v>416260</v>
      </c>
      <c r="F43" s="46">
        <v>112216</v>
      </c>
      <c r="G43" s="46">
        <v>2706918</v>
      </c>
      <c r="H43" s="46">
        <v>0</v>
      </c>
      <c r="I43" s="46">
        <v>1009482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4244876</v>
      </c>
      <c r="P43" s="47">
        <f>(O43/P$48)</f>
        <v>517.28930051182067</v>
      </c>
      <c r="Q43" s="9"/>
    </row>
    <row r="44" spans="1:120">
      <c r="A44" s="12"/>
      <c r="B44" s="25">
        <v>383.2</v>
      </c>
      <c r="C44" s="20" t="s">
        <v>120</v>
      </c>
      <c r="D44" s="46">
        <v>236306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236306</v>
      </c>
      <c r="P44" s="47">
        <f>(O44/P$48)</f>
        <v>28.796734097002194</v>
      </c>
      <c r="Q44" s="9"/>
    </row>
    <row r="45" spans="1:120" ht="15.75" thickBot="1">
      <c r="A45" s="12"/>
      <c r="B45" s="25">
        <v>384</v>
      </c>
      <c r="C45" s="20" t="s">
        <v>56</v>
      </c>
      <c r="D45" s="46">
        <v>0</v>
      </c>
      <c r="E45" s="46">
        <v>0</v>
      </c>
      <c r="F45" s="46">
        <v>0</v>
      </c>
      <c r="G45" s="46">
        <v>3525000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3525000</v>
      </c>
      <c r="P45" s="47">
        <f>(O45/P$48)</f>
        <v>429.56373385327811</v>
      </c>
      <c r="Q45" s="9"/>
    </row>
    <row r="46" spans="1:120" ht="16.5" thickBot="1">
      <c r="A46" s="14" t="s">
        <v>40</v>
      </c>
      <c r="B46" s="23"/>
      <c r="C46" s="22"/>
      <c r="D46" s="15">
        <f>SUM(D5,D13,D19,D28,D37,D39,D42)</f>
        <v>11310674</v>
      </c>
      <c r="E46" s="15">
        <f>SUM(E5,E13,E19,E28,E37,E39,E42)</f>
        <v>3669560</v>
      </c>
      <c r="F46" s="15">
        <f>SUM(F5,F13,F19,F28,F37,F39,F42)</f>
        <v>888160</v>
      </c>
      <c r="G46" s="15">
        <f>SUM(G5,G13,G19,G28,G37,G39,G42)</f>
        <v>6267285</v>
      </c>
      <c r="H46" s="15">
        <f>SUM(H5,H13,H19,H28,H37,H39,H42)</f>
        <v>0</v>
      </c>
      <c r="I46" s="15">
        <f>SUM(I5,I13,I19,I28,I37,I39,I42)</f>
        <v>8929178</v>
      </c>
      <c r="J46" s="15">
        <f>SUM(J5,J13,J19,J28,J37,J39,J42)</f>
        <v>0</v>
      </c>
      <c r="K46" s="15">
        <f>SUM(K5,K13,K19,K28,K37,K39,K42)</f>
        <v>0</v>
      </c>
      <c r="L46" s="15">
        <f>SUM(L5,L13,L19,L28,L37,L39,L42)</f>
        <v>0</v>
      </c>
      <c r="M46" s="15">
        <f>SUM(M5,M13,M19,M28,M37,M39,M42)</f>
        <v>0</v>
      </c>
      <c r="N46" s="15">
        <f>SUM(N5,N13,N19,N28,N37,N39,N42)</f>
        <v>0</v>
      </c>
      <c r="O46" s="15">
        <f>SUM(D46:N46)</f>
        <v>31064857</v>
      </c>
      <c r="P46" s="38">
        <f>(O46/P$48)</f>
        <v>3785.6272239824521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121</v>
      </c>
      <c r="N48" s="48"/>
      <c r="O48" s="48"/>
      <c r="P48" s="43">
        <v>8206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58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4042215</v>
      </c>
      <c r="E5" s="27">
        <f t="shared" si="0"/>
        <v>261476</v>
      </c>
      <c r="F5" s="27">
        <f t="shared" si="0"/>
        <v>746657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5050348</v>
      </c>
      <c r="O5" s="33">
        <f t="shared" ref="O5:O41" si="1">(N5/O$43)</f>
        <v>658.7124038085301</v>
      </c>
      <c r="P5" s="6"/>
    </row>
    <row r="6" spans="1:133">
      <c r="A6" s="12"/>
      <c r="B6" s="25">
        <v>311</v>
      </c>
      <c r="C6" s="20" t="s">
        <v>3</v>
      </c>
      <c r="D6" s="46">
        <v>3062516</v>
      </c>
      <c r="E6" s="46">
        <v>0</v>
      </c>
      <c r="F6" s="46">
        <v>746657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3809173</v>
      </c>
      <c r="O6" s="47">
        <f t="shared" si="1"/>
        <v>496.82705099778269</v>
      </c>
      <c r="P6" s="9"/>
    </row>
    <row r="7" spans="1:133">
      <c r="A7" s="12"/>
      <c r="B7" s="25">
        <v>312.10000000000002</v>
      </c>
      <c r="C7" s="20" t="s">
        <v>11</v>
      </c>
      <c r="D7" s="46">
        <v>108427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108427</v>
      </c>
      <c r="O7" s="47">
        <f t="shared" si="1"/>
        <v>14.142037302725969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261476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261476</v>
      </c>
      <c r="O8" s="47">
        <f t="shared" si="1"/>
        <v>34.104082431198641</v>
      </c>
      <c r="P8" s="9"/>
    </row>
    <row r="9" spans="1:133">
      <c r="A9" s="12"/>
      <c r="B9" s="25">
        <v>314.10000000000002</v>
      </c>
      <c r="C9" s="20" t="s">
        <v>13</v>
      </c>
      <c r="D9" s="46">
        <v>494010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494010</v>
      </c>
      <c r="O9" s="47">
        <f t="shared" si="1"/>
        <v>64.433285509325685</v>
      </c>
      <c r="P9" s="9"/>
    </row>
    <row r="10" spans="1:133">
      <c r="A10" s="12"/>
      <c r="B10" s="25">
        <v>314.7</v>
      </c>
      <c r="C10" s="20" t="s">
        <v>14</v>
      </c>
      <c r="D10" s="46">
        <v>14677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14677</v>
      </c>
      <c r="O10" s="47">
        <f t="shared" si="1"/>
        <v>1.914308073562019</v>
      </c>
      <c r="P10" s="9"/>
    </row>
    <row r="11" spans="1:133">
      <c r="A11" s="12"/>
      <c r="B11" s="25">
        <v>315</v>
      </c>
      <c r="C11" s="20" t="s">
        <v>71</v>
      </c>
      <c r="D11" s="46">
        <v>288083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288083</v>
      </c>
      <c r="O11" s="47">
        <f t="shared" si="1"/>
        <v>37.574409808269209</v>
      </c>
      <c r="P11" s="9"/>
    </row>
    <row r="12" spans="1:133">
      <c r="A12" s="12"/>
      <c r="B12" s="25">
        <v>316</v>
      </c>
      <c r="C12" s="20" t="s">
        <v>72</v>
      </c>
      <c r="D12" s="46">
        <v>74502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74502</v>
      </c>
      <c r="O12" s="47">
        <f t="shared" si="1"/>
        <v>9.7172296856658402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759537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759537</v>
      </c>
      <c r="O13" s="45">
        <f t="shared" si="1"/>
        <v>99.065736272335982</v>
      </c>
      <c r="P13" s="10"/>
    </row>
    <row r="14" spans="1:133">
      <c r="A14" s="12"/>
      <c r="B14" s="25">
        <v>322</v>
      </c>
      <c r="C14" s="20" t="s">
        <v>0</v>
      </c>
      <c r="D14" s="46">
        <v>367339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367339</v>
      </c>
      <c r="O14" s="47">
        <f t="shared" si="1"/>
        <v>47.911699491326466</v>
      </c>
      <c r="P14" s="9"/>
    </row>
    <row r="15" spans="1:133">
      <c r="A15" s="12"/>
      <c r="B15" s="25">
        <v>323.10000000000002</v>
      </c>
      <c r="C15" s="20" t="s">
        <v>18</v>
      </c>
      <c r="D15" s="46">
        <v>363253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363253</v>
      </c>
      <c r="O15" s="47">
        <f t="shared" si="1"/>
        <v>47.378766140602579</v>
      </c>
      <c r="P15" s="9"/>
    </row>
    <row r="16" spans="1:133">
      <c r="A16" s="12"/>
      <c r="B16" s="25">
        <v>323.39999999999998</v>
      </c>
      <c r="C16" s="20" t="s">
        <v>19</v>
      </c>
      <c r="D16" s="46">
        <v>16034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16034</v>
      </c>
      <c r="O16" s="47">
        <f t="shared" si="1"/>
        <v>2.0913003782444242</v>
      </c>
      <c r="P16" s="9"/>
    </row>
    <row r="17" spans="1:16">
      <c r="A17" s="12"/>
      <c r="B17" s="25">
        <v>323.89999999999998</v>
      </c>
      <c r="C17" s="20" t="s">
        <v>20</v>
      </c>
      <c r="D17" s="46">
        <v>12911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12911</v>
      </c>
      <c r="O17" s="47">
        <f t="shared" si="1"/>
        <v>1.6839702621625148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741474</v>
      </c>
      <c r="E18" s="32">
        <f t="shared" si="5"/>
        <v>113481</v>
      </c>
      <c r="F18" s="32">
        <f t="shared" si="5"/>
        <v>0</v>
      </c>
      <c r="G18" s="32">
        <f t="shared" si="5"/>
        <v>196099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1051054</v>
      </c>
      <c r="O18" s="45">
        <f t="shared" si="1"/>
        <v>137.08803965044999</v>
      </c>
      <c r="P18" s="10"/>
    </row>
    <row r="19" spans="1:16">
      <c r="A19" s="12"/>
      <c r="B19" s="25">
        <v>331.2</v>
      </c>
      <c r="C19" s="20" t="s">
        <v>21</v>
      </c>
      <c r="D19" s="46">
        <v>36248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36248</v>
      </c>
      <c r="O19" s="47">
        <f t="shared" si="1"/>
        <v>4.727794443719838</v>
      </c>
      <c r="P19" s="9"/>
    </row>
    <row r="20" spans="1:16">
      <c r="A20" s="12"/>
      <c r="B20" s="25">
        <v>335.12</v>
      </c>
      <c r="C20" s="20" t="s">
        <v>73</v>
      </c>
      <c r="D20" s="46">
        <v>189928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189928</v>
      </c>
      <c r="O20" s="47">
        <f t="shared" si="1"/>
        <v>24.772140341724274</v>
      </c>
      <c r="P20" s="9"/>
    </row>
    <row r="21" spans="1:16">
      <c r="A21" s="12"/>
      <c r="B21" s="25">
        <v>335.15</v>
      </c>
      <c r="C21" s="20" t="s">
        <v>74</v>
      </c>
      <c r="D21" s="46">
        <v>5531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5531</v>
      </c>
      <c r="O21" s="47">
        <f t="shared" si="1"/>
        <v>0.72140341724272861</v>
      </c>
      <c r="P21" s="9"/>
    </row>
    <row r="22" spans="1:16">
      <c r="A22" s="12"/>
      <c r="B22" s="25">
        <v>335.18</v>
      </c>
      <c r="C22" s="20" t="s">
        <v>75</v>
      </c>
      <c r="D22" s="46">
        <v>504473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504473</v>
      </c>
      <c r="O22" s="47">
        <f t="shared" si="1"/>
        <v>65.797965305856266</v>
      </c>
      <c r="P22" s="9"/>
    </row>
    <row r="23" spans="1:16">
      <c r="A23" s="12"/>
      <c r="B23" s="25">
        <v>337.3</v>
      </c>
      <c r="C23" s="20" t="s">
        <v>27</v>
      </c>
      <c r="D23" s="46">
        <v>5294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5294</v>
      </c>
      <c r="O23" s="47">
        <f t="shared" si="1"/>
        <v>0.69049171775140217</v>
      </c>
      <c r="P23" s="9"/>
    </row>
    <row r="24" spans="1:16">
      <c r="A24" s="12"/>
      <c r="B24" s="25">
        <v>337.9</v>
      </c>
      <c r="C24" s="20" t="s">
        <v>63</v>
      </c>
      <c r="D24" s="46">
        <v>0</v>
      </c>
      <c r="E24" s="46">
        <v>113481</v>
      </c>
      <c r="F24" s="46">
        <v>0</v>
      </c>
      <c r="G24" s="46">
        <v>196099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309580</v>
      </c>
      <c r="O24" s="47">
        <f t="shared" si="1"/>
        <v>40.378244424155469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64151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4829619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4893770</v>
      </c>
      <c r="O25" s="45">
        <f t="shared" si="1"/>
        <v>638.29007434459368</v>
      </c>
      <c r="P25" s="10"/>
    </row>
    <row r="26" spans="1:16">
      <c r="A26" s="12"/>
      <c r="B26" s="25">
        <v>341.1</v>
      </c>
      <c r="C26" s="20" t="s">
        <v>76</v>
      </c>
      <c r="D26" s="46">
        <v>55267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55267</v>
      </c>
      <c r="O26" s="47">
        <f t="shared" si="1"/>
        <v>7.2084257206208422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1539097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1539097</v>
      </c>
      <c r="O27" s="47">
        <f t="shared" si="1"/>
        <v>200.74305464979784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1513949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1513949</v>
      </c>
      <c r="O28" s="47">
        <f t="shared" si="1"/>
        <v>197.46302334681101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1546163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1546163</v>
      </c>
      <c r="O29" s="47">
        <f t="shared" si="1"/>
        <v>201.6646667536194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104934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104934</v>
      </c>
      <c r="O30" s="47">
        <f t="shared" si="1"/>
        <v>13.686448415286291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125476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125476</v>
      </c>
      <c r="O31" s="47">
        <f t="shared" si="1"/>
        <v>16.365723229424809</v>
      </c>
      <c r="P31" s="9"/>
    </row>
    <row r="32" spans="1:16">
      <c r="A32" s="12"/>
      <c r="B32" s="25">
        <v>349</v>
      </c>
      <c r="C32" s="20" t="s">
        <v>1</v>
      </c>
      <c r="D32" s="46">
        <v>8884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8884</v>
      </c>
      <c r="O32" s="47">
        <f t="shared" si="1"/>
        <v>1.1587322290335202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349991</v>
      </c>
      <c r="E33" s="32">
        <f t="shared" si="8"/>
        <v>228541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1" si="9">SUM(D33:M33)</f>
        <v>578532</v>
      </c>
      <c r="O33" s="45">
        <f t="shared" si="1"/>
        <v>75.457414895004561</v>
      </c>
      <c r="P33" s="10"/>
    </row>
    <row r="34" spans="1:119">
      <c r="A34" s="13"/>
      <c r="B34" s="39">
        <v>354</v>
      </c>
      <c r="C34" s="21" t="s">
        <v>42</v>
      </c>
      <c r="D34" s="46">
        <v>349991</v>
      </c>
      <c r="E34" s="46">
        <v>228541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578532</v>
      </c>
      <c r="O34" s="47">
        <f t="shared" si="1"/>
        <v>75.457414895004561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SUM(D36:D38)</f>
        <v>203542</v>
      </c>
      <c r="E35" s="32">
        <f t="shared" si="10"/>
        <v>34389</v>
      </c>
      <c r="F35" s="32">
        <f t="shared" si="10"/>
        <v>0</v>
      </c>
      <c r="G35" s="32">
        <f t="shared" si="10"/>
        <v>2554</v>
      </c>
      <c r="H35" s="32">
        <f t="shared" si="10"/>
        <v>0</v>
      </c>
      <c r="I35" s="32">
        <f t="shared" si="10"/>
        <v>14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240499</v>
      </c>
      <c r="O35" s="45">
        <f t="shared" si="1"/>
        <v>31.368070953436806</v>
      </c>
      <c r="P35" s="10"/>
    </row>
    <row r="36" spans="1:119">
      <c r="A36" s="12"/>
      <c r="B36" s="25">
        <v>361.1</v>
      </c>
      <c r="C36" s="20" t="s">
        <v>44</v>
      </c>
      <c r="D36" s="46">
        <v>30551</v>
      </c>
      <c r="E36" s="46">
        <v>3963</v>
      </c>
      <c r="F36" s="46">
        <v>0</v>
      </c>
      <c r="G36" s="46">
        <v>2554</v>
      </c>
      <c r="H36" s="46">
        <v>0</v>
      </c>
      <c r="I36" s="46">
        <v>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37082</v>
      </c>
      <c r="O36" s="47">
        <f t="shared" si="1"/>
        <v>4.8365723229424811</v>
      </c>
      <c r="P36" s="9"/>
    </row>
    <row r="37" spans="1:119">
      <c r="A37" s="12"/>
      <c r="B37" s="25">
        <v>366</v>
      </c>
      <c r="C37" s="20" t="s">
        <v>64</v>
      </c>
      <c r="D37" s="46">
        <v>0</v>
      </c>
      <c r="E37" s="46">
        <v>19038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19038</v>
      </c>
      <c r="O37" s="47">
        <f t="shared" si="1"/>
        <v>2.4831094300247813</v>
      </c>
      <c r="P37" s="9"/>
    </row>
    <row r="38" spans="1:119">
      <c r="A38" s="12"/>
      <c r="B38" s="25">
        <v>369.9</v>
      </c>
      <c r="C38" s="20" t="s">
        <v>45</v>
      </c>
      <c r="D38" s="46">
        <v>172991</v>
      </c>
      <c r="E38" s="46">
        <v>11388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184379</v>
      </c>
      <c r="O38" s="47">
        <f t="shared" si="1"/>
        <v>24.048389200469543</v>
      </c>
      <c r="P38" s="9"/>
    </row>
    <row r="39" spans="1:119" ht="15.75">
      <c r="A39" s="29" t="s">
        <v>34</v>
      </c>
      <c r="B39" s="30"/>
      <c r="C39" s="31"/>
      <c r="D39" s="32">
        <f t="shared" ref="D39:M39" si="11">SUM(D40:D40)</f>
        <v>0</v>
      </c>
      <c r="E39" s="32">
        <f t="shared" si="11"/>
        <v>75186</v>
      </c>
      <c r="F39" s="32">
        <f t="shared" si="11"/>
        <v>0</v>
      </c>
      <c r="G39" s="32">
        <f t="shared" si="11"/>
        <v>269825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345011</v>
      </c>
      <c r="O39" s="45">
        <f t="shared" si="1"/>
        <v>44.999478283552889</v>
      </c>
      <c r="P39" s="9"/>
    </row>
    <row r="40" spans="1:119" ht="15.75" thickBot="1">
      <c r="A40" s="12"/>
      <c r="B40" s="25">
        <v>381</v>
      </c>
      <c r="C40" s="20" t="s">
        <v>46</v>
      </c>
      <c r="D40" s="46">
        <v>0</v>
      </c>
      <c r="E40" s="46">
        <v>75186</v>
      </c>
      <c r="F40" s="46">
        <v>0</v>
      </c>
      <c r="G40" s="46">
        <v>269825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345011</v>
      </c>
      <c r="O40" s="47">
        <f t="shared" si="1"/>
        <v>44.999478283552889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2">SUM(D5,D13,D18,D25,D33,D35,D39)</f>
        <v>6160910</v>
      </c>
      <c r="E41" s="15">
        <f t="shared" si="12"/>
        <v>713073</v>
      </c>
      <c r="F41" s="15">
        <f t="shared" si="12"/>
        <v>746657</v>
      </c>
      <c r="G41" s="15">
        <f t="shared" si="12"/>
        <v>468478</v>
      </c>
      <c r="H41" s="15">
        <f t="shared" si="12"/>
        <v>0</v>
      </c>
      <c r="I41" s="15">
        <f t="shared" si="12"/>
        <v>4829633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12918751</v>
      </c>
      <c r="O41" s="38">
        <f t="shared" si="1"/>
        <v>1684.981218207904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77</v>
      </c>
      <c r="M43" s="48"/>
      <c r="N43" s="48"/>
      <c r="O43" s="43">
        <v>7667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4108813</v>
      </c>
      <c r="E5" s="27">
        <f t="shared" si="0"/>
        <v>220044</v>
      </c>
      <c r="F5" s="27">
        <f t="shared" si="0"/>
        <v>808982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5137839</v>
      </c>
      <c r="O5" s="33">
        <f t="shared" ref="O5:O42" si="1">(N5/O$44)</f>
        <v>682.86004784688998</v>
      </c>
      <c r="P5" s="6"/>
    </row>
    <row r="6" spans="1:133">
      <c r="A6" s="12"/>
      <c r="B6" s="25">
        <v>311</v>
      </c>
      <c r="C6" s="20" t="s">
        <v>3</v>
      </c>
      <c r="D6" s="46">
        <v>3139931</v>
      </c>
      <c r="E6" s="46">
        <v>0</v>
      </c>
      <c r="F6" s="46">
        <v>808982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3948913</v>
      </c>
      <c r="O6" s="47">
        <f t="shared" si="1"/>
        <v>524.8422381711855</v>
      </c>
      <c r="P6" s="9"/>
    </row>
    <row r="7" spans="1:133">
      <c r="A7" s="12"/>
      <c r="B7" s="25">
        <v>312.10000000000002</v>
      </c>
      <c r="C7" s="20" t="s">
        <v>11</v>
      </c>
      <c r="D7" s="46">
        <v>107937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107937</v>
      </c>
      <c r="O7" s="47">
        <f t="shared" si="1"/>
        <v>14.345693779904305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220044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220044</v>
      </c>
      <c r="O8" s="47">
        <f t="shared" si="1"/>
        <v>29.245614035087719</v>
      </c>
      <c r="P8" s="9"/>
    </row>
    <row r="9" spans="1:133">
      <c r="A9" s="12"/>
      <c r="B9" s="25">
        <v>314.10000000000002</v>
      </c>
      <c r="C9" s="20" t="s">
        <v>13</v>
      </c>
      <c r="D9" s="46">
        <v>458847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458847</v>
      </c>
      <c r="O9" s="47">
        <f t="shared" si="1"/>
        <v>60.98444976076555</v>
      </c>
      <c r="P9" s="9"/>
    </row>
    <row r="10" spans="1:133">
      <c r="A10" s="12"/>
      <c r="B10" s="25">
        <v>314.7</v>
      </c>
      <c r="C10" s="20" t="s">
        <v>14</v>
      </c>
      <c r="D10" s="46">
        <v>15359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15359</v>
      </c>
      <c r="O10" s="47">
        <f t="shared" si="1"/>
        <v>2.0413343965975543</v>
      </c>
      <c r="P10" s="9"/>
    </row>
    <row r="11" spans="1:133">
      <c r="A11" s="12"/>
      <c r="B11" s="25">
        <v>315</v>
      </c>
      <c r="C11" s="20" t="s">
        <v>15</v>
      </c>
      <c r="D11" s="46">
        <v>298637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298637</v>
      </c>
      <c r="O11" s="47">
        <f t="shared" si="1"/>
        <v>39.691254651780966</v>
      </c>
      <c r="P11" s="9"/>
    </row>
    <row r="12" spans="1:133">
      <c r="A12" s="12"/>
      <c r="B12" s="25">
        <v>316</v>
      </c>
      <c r="C12" s="20" t="s">
        <v>16</v>
      </c>
      <c r="D12" s="46">
        <v>88102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88102</v>
      </c>
      <c r="O12" s="47">
        <f t="shared" si="1"/>
        <v>11.709463051568315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634214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634214</v>
      </c>
      <c r="O13" s="45">
        <f t="shared" si="1"/>
        <v>84.292131844763418</v>
      </c>
      <c r="P13" s="10"/>
    </row>
    <row r="14" spans="1:133">
      <c r="A14" s="12"/>
      <c r="B14" s="25">
        <v>322</v>
      </c>
      <c r="C14" s="20" t="s">
        <v>0</v>
      </c>
      <c r="D14" s="46">
        <v>236885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236885</v>
      </c>
      <c r="O14" s="47">
        <f t="shared" si="1"/>
        <v>31.48391812865497</v>
      </c>
      <c r="P14" s="9"/>
    </row>
    <row r="15" spans="1:133">
      <c r="A15" s="12"/>
      <c r="B15" s="25">
        <v>323.10000000000002</v>
      </c>
      <c r="C15" s="20" t="s">
        <v>18</v>
      </c>
      <c r="D15" s="46">
        <v>358848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358848</v>
      </c>
      <c r="O15" s="47">
        <f t="shared" si="1"/>
        <v>47.693779904306218</v>
      </c>
      <c r="P15" s="9"/>
    </row>
    <row r="16" spans="1:133">
      <c r="A16" s="12"/>
      <c r="B16" s="25">
        <v>323.39999999999998</v>
      </c>
      <c r="C16" s="20" t="s">
        <v>19</v>
      </c>
      <c r="D16" s="46">
        <v>18445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18445</v>
      </c>
      <c r="O16" s="47">
        <f t="shared" si="1"/>
        <v>2.4514885699096225</v>
      </c>
      <c r="P16" s="9"/>
    </row>
    <row r="17" spans="1:16">
      <c r="A17" s="12"/>
      <c r="B17" s="25">
        <v>323.89999999999998</v>
      </c>
      <c r="C17" s="20" t="s">
        <v>20</v>
      </c>
      <c r="D17" s="46">
        <v>20036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20036</v>
      </c>
      <c r="O17" s="47">
        <f t="shared" si="1"/>
        <v>2.6629452418926105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SUM(D19:D25)</f>
        <v>738096</v>
      </c>
      <c r="E18" s="32">
        <f t="shared" si="5"/>
        <v>140032</v>
      </c>
      <c r="F18" s="32">
        <f t="shared" si="5"/>
        <v>0</v>
      </c>
      <c r="G18" s="32">
        <f t="shared" si="5"/>
        <v>279035</v>
      </c>
      <c r="H18" s="32">
        <f t="shared" si="5"/>
        <v>0</v>
      </c>
      <c r="I18" s="32">
        <f t="shared" si="5"/>
        <v>122542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1279705</v>
      </c>
      <c r="O18" s="45">
        <f t="shared" si="1"/>
        <v>170.08306751727804</v>
      </c>
      <c r="P18" s="10"/>
    </row>
    <row r="19" spans="1:16">
      <c r="A19" s="12"/>
      <c r="B19" s="25">
        <v>331.2</v>
      </c>
      <c r="C19" s="20" t="s">
        <v>21</v>
      </c>
      <c r="D19" s="46">
        <v>80966</v>
      </c>
      <c r="E19" s="46">
        <v>0</v>
      </c>
      <c r="F19" s="46">
        <v>0</v>
      </c>
      <c r="G19" s="46">
        <v>0</v>
      </c>
      <c r="H19" s="46">
        <v>0</v>
      </c>
      <c r="I19" s="46">
        <v>68699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149665</v>
      </c>
      <c r="O19" s="47">
        <f t="shared" si="1"/>
        <v>19.891679957469432</v>
      </c>
      <c r="P19" s="9"/>
    </row>
    <row r="20" spans="1:16">
      <c r="A20" s="12"/>
      <c r="B20" s="25">
        <v>334.9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53843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53843</v>
      </c>
      <c r="O20" s="47">
        <f t="shared" si="1"/>
        <v>7.156166932482722</v>
      </c>
      <c r="P20" s="9"/>
    </row>
    <row r="21" spans="1:16">
      <c r="A21" s="12"/>
      <c r="B21" s="25">
        <v>335.12</v>
      </c>
      <c r="C21" s="20" t="s">
        <v>24</v>
      </c>
      <c r="D21" s="46">
        <v>183215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183215</v>
      </c>
      <c r="O21" s="47">
        <f t="shared" si="1"/>
        <v>24.350744284954811</v>
      </c>
      <c r="P21" s="9"/>
    </row>
    <row r="22" spans="1:16">
      <c r="A22" s="12"/>
      <c r="B22" s="25">
        <v>335.15</v>
      </c>
      <c r="C22" s="20" t="s">
        <v>25</v>
      </c>
      <c r="D22" s="46">
        <v>5629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5629</v>
      </c>
      <c r="O22" s="47">
        <f t="shared" si="1"/>
        <v>0.74813928761297177</v>
      </c>
      <c r="P22" s="9"/>
    </row>
    <row r="23" spans="1:16">
      <c r="A23" s="12"/>
      <c r="B23" s="25">
        <v>335.18</v>
      </c>
      <c r="C23" s="20" t="s">
        <v>26</v>
      </c>
      <c r="D23" s="46">
        <v>464315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464315</v>
      </c>
      <c r="O23" s="47">
        <f t="shared" si="1"/>
        <v>61.711190855927697</v>
      </c>
      <c r="P23" s="9"/>
    </row>
    <row r="24" spans="1:16">
      <c r="A24" s="12"/>
      <c r="B24" s="25">
        <v>337.3</v>
      </c>
      <c r="C24" s="20" t="s">
        <v>27</v>
      </c>
      <c r="D24" s="46">
        <v>3971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3971</v>
      </c>
      <c r="O24" s="47">
        <f t="shared" si="1"/>
        <v>0.52777777777777779</v>
      </c>
      <c r="P24" s="9"/>
    </row>
    <row r="25" spans="1:16">
      <c r="A25" s="12"/>
      <c r="B25" s="25">
        <v>337.9</v>
      </c>
      <c r="C25" s="20" t="s">
        <v>63</v>
      </c>
      <c r="D25" s="46">
        <v>0</v>
      </c>
      <c r="E25" s="46">
        <v>140032</v>
      </c>
      <c r="F25" s="46">
        <v>0</v>
      </c>
      <c r="G25" s="46">
        <v>279035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419067</v>
      </c>
      <c r="O25" s="47">
        <f t="shared" si="1"/>
        <v>55.69736842105263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52928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4600001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4652929</v>
      </c>
      <c r="O26" s="45">
        <f t="shared" si="1"/>
        <v>618.41161616161617</v>
      </c>
      <c r="P26" s="10"/>
    </row>
    <row r="27" spans="1:16">
      <c r="A27" s="12"/>
      <c r="B27" s="25">
        <v>341.1</v>
      </c>
      <c r="C27" s="20" t="s">
        <v>54</v>
      </c>
      <c r="D27" s="46">
        <v>38334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38334</v>
      </c>
      <c r="O27" s="47">
        <f t="shared" si="1"/>
        <v>5.094896331738437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1453273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1453273</v>
      </c>
      <c r="O28" s="47">
        <f t="shared" si="1"/>
        <v>193.15164805954279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1481535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1481535</v>
      </c>
      <c r="O29" s="47">
        <f t="shared" si="1"/>
        <v>196.90789473684211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1468843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1468843</v>
      </c>
      <c r="O30" s="47">
        <f t="shared" si="1"/>
        <v>195.22102604997343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103184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103184</v>
      </c>
      <c r="O31" s="47">
        <f t="shared" si="1"/>
        <v>13.713981924508241</v>
      </c>
      <c r="P31" s="9"/>
    </row>
    <row r="32" spans="1:16">
      <c r="A32" s="12"/>
      <c r="B32" s="25">
        <v>343.9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93166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93166</v>
      </c>
      <c r="O32" s="47">
        <f t="shared" si="1"/>
        <v>12.382509303561935</v>
      </c>
      <c r="P32" s="9"/>
    </row>
    <row r="33" spans="1:119">
      <c r="A33" s="12"/>
      <c r="B33" s="25">
        <v>349</v>
      </c>
      <c r="C33" s="20" t="s">
        <v>1</v>
      </c>
      <c r="D33" s="46">
        <v>14594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14594</v>
      </c>
      <c r="O33" s="47">
        <f t="shared" si="1"/>
        <v>1.9396597554492292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SUM(D35:D35)</f>
        <v>34126</v>
      </c>
      <c r="E34" s="32">
        <f t="shared" si="8"/>
        <v>1052577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2" si="9">SUM(D34:M34)</f>
        <v>1086703</v>
      </c>
      <c r="O34" s="45">
        <f t="shared" si="1"/>
        <v>144.43155236576288</v>
      </c>
      <c r="P34" s="10"/>
    </row>
    <row r="35" spans="1:119">
      <c r="A35" s="13"/>
      <c r="B35" s="39">
        <v>354</v>
      </c>
      <c r="C35" s="21" t="s">
        <v>42</v>
      </c>
      <c r="D35" s="46">
        <v>34126</v>
      </c>
      <c r="E35" s="46">
        <v>1052577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1086703</v>
      </c>
      <c r="O35" s="47">
        <f t="shared" si="1"/>
        <v>144.43155236576288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SUM(D37:D39)</f>
        <v>137315</v>
      </c>
      <c r="E36" s="32">
        <f t="shared" si="10"/>
        <v>79055</v>
      </c>
      <c r="F36" s="32">
        <f t="shared" si="10"/>
        <v>0</v>
      </c>
      <c r="G36" s="32">
        <f t="shared" si="10"/>
        <v>6524</v>
      </c>
      <c r="H36" s="32">
        <f t="shared" si="10"/>
        <v>0</v>
      </c>
      <c r="I36" s="32">
        <f t="shared" si="10"/>
        <v>924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223818</v>
      </c>
      <c r="O36" s="45">
        <f t="shared" si="1"/>
        <v>29.747208931419458</v>
      </c>
      <c r="P36" s="10"/>
    </row>
    <row r="37" spans="1:119">
      <c r="A37" s="12"/>
      <c r="B37" s="25">
        <v>361.1</v>
      </c>
      <c r="C37" s="20" t="s">
        <v>44</v>
      </c>
      <c r="D37" s="46">
        <v>28576</v>
      </c>
      <c r="E37" s="46">
        <v>4757</v>
      </c>
      <c r="F37" s="46">
        <v>0</v>
      </c>
      <c r="G37" s="46">
        <v>6524</v>
      </c>
      <c r="H37" s="46">
        <v>0</v>
      </c>
      <c r="I37" s="46">
        <v>924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40781</v>
      </c>
      <c r="O37" s="47">
        <f t="shared" si="1"/>
        <v>5.4201222753854337</v>
      </c>
      <c r="P37" s="9"/>
    </row>
    <row r="38" spans="1:119">
      <c r="A38" s="12"/>
      <c r="B38" s="25">
        <v>366</v>
      </c>
      <c r="C38" s="20" t="s">
        <v>64</v>
      </c>
      <c r="D38" s="46">
        <v>0</v>
      </c>
      <c r="E38" s="46">
        <v>760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760</v>
      </c>
      <c r="O38" s="47">
        <f t="shared" si="1"/>
        <v>0.10101010101010101</v>
      </c>
      <c r="P38" s="9"/>
    </row>
    <row r="39" spans="1:119">
      <c r="A39" s="12"/>
      <c r="B39" s="25">
        <v>369.9</v>
      </c>
      <c r="C39" s="20" t="s">
        <v>45</v>
      </c>
      <c r="D39" s="46">
        <v>108739</v>
      </c>
      <c r="E39" s="46">
        <v>73538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182277</v>
      </c>
      <c r="O39" s="47">
        <f t="shared" si="1"/>
        <v>24.226076555023923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SUM(D41:D41)</f>
        <v>0</v>
      </c>
      <c r="E40" s="32">
        <f t="shared" si="11"/>
        <v>69320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69320</v>
      </c>
      <c r="O40" s="45">
        <f t="shared" si="1"/>
        <v>9.2131844763423718</v>
      </c>
      <c r="P40" s="9"/>
    </row>
    <row r="41" spans="1:119" ht="15.75" thickBot="1">
      <c r="A41" s="12"/>
      <c r="B41" s="25">
        <v>381</v>
      </c>
      <c r="C41" s="20" t="s">
        <v>46</v>
      </c>
      <c r="D41" s="46">
        <v>0</v>
      </c>
      <c r="E41" s="46">
        <v>69320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69320</v>
      </c>
      <c r="O41" s="47">
        <f t="shared" si="1"/>
        <v>9.2131844763423718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SUM(D5,D13,D18,D26,D34,D36,D40)</f>
        <v>5705492</v>
      </c>
      <c r="E42" s="15">
        <f t="shared" si="12"/>
        <v>1561028</v>
      </c>
      <c r="F42" s="15">
        <f t="shared" si="12"/>
        <v>808982</v>
      </c>
      <c r="G42" s="15">
        <f t="shared" si="12"/>
        <v>285559</v>
      </c>
      <c r="H42" s="15">
        <f t="shared" si="12"/>
        <v>0</v>
      </c>
      <c r="I42" s="15">
        <f t="shared" si="12"/>
        <v>4723467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13084528</v>
      </c>
      <c r="O42" s="38">
        <f t="shared" si="1"/>
        <v>1739.0388091440723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65</v>
      </c>
      <c r="M44" s="48"/>
      <c r="N44" s="48"/>
      <c r="O44" s="43">
        <v>7524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3938697</v>
      </c>
      <c r="E5" s="27">
        <f t="shared" si="0"/>
        <v>214742</v>
      </c>
      <c r="F5" s="27">
        <f t="shared" si="0"/>
        <v>393885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4547324</v>
      </c>
      <c r="O5" s="33">
        <f t="shared" ref="O5:O43" si="1">(N5/O$45)</f>
        <v>618.76772349979592</v>
      </c>
      <c r="P5" s="6"/>
    </row>
    <row r="6" spans="1:133">
      <c r="A6" s="12"/>
      <c r="B6" s="25">
        <v>311</v>
      </c>
      <c r="C6" s="20" t="s">
        <v>3</v>
      </c>
      <c r="D6" s="46">
        <v>3026563</v>
      </c>
      <c r="E6" s="46">
        <v>0</v>
      </c>
      <c r="F6" s="46">
        <v>393885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3420448</v>
      </c>
      <c r="O6" s="47">
        <f t="shared" si="1"/>
        <v>465.43039869369983</v>
      </c>
      <c r="P6" s="9"/>
    </row>
    <row r="7" spans="1:133">
      <c r="A7" s="12"/>
      <c r="B7" s="25">
        <v>312.10000000000002</v>
      </c>
      <c r="C7" s="20" t="s">
        <v>11</v>
      </c>
      <c r="D7" s="46">
        <v>105942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105942</v>
      </c>
      <c r="O7" s="47">
        <f t="shared" si="1"/>
        <v>14.415838889644849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214742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214742</v>
      </c>
      <c r="O8" s="47">
        <f t="shared" si="1"/>
        <v>29.220574227786095</v>
      </c>
      <c r="P8" s="9"/>
    </row>
    <row r="9" spans="1:133">
      <c r="A9" s="12"/>
      <c r="B9" s="25">
        <v>314.10000000000002</v>
      </c>
      <c r="C9" s="20" t="s">
        <v>13</v>
      </c>
      <c r="D9" s="46">
        <v>419114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419114</v>
      </c>
      <c r="O9" s="47">
        <f t="shared" si="1"/>
        <v>57.030072118655596</v>
      </c>
      <c r="P9" s="9"/>
    </row>
    <row r="10" spans="1:133">
      <c r="A10" s="12"/>
      <c r="B10" s="25">
        <v>314.7</v>
      </c>
      <c r="C10" s="20" t="s">
        <v>14</v>
      </c>
      <c r="D10" s="46">
        <v>15022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15022</v>
      </c>
      <c r="O10" s="47">
        <f t="shared" si="1"/>
        <v>2.0440876309701999</v>
      </c>
      <c r="P10" s="9"/>
    </row>
    <row r="11" spans="1:133">
      <c r="A11" s="12"/>
      <c r="B11" s="25">
        <v>315</v>
      </c>
      <c r="C11" s="20" t="s">
        <v>15</v>
      </c>
      <c r="D11" s="46">
        <v>291579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291579</v>
      </c>
      <c r="O11" s="47">
        <f t="shared" si="1"/>
        <v>39.676010341543069</v>
      </c>
      <c r="P11" s="9"/>
    </row>
    <row r="12" spans="1:133">
      <c r="A12" s="12"/>
      <c r="B12" s="25">
        <v>316</v>
      </c>
      <c r="C12" s="20" t="s">
        <v>16</v>
      </c>
      <c r="D12" s="46">
        <v>80477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80477</v>
      </c>
      <c r="O12" s="47">
        <f t="shared" si="1"/>
        <v>10.950741597496258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523588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523588</v>
      </c>
      <c r="O13" s="45">
        <f t="shared" si="1"/>
        <v>71.246155939583616</v>
      </c>
      <c r="P13" s="10"/>
    </row>
    <row r="14" spans="1:133">
      <c r="A14" s="12"/>
      <c r="B14" s="25">
        <v>322</v>
      </c>
      <c r="C14" s="20" t="s">
        <v>0</v>
      </c>
      <c r="D14" s="46">
        <v>138942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138942</v>
      </c>
      <c r="O14" s="47">
        <f t="shared" si="1"/>
        <v>18.906245747720778</v>
      </c>
      <c r="P14" s="9"/>
    </row>
    <row r="15" spans="1:133">
      <c r="A15" s="12"/>
      <c r="B15" s="25">
        <v>323.10000000000002</v>
      </c>
      <c r="C15" s="20" t="s">
        <v>18</v>
      </c>
      <c r="D15" s="46">
        <v>347238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347238</v>
      </c>
      <c r="O15" s="47">
        <f t="shared" si="1"/>
        <v>47.249693835896039</v>
      </c>
      <c r="P15" s="9"/>
    </row>
    <row r="16" spans="1:133">
      <c r="A16" s="12"/>
      <c r="B16" s="25">
        <v>323.39999999999998</v>
      </c>
      <c r="C16" s="20" t="s">
        <v>19</v>
      </c>
      <c r="D16" s="46">
        <v>17667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17667</v>
      </c>
      <c r="O16" s="47">
        <f t="shared" si="1"/>
        <v>2.4040005442917405</v>
      </c>
      <c r="P16" s="9"/>
    </row>
    <row r="17" spans="1:16">
      <c r="A17" s="12"/>
      <c r="B17" s="25">
        <v>323.89999999999998</v>
      </c>
      <c r="C17" s="20" t="s">
        <v>20</v>
      </c>
      <c r="D17" s="46">
        <v>19741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19741</v>
      </c>
      <c r="O17" s="47">
        <f t="shared" si="1"/>
        <v>2.6862158116750576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SUM(D19:D25)</f>
        <v>668870</v>
      </c>
      <c r="E18" s="32">
        <f t="shared" si="5"/>
        <v>9080</v>
      </c>
      <c r="F18" s="32">
        <f t="shared" si="5"/>
        <v>0</v>
      </c>
      <c r="G18" s="32">
        <f t="shared" si="5"/>
        <v>31880</v>
      </c>
      <c r="H18" s="32">
        <f t="shared" si="5"/>
        <v>0</v>
      </c>
      <c r="I18" s="32">
        <f t="shared" si="5"/>
        <v>2707001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3416831</v>
      </c>
      <c r="O18" s="45">
        <f t="shared" si="1"/>
        <v>464.9382228874677</v>
      </c>
      <c r="P18" s="10"/>
    </row>
    <row r="19" spans="1:16">
      <c r="A19" s="12"/>
      <c r="B19" s="25">
        <v>331.2</v>
      </c>
      <c r="C19" s="20" t="s">
        <v>21</v>
      </c>
      <c r="D19" s="46">
        <v>69694</v>
      </c>
      <c r="E19" s="46">
        <v>0</v>
      </c>
      <c r="F19" s="46">
        <v>0</v>
      </c>
      <c r="G19" s="46">
        <v>0</v>
      </c>
      <c r="H19" s="46">
        <v>0</v>
      </c>
      <c r="I19" s="46">
        <v>2660844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2730538</v>
      </c>
      <c r="O19" s="47">
        <f t="shared" si="1"/>
        <v>371.55232004354332</v>
      </c>
      <c r="P19" s="9"/>
    </row>
    <row r="20" spans="1:16">
      <c r="A20" s="12"/>
      <c r="B20" s="25">
        <v>334.9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46157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46157</v>
      </c>
      <c r="O20" s="47">
        <f t="shared" si="1"/>
        <v>6.2807184650972925</v>
      </c>
      <c r="P20" s="9"/>
    </row>
    <row r="21" spans="1:16">
      <c r="A21" s="12"/>
      <c r="B21" s="25">
        <v>335.12</v>
      </c>
      <c r="C21" s="20" t="s">
        <v>24</v>
      </c>
      <c r="D21" s="46">
        <v>164892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164892</v>
      </c>
      <c r="O21" s="47">
        <f t="shared" si="1"/>
        <v>22.437338413389575</v>
      </c>
      <c r="P21" s="9"/>
    </row>
    <row r="22" spans="1:16">
      <c r="A22" s="12"/>
      <c r="B22" s="25">
        <v>335.15</v>
      </c>
      <c r="C22" s="20" t="s">
        <v>25</v>
      </c>
      <c r="D22" s="46">
        <v>5751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5751</v>
      </c>
      <c r="O22" s="47">
        <f t="shared" si="1"/>
        <v>0.78255544972105051</v>
      </c>
      <c r="P22" s="9"/>
    </row>
    <row r="23" spans="1:16">
      <c r="A23" s="12"/>
      <c r="B23" s="25">
        <v>335.18</v>
      </c>
      <c r="C23" s="20" t="s">
        <v>26</v>
      </c>
      <c r="D23" s="46">
        <v>421916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421916</v>
      </c>
      <c r="O23" s="47">
        <f t="shared" si="1"/>
        <v>57.411348482786771</v>
      </c>
      <c r="P23" s="9"/>
    </row>
    <row r="24" spans="1:16">
      <c r="A24" s="12"/>
      <c r="B24" s="25">
        <v>337.3</v>
      </c>
      <c r="C24" s="20" t="s">
        <v>27</v>
      </c>
      <c r="D24" s="46">
        <v>6617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6617</v>
      </c>
      <c r="O24" s="47">
        <f t="shared" si="1"/>
        <v>0.90039461151177036</v>
      </c>
      <c r="P24" s="9"/>
    </row>
    <row r="25" spans="1:16">
      <c r="A25" s="12"/>
      <c r="B25" s="25">
        <v>337.9</v>
      </c>
      <c r="C25" s="20" t="s">
        <v>27</v>
      </c>
      <c r="D25" s="46">
        <v>0</v>
      </c>
      <c r="E25" s="46">
        <v>9080</v>
      </c>
      <c r="F25" s="46">
        <v>0</v>
      </c>
      <c r="G25" s="46">
        <v>31880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40960</v>
      </c>
      <c r="O25" s="47">
        <f t="shared" si="1"/>
        <v>5.5735474214178797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52992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4638377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4691369</v>
      </c>
      <c r="O26" s="45">
        <f t="shared" si="1"/>
        <v>638.36834943529732</v>
      </c>
      <c r="P26" s="10"/>
    </row>
    <row r="27" spans="1:16">
      <c r="A27" s="12"/>
      <c r="B27" s="25">
        <v>341.1</v>
      </c>
      <c r="C27" s="20" t="s">
        <v>54</v>
      </c>
      <c r="D27" s="46">
        <v>49992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49992</v>
      </c>
      <c r="O27" s="47">
        <f t="shared" si="1"/>
        <v>6.8025581711797525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1433041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1433041</v>
      </c>
      <c r="O28" s="47">
        <f t="shared" si="1"/>
        <v>194.99809497890868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1487068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1487068</v>
      </c>
      <c r="O29" s="47">
        <f t="shared" si="1"/>
        <v>202.34970744318954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1449172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1449172</v>
      </c>
      <c r="O30" s="47">
        <f t="shared" si="1"/>
        <v>197.19308749489727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114064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114064</v>
      </c>
      <c r="O31" s="47">
        <f t="shared" si="1"/>
        <v>15.5210232684719</v>
      </c>
      <c r="P31" s="9"/>
    </row>
    <row r="32" spans="1:16">
      <c r="A32" s="12"/>
      <c r="B32" s="25">
        <v>343.9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155032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155032</v>
      </c>
      <c r="O32" s="47">
        <f t="shared" si="1"/>
        <v>21.095659273370526</v>
      </c>
      <c r="P32" s="9"/>
    </row>
    <row r="33" spans="1:119">
      <c r="A33" s="12"/>
      <c r="B33" s="25">
        <v>349</v>
      </c>
      <c r="C33" s="20" t="s">
        <v>1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3000</v>
      </c>
      <c r="O33" s="47">
        <f t="shared" si="1"/>
        <v>0.40821880527962989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SUM(D35:D35)</f>
        <v>117341</v>
      </c>
      <c r="E34" s="32">
        <f t="shared" si="8"/>
        <v>1070602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1187943</v>
      </c>
      <c r="O34" s="45">
        <f t="shared" si="1"/>
        <v>161.64689073343311</v>
      </c>
      <c r="P34" s="10"/>
    </row>
    <row r="35" spans="1:119">
      <c r="A35" s="13"/>
      <c r="B35" s="39">
        <v>354</v>
      </c>
      <c r="C35" s="21" t="s">
        <v>42</v>
      </c>
      <c r="D35" s="46">
        <v>117341</v>
      </c>
      <c r="E35" s="46">
        <v>1070602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1187943</v>
      </c>
      <c r="O35" s="47">
        <f t="shared" si="1"/>
        <v>161.64689073343311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SUM(D37:D39)</f>
        <v>122067</v>
      </c>
      <c r="E36" s="32">
        <f t="shared" si="10"/>
        <v>68049</v>
      </c>
      <c r="F36" s="32">
        <f t="shared" si="10"/>
        <v>0</v>
      </c>
      <c r="G36" s="32">
        <f t="shared" si="10"/>
        <v>9063</v>
      </c>
      <c r="H36" s="32">
        <f t="shared" si="10"/>
        <v>0</v>
      </c>
      <c r="I36" s="32">
        <f t="shared" si="10"/>
        <v>1357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200536</v>
      </c>
      <c r="O36" s="45">
        <f t="shared" si="1"/>
        <v>27.287522111851953</v>
      </c>
      <c r="P36" s="10"/>
    </row>
    <row r="37" spans="1:119">
      <c r="A37" s="12"/>
      <c r="B37" s="25">
        <v>361.1</v>
      </c>
      <c r="C37" s="20" t="s">
        <v>44</v>
      </c>
      <c r="D37" s="46">
        <v>17292</v>
      </c>
      <c r="E37" s="46">
        <v>1066</v>
      </c>
      <c r="F37" s="46">
        <v>0</v>
      </c>
      <c r="G37" s="46">
        <v>9063</v>
      </c>
      <c r="H37" s="46">
        <v>0</v>
      </c>
      <c r="I37" s="46">
        <v>1357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28778</v>
      </c>
      <c r="O37" s="47">
        <f t="shared" si="1"/>
        <v>3.9159069261123962</v>
      </c>
      <c r="P37" s="9"/>
    </row>
    <row r="38" spans="1:119">
      <c r="A38" s="12"/>
      <c r="B38" s="25">
        <v>366</v>
      </c>
      <c r="C38" s="20" t="s">
        <v>64</v>
      </c>
      <c r="D38" s="46">
        <v>0</v>
      </c>
      <c r="E38" s="46">
        <v>8900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8900</v>
      </c>
      <c r="O38" s="47">
        <f t="shared" si="1"/>
        <v>1.2110491223295687</v>
      </c>
      <c r="P38" s="9"/>
    </row>
    <row r="39" spans="1:119">
      <c r="A39" s="12"/>
      <c r="B39" s="25">
        <v>369.9</v>
      </c>
      <c r="C39" s="20" t="s">
        <v>45</v>
      </c>
      <c r="D39" s="46">
        <v>104775</v>
      </c>
      <c r="E39" s="46">
        <v>58083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162858</v>
      </c>
      <c r="O39" s="47">
        <f t="shared" si="1"/>
        <v>22.160566063409988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SUM(D41:D42)</f>
        <v>6542264</v>
      </c>
      <c r="E40" s="32">
        <f t="shared" si="11"/>
        <v>55248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6597512</v>
      </c>
      <c r="O40" s="45">
        <f t="shared" si="1"/>
        <v>897.74282215267385</v>
      </c>
      <c r="P40" s="9"/>
    </row>
    <row r="41" spans="1:119">
      <c r="A41" s="12"/>
      <c r="B41" s="25">
        <v>381</v>
      </c>
      <c r="C41" s="20" t="s">
        <v>46</v>
      </c>
      <c r="D41" s="46">
        <v>217264</v>
      </c>
      <c r="E41" s="46">
        <v>55248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272512</v>
      </c>
      <c r="O41" s="47">
        <f t="shared" si="1"/>
        <v>37.08150768812083</v>
      </c>
      <c r="P41" s="9"/>
    </row>
    <row r="42" spans="1:119" ht="15.75" thickBot="1">
      <c r="A42" s="12"/>
      <c r="B42" s="25">
        <v>384</v>
      </c>
      <c r="C42" s="20" t="s">
        <v>56</v>
      </c>
      <c r="D42" s="46">
        <v>6325000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6325000</v>
      </c>
      <c r="O42" s="47">
        <f t="shared" si="1"/>
        <v>860.66131446455302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SUM(D5,D13,D18,D26,D34,D36,D40)</f>
        <v>11965819</v>
      </c>
      <c r="E43" s="15">
        <f t="shared" si="12"/>
        <v>1417721</v>
      </c>
      <c r="F43" s="15">
        <f t="shared" si="12"/>
        <v>393885</v>
      </c>
      <c r="G43" s="15">
        <f t="shared" si="12"/>
        <v>40943</v>
      </c>
      <c r="H43" s="15">
        <f t="shared" si="12"/>
        <v>0</v>
      </c>
      <c r="I43" s="15">
        <f t="shared" si="12"/>
        <v>7346735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21165103</v>
      </c>
      <c r="O43" s="38">
        <f t="shared" si="1"/>
        <v>2879.9976867601035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60</v>
      </c>
      <c r="M45" s="48"/>
      <c r="N45" s="48"/>
      <c r="O45" s="43">
        <v>7349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58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5135305</v>
      </c>
      <c r="E5" s="27">
        <f t="shared" si="0"/>
        <v>200385</v>
      </c>
      <c r="F5" s="27">
        <f t="shared" si="0"/>
        <v>460380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5796070</v>
      </c>
      <c r="O5" s="33">
        <f t="shared" ref="O5:O42" si="1">(N5/O$44)</f>
        <v>812.11573490262015</v>
      </c>
      <c r="P5" s="6"/>
    </row>
    <row r="6" spans="1:133">
      <c r="A6" s="12"/>
      <c r="B6" s="25">
        <v>311</v>
      </c>
      <c r="C6" s="20" t="s">
        <v>3</v>
      </c>
      <c r="D6" s="46">
        <v>4174918</v>
      </c>
      <c r="E6" s="46">
        <v>0</v>
      </c>
      <c r="F6" s="46">
        <v>460380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4635298</v>
      </c>
      <c r="O6" s="47">
        <f t="shared" si="1"/>
        <v>649.47428891691186</v>
      </c>
      <c r="P6" s="9"/>
    </row>
    <row r="7" spans="1:133">
      <c r="A7" s="12"/>
      <c r="B7" s="25">
        <v>312.10000000000002</v>
      </c>
      <c r="C7" s="20" t="s">
        <v>11</v>
      </c>
      <c r="D7" s="46">
        <v>106334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106334</v>
      </c>
      <c r="O7" s="47">
        <f t="shared" si="1"/>
        <v>14.898977161272244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200385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200385</v>
      </c>
      <c r="O8" s="47">
        <f t="shared" si="1"/>
        <v>28.076923076923077</v>
      </c>
      <c r="P8" s="9"/>
    </row>
    <row r="9" spans="1:133">
      <c r="A9" s="12"/>
      <c r="B9" s="25">
        <v>314.10000000000002</v>
      </c>
      <c r="C9" s="20" t="s">
        <v>13</v>
      </c>
      <c r="D9" s="46">
        <v>416635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416635</v>
      </c>
      <c r="O9" s="47">
        <f t="shared" si="1"/>
        <v>58.376768950539443</v>
      </c>
      <c r="P9" s="9"/>
    </row>
    <row r="10" spans="1:133">
      <c r="A10" s="12"/>
      <c r="B10" s="25">
        <v>314.7</v>
      </c>
      <c r="C10" s="20" t="s">
        <v>14</v>
      </c>
      <c r="D10" s="46">
        <v>18080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18080</v>
      </c>
      <c r="O10" s="47">
        <f t="shared" si="1"/>
        <v>2.5332772873756482</v>
      </c>
      <c r="P10" s="9"/>
    </row>
    <row r="11" spans="1:133">
      <c r="A11" s="12"/>
      <c r="B11" s="25">
        <v>315</v>
      </c>
      <c r="C11" s="20" t="s">
        <v>15</v>
      </c>
      <c r="D11" s="46">
        <v>316754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316754</v>
      </c>
      <c r="O11" s="47">
        <f t="shared" si="1"/>
        <v>44.381953201625336</v>
      </c>
      <c r="P11" s="9"/>
    </row>
    <row r="12" spans="1:133">
      <c r="A12" s="12"/>
      <c r="B12" s="25">
        <v>316</v>
      </c>
      <c r="C12" s="20" t="s">
        <v>16</v>
      </c>
      <c r="D12" s="46">
        <v>102584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102584</v>
      </c>
      <c r="O12" s="47">
        <f t="shared" si="1"/>
        <v>14.373546307972537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551136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551136</v>
      </c>
      <c r="O13" s="45">
        <f t="shared" si="1"/>
        <v>77.222362337116436</v>
      </c>
      <c r="P13" s="10"/>
    </row>
    <row r="14" spans="1:133">
      <c r="A14" s="12"/>
      <c r="B14" s="25">
        <v>322</v>
      </c>
      <c r="C14" s="20" t="s">
        <v>0</v>
      </c>
      <c r="D14" s="46">
        <v>141326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141326</v>
      </c>
      <c r="O14" s="47">
        <f t="shared" si="1"/>
        <v>19.801877539582456</v>
      </c>
      <c r="P14" s="9"/>
    </row>
    <row r="15" spans="1:133">
      <c r="A15" s="12"/>
      <c r="B15" s="25">
        <v>323.10000000000002</v>
      </c>
      <c r="C15" s="20" t="s">
        <v>18</v>
      </c>
      <c r="D15" s="46">
        <v>366318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366318</v>
      </c>
      <c r="O15" s="47">
        <f t="shared" si="1"/>
        <v>51.326607818411098</v>
      </c>
      <c r="P15" s="9"/>
    </row>
    <row r="16" spans="1:133">
      <c r="A16" s="12"/>
      <c r="B16" s="25">
        <v>323.39999999999998</v>
      </c>
      <c r="C16" s="20" t="s">
        <v>19</v>
      </c>
      <c r="D16" s="46">
        <v>22247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22247</v>
      </c>
      <c r="O16" s="47">
        <f t="shared" si="1"/>
        <v>3.117136051562281</v>
      </c>
      <c r="P16" s="9"/>
    </row>
    <row r="17" spans="1:16">
      <c r="A17" s="12"/>
      <c r="B17" s="25">
        <v>323.89999999999998</v>
      </c>
      <c r="C17" s="20" t="s">
        <v>20</v>
      </c>
      <c r="D17" s="46">
        <v>21245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21245</v>
      </c>
      <c r="O17" s="47">
        <f t="shared" si="1"/>
        <v>2.9767409275605998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617855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2601923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3219778</v>
      </c>
      <c r="O18" s="45">
        <f t="shared" si="1"/>
        <v>451.13885386016534</v>
      </c>
      <c r="P18" s="10"/>
    </row>
    <row r="19" spans="1:16">
      <c r="A19" s="12"/>
      <c r="B19" s="25">
        <v>331.2</v>
      </c>
      <c r="C19" s="20" t="s">
        <v>21</v>
      </c>
      <c r="D19" s="46">
        <v>75089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75089</v>
      </c>
      <c r="O19" s="47">
        <f t="shared" si="1"/>
        <v>10.521087291579095</v>
      </c>
      <c r="P19" s="9"/>
    </row>
    <row r="20" spans="1:16">
      <c r="A20" s="12"/>
      <c r="B20" s="25">
        <v>334.35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1491249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1491249</v>
      </c>
      <c r="O20" s="47">
        <f t="shared" si="1"/>
        <v>208.9461958806221</v>
      </c>
      <c r="P20" s="9"/>
    </row>
    <row r="21" spans="1:16">
      <c r="A21" s="12"/>
      <c r="B21" s="25">
        <v>335.12</v>
      </c>
      <c r="C21" s="20" t="s">
        <v>24</v>
      </c>
      <c r="D21" s="46">
        <v>157673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157673</v>
      </c>
      <c r="O21" s="47">
        <f t="shared" si="1"/>
        <v>22.092335715286534</v>
      </c>
      <c r="P21" s="9"/>
    </row>
    <row r="22" spans="1:16">
      <c r="A22" s="12"/>
      <c r="B22" s="25">
        <v>335.15</v>
      </c>
      <c r="C22" s="20" t="s">
        <v>25</v>
      </c>
      <c r="D22" s="46">
        <v>6213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6213</v>
      </c>
      <c r="O22" s="47">
        <f t="shared" si="1"/>
        <v>0.87053383774695248</v>
      </c>
      <c r="P22" s="9"/>
    </row>
    <row r="23" spans="1:16">
      <c r="A23" s="12"/>
      <c r="B23" s="25">
        <v>335.18</v>
      </c>
      <c r="C23" s="20" t="s">
        <v>26</v>
      </c>
      <c r="D23" s="46">
        <v>373587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373587</v>
      </c>
      <c r="O23" s="47">
        <f t="shared" si="1"/>
        <v>52.345102984447244</v>
      </c>
      <c r="P23" s="9"/>
    </row>
    <row r="24" spans="1:16">
      <c r="A24" s="12"/>
      <c r="B24" s="25">
        <v>337.3</v>
      </c>
      <c r="C24" s="20" t="s">
        <v>27</v>
      </c>
      <c r="D24" s="46">
        <v>5293</v>
      </c>
      <c r="E24" s="46">
        <v>0</v>
      </c>
      <c r="F24" s="46">
        <v>0</v>
      </c>
      <c r="G24" s="46">
        <v>0</v>
      </c>
      <c r="H24" s="46">
        <v>0</v>
      </c>
      <c r="I24" s="46">
        <v>1110674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1115967</v>
      </c>
      <c r="O24" s="47">
        <f t="shared" si="1"/>
        <v>156.3635981504834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43894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4577419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4621313</v>
      </c>
      <c r="O25" s="45">
        <f t="shared" si="1"/>
        <v>647.51478212133952</v>
      </c>
      <c r="P25" s="10"/>
    </row>
    <row r="26" spans="1:16">
      <c r="A26" s="12"/>
      <c r="B26" s="25">
        <v>341.1</v>
      </c>
      <c r="C26" s="20" t="s">
        <v>54</v>
      </c>
      <c r="D26" s="46">
        <v>41734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41734</v>
      </c>
      <c r="O26" s="47">
        <f t="shared" si="1"/>
        <v>5.8475549950959786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1445182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1445182</v>
      </c>
      <c r="O27" s="47">
        <f t="shared" si="1"/>
        <v>202.49152304890009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1438999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1438999</v>
      </c>
      <c r="O28" s="47">
        <f t="shared" si="1"/>
        <v>201.62519265797954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1439290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1439290</v>
      </c>
      <c r="O29" s="47">
        <f t="shared" si="1"/>
        <v>201.66596609219559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109514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109514</v>
      </c>
      <c r="O30" s="47">
        <f t="shared" si="1"/>
        <v>15.344542524870393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144434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144434</v>
      </c>
      <c r="O31" s="47">
        <f t="shared" si="1"/>
        <v>20.237354630797252</v>
      </c>
      <c r="P31" s="9"/>
    </row>
    <row r="32" spans="1:16">
      <c r="A32" s="12"/>
      <c r="B32" s="25">
        <v>349</v>
      </c>
      <c r="C32" s="20" t="s">
        <v>1</v>
      </c>
      <c r="D32" s="46">
        <v>2160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2160</v>
      </c>
      <c r="O32" s="47">
        <f t="shared" si="1"/>
        <v>0.3026481715006305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283678</v>
      </c>
      <c r="E33" s="32">
        <f t="shared" si="8"/>
        <v>123755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2" si="9">SUM(D33:M33)</f>
        <v>407433</v>
      </c>
      <c r="O33" s="45">
        <f t="shared" si="1"/>
        <v>57.087431693989068</v>
      </c>
      <c r="P33" s="10"/>
    </row>
    <row r="34" spans="1:119">
      <c r="A34" s="13"/>
      <c r="B34" s="39">
        <v>354</v>
      </c>
      <c r="C34" s="21" t="s">
        <v>42</v>
      </c>
      <c r="D34" s="46">
        <v>283678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283678</v>
      </c>
      <c r="O34" s="47">
        <f t="shared" si="1"/>
        <v>39.747512960627716</v>
      </c>
      <c r="P34" s="9"/>
    </row>
    <row r="35" spans="1:119">
      <c r="A35" s="13"/>
      <c r="B35" s="39">
        <v>359</v>
      </c>
      <c r="C35" s="21" t="s">
        <v>43</v>
      </c>
      <c r="D35" s="46">
        <v>0</v>
      </c>
      <c r="E35" s="46">
        <v>123755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123755</v>
      </c>
      <c r="O35" s="47">
        <f t="shared" si="1"/>
        <v>17.339918733361355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SUM(D37:D38)</f>
        <v>64320</v>
      </c>
      <c r="E36" s="32">
        <f t="shared" si="10"/>
        <v>1386</v>
      </c>
      <c r="F36" s="32">
        <f t="shared" si="10"/>
        <v>665</v>
      </c>
      <c r="G36" s="32">
        <f t="shared" si="10"/>
        <v>6072</v>
      </c>
      <c r="H36" s="32">
        <f t="shared" si="10"/>
        <v>0</v>
      </c>
      <c r="I36" s="32">
        <f t="shared" si="10"/>
        <v>461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72904</v>
      </c>
      <c r="O36" s="45">
        <f t="shared" si="1"/>
        <v>10.214936247723132</v>
      </c>
      <c r="P36" s="10"/>
    </row>
    <row r="37" spans="1:119">
      <c r="A37" s="12"/>
      <c r="B37" s="25">
        <v>361.1</v>
      </c>
      <c r="C37" s="20" t="s">
        <v>44</v>
      </c>
      <c r="D37" s="46">
        <v>934</v>
      </c>
      <c r="E37" s="46">
        <v>1386</v>
      </c>
      <c r="F37" s="46">
        <v>665</v>
      </c>
      <c r="G37" s="46">
        <v>6072</v>
      </c>
      <c r="H37" s="46">
        <v>0</v>
      </c>
      <c r="I37" s="46">
        <v>461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9518</v>
      </c>
      <c r="O37" s="47">
        <f t="shared" si="1"/>
        <v>1.3336135631217598</v>
      </c>
      <c r="P37" s="9"/>
    </row>
    <row r="38" spans="1:119">
      <c r="A38" s="12"/>
      <c r="B38" s="25">
        <v>369.9</v>
      </c>
      <c r="C38" s="20" t="s">
        <v>45</v>
      </c>
      <c r="D38" s="46">
        <v>63386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63386</v>
      </c>
      <c r="O38" s="47">
        <f t="shared" si="1"/>
        <v>8.8813226846013738</v>
      </c>
      <c r="P38" s="9"/>
    </row>
    <row r="39" spans="1:119" ht="15.75">
      <c r="A39" s="29" t="s">
        <v>34</v>
      </c>
      <c r="B39" s="30"/>
      <c r="C39" s="31"/>
      <c r="D39" s="32">
        <f t="shared" ref="D39:M39" si="11">SUM(D40:D41)</f>
        <v>15879</v>
      </c>
      <c r="E39" s="32">
        <f t="shared" si="11"/>
        <v>55248</v>
      </c>
      <c r="F39" s="32">
        <f t="shared" si="11"/>
        <v>0</v>
      </c>
      <c r="G39" s="32">
        <f t="shared" si="11"/>
        <v>2649517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2720644</v>
      </c>
      <c r="O39" s="45">
        <f t="shared" si="1"/>
        <v>381.20274625192656</v>
      </c>
      <c r="P39" s="9"/>
    </row>
    <row r="40" spans="1:119">
      <c r="A40" s="12"/>
      <c r="B40" s="25">
        <v>381</v>
      </c>
      <c r="C40" s="20" t="s">
        <v>46</v>
      </c>
      <c r="D40" s="46">
        <v>15879</v>
      </c>
      <c r="E40" s="46">
        <v>55248</v>
      </c>
      <c r="F40" s="46">
        <v>0</v>
      </c>
      <c r="G40" s="46">
        <v>489517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560644</v>
      </c>
      <c r="O40" s="47">
        <f t="shared" si="1"/>
        <v>78.554574751296059</v>
      </c>
      <c r="P40" s="9"/>
    </row>
    <row r="41" spans="1:119" ht="15.75" thickBot="1">
      <c r="A41" s="12"/>
      <c r="B41" s="25">
        <v>384</v>
      </c>
      <c r="C41" s="20" t="s">
        <v>56</v>
      </c>
      <c r="D41" s="46">
        <v>0</v>
      </c>
      <c r="E41" s="46">
        <v>0</v>
      </c>
      <c r="F41" s="46">
        <v>0</v>
      </c>
      <c r="G41" s="46">
        <v>2160000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2160000</v>
      </c>
      <c r="O41" s="47">
        <f t="shared" si="1"/>
        <v>302.6481715006305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2">SUM(D5,D13,D18,D25,D33,D36,D39)</f>
        <v>6712067</v>
      </c>
      <c r="E42" s="15">
        <f t="shared" si="12"/>
        <v>380774</v>
      </c>
      <c r="F42" s="15">
        <f t="shared" si="12"/>
        <v>461045</v>
      </c>
      <c r="G42" s="15">
        <f t="shared" si="12"/>
        <v>2655589</v>
      </c>
      <c r="H42" s="15">
        <f t="shared" si="12"/>
        <v>0</v>
      </c>
      <c r="I42" s="15">
        <f t="shared" si="12"/>
        <v>7179803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17389278</v>
      </c>
      <c r="O42" s="38">
        <f t="shared" si="1"/>
        <v>2436.49684741488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57</v>
      </c>
      <c r="M44" s="48"/>
      <c r="N44" s="48"/>
      <c r="O44" s="43">
        <v>7137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5424723</v>
      </c>
      <c r="E5" s="27">
        <f t="shared" si="0"/>
        <v>167474</v>
      </c>
      <c r="F5" s="27">
        <f t="shared" si="0"/>
        <v>126219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5718416</v>
      </c>
      <c r="O5" s="33">
        <f t="shared" ref="O5:O41" si="1">(N5/O$43)</f>
        <v>836.51492100643657</v>
      </c>
      <c r="P5" s="6"/>
    </row>
    <row r="6" spans="1:133">
      <c r="A6" s="12"/>
      <c r="B6" s="25">
        <v>311</v>
      </c>
      <c r="C6" s="20" t="s">
        <v>3</v>
      </c>
      <c r="D6" s="46">
        <v>4504385</v>
      </c>
      <c r="E6" s="46">
        <v>0</v>
      </c>
      <c r="F6" s="46">
        <v>126219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4630604</v>
      </c>
      <c r="O6" s="47">
        <f t="shared" si="1"/>
        <v>677.38502047981274</v>
      </c>
      <c r="P6" s="9"/>
    </row>
    <row r="7" spans="1:133">
      <c r="A7" s="12"/>
      <c r="B7" s="25">
        <v>312.10000000000002</v>
      </c>
      <c r="C7" s="20" t="s">
        <v>11</v>
      </c>
      <c r="D7" s="46">
        <v>90670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90670</v>
      </c>
      <c r="O7" s="47">
        <f t="shared" si="1"/>
        <v>13.263604447045056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167474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167474</v>
      </c>
      <c r="O8" s="47">
        <f t="shared" si="1"/>
        <v>24.49882972498537</v>
      </c>
      <c r="P8" s="9"/>
    </row>
    <row r="9" spans="1:133">
      <c r="A9" s="12"/>
      <c r="B9" s="25">
        <v>314.10000000000002</v>
      </c>
      <c r="C9" s="20" t="s">
        <v>13</v>
      </c>
      <c r="D9" s="46">
        <v>391473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391473</v>
      </c>
      <c r="O9" s="47">
        <f t="shared" si="1"/>
        <v>57.266383850204797</v>
      </c>
      <c r="P9" s="9"/>
    </row>
    <row r="10" spans="1:133">
      <c r="A10" s="12"/>
      <c r="B10" s="25">
        <v>314.7</v>
      </c>
      <c r="C10" s="20" t="s">
        <v>14</v>
      </c>
      <c r="D10" s="46">
        <v>18095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18095</v>
      </c>
      <c r="O10" s="47">
        <f t="shared" si="1"/>
        <v>2.6470157987126974</v>
      </c>
      <c r="P10" s="9"/>
    </row>
    <row r="11" spans="1:133">
      <c r="A11" s="12"/>
      <c r="B11" s="25">
        <v>315</v>
      </c>
      <c r="C11" s="20" t="s">
        <v>15</v>
      </c>
      <c r="D11" s="46">
        <v>348219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348219</v>
      </c>
      <c r="O11" s="47">
        <f t="shared" si="1"/>
        <v>50.938999414862494</v>
      </c>
      <c r="P11" s="9"/>
    </row>
    <row r="12" spans="1:133">
      <c r="A12" s="12"/>
      <c r="B12" s="25">
        <v>316</v>
      </c>
      <c r="C12" s="20" t="s">
        <v>16</v>
      </c>
      <c r="D12" s="46">
        <v>71881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71881</v>
      </c>
      <c r="O12" s="47">
        <f t="shared" si="1"/>
        <v>10.515067290813342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600680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600680</v>
      </c>
      <c r="O13" s="45">
        <f t="shared" si="1"/>
        <v>87.870099473376243</v>
      </c>
      <c r="P13" s="10"/>
    </row>
    <row r="14" spans="1:133">
      <c r="A14" s="12"/>
      <c r="B14" s="25">
        <v>322</v>
      </c>
      <c r="C14" s="20" t="s">
        <v>0</v>
      </c>
      <c r="D14" s="46">
        <v>147905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147905</v>
      </c>
      <c r="O14" s="47">
        <f t="shared" si="1"/>
        <v>21.636190754827386</v>
      </c>
      <c r="P14" s="9"/>
    </row>
    <row r="15" spans="1:133">
      <c r="A15" s="12"/>
      <c r="B15" s="25">
        <v>323.10000000000002</v>
      </c>
      <c r="C15" s="20" t="s">
        <v>18</v>
      </c>
      <c r="D15" s="46">
        <v>406972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406972</v>
      </c>
      <c r="O15" s="47">
        <f t="shared" si="1"/>
        <v>59.533645406670566</v>
      </c>
      <c r="P15" s="9"/>
    </row>
    <row r="16" spans="1:133">
      <c r="A16" s="12"/>
      <c r="B16" s="25">
        <v>323.39999999999998</v>
      </c>
      <c r="C16" s="20" t="s">
        <v>19</v>
      </c>
      <c r="D16" s="46">
        <v>26564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26564</v>
      </c>
      <c r="O16" s="47">
        <f t="shared" si="1"/>
        <v>3.8858981860737272</v>
      </c>
      <c r="P16" s="9"/>
    </row>
    <row r="17" spans="1:16">
      <c r="A17" s="12"/>
      <c r="B17" s="25">
        <v>323.89999999999998</v>
      </c>
      <c r="C17" s="20" t="s">
        <v>20</v>
      </c>
      <c r="D17" s="46">
        <v>19239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19239</v>
      </c>
      <c r="O17" s="47">
        <f t="shared" si="1"/>
        <v>2.8143651258045641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518581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191967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710548</v>
      </c>
      <c r="O18" s="45">
        <f t="shared" si="1"/>
        <v>103.94207138677589</v>
      </c>
      <c r="P18" s="10"/>
    </row>
    <row r="19" spans="1:16">
      <c r="A19" s="12"/>
      <c r="B19" s="25">
        <v>331.2</v>
      </c>
      <c r="C19" s="20" t="s">
        <v>21</v>
      </c>
      <c r="D19" s="46">
        <v>19005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19005</v>
      </c>
      <c r="O19" s="47">
        <f t="shared" si="1"/>
        <v>2.7801345816266823</v>
      </c>
      <c r="P19" s="9"/>
    </row>
    <row r="20" spans="1:16">
      <c r="A20" s="12"/>
      <c r="B20" s="25">
        <v>334.35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140400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140400</v>
      </c>
      <c r="O20" s="47">
        <f t="shared" si="1"/>
        <v>20.538326506729081</v>
      </c>
      <c r="P20" s="9"/>
    </row>
    <row r="21" spans="1:16">
      <c r="A21" s="12"/>
      <c r="B21" s="25">
        <v>335.12</v>
      </c>
      <c r="C21" s="20" t="s">
        <v>24</v>
      </c>
      <c r="D21" s="46">
        <v>156941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156941</v>
      </c>
      <c r="O21" s="47">
        <f t="shared" si="1"/>
        <v>22.958016383850204</v>
      </c>
      <c r="P21" s="9"/>
    </row>
    <row r="22" spans="1:16">
      <c r="A22" s="12"/>
      <c r="B22" s="25">
        <v>335.15</v>
      </c>
      <c r="C22" s="20" t="s">
        <v>25</v>
      </c>
      <c r="D22" s="46">
        <v>6066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6066</v>
      </c>
      <c r="O22" s="47">
        <f t="shared" si="1"/>
        <v>0.88736102984201293</v>
      </c>
      <c r="P22" s="9"/>
    </row>
    <row r="23" spans="1:16">
      <c r="A23" s="12"/>
      <c r="B23" s="25">
        <v>335.18</v>
      </c>
      <c r="C23" s="20" t="s">
        <v>26</v>
      </c>
      <c r="D23" s="46">
        <v>331275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331275</v>
      </c>
      <c r="O23" s="47">
        <f t="shared" si="1"/>
        <v>48.46035693387946</v>
      </c>
      <c r="P23" s="9"/>
    </row>
    <row r="24" spans="1:16">
      <c r="A24" s="12"/>
      <c r="B24" s="25">
        <v>337.3</v>
      </c>
      <c r="C24" s="20" t="s">
        <v>27</v>
      </c>
      <c r="D24" s="46">
        <v>5294</v>
      </c>
      <c r="E24" s="46">
        <v>0</v>
      </c>
      <c r="F24" s="46">
        <v>0</v>
      </c>
      <c r="G24" s="46">
        <v>0</v>
      </c>
      <c r="H24" s="46">
        <v>0</v>
      </c>
      <c r="I24" s="46">
        <v>51567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56861</v>
      </c>
      <c r="O24" s="47">
        <f t="shared" si="1"/>
        <v>8.3178759508484497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31755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3931095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3962850</v>
      </c>
      <c r="O25" s="45">
        <f t="shared" si="1"/>
        <v>579.70304271503801</v>
      </c>
      <c r="P25" s="10"/>
    </row>
    <row r="26" spans="1:16">
      <c r="A26" s="12"/>
      <c r="B26" s="25">
        <v>341.1</v>
      </c>
      <c r="C26" s="20" t="s">
        <v>54</v>
      </c>
      <c r="D26" s="46">
        <v>26150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26150</v>
      </c>
      <c r="O26" s="47">
        <f t="shared" si="1"/>
        <v>3.8253364540667056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1138258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1138258</v>
      </c>
      <c r="O27" s="47">
        <f t="shared" si="1"/>
        <v>166.50936220011704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1399623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1399623</v>
      </c>
      <c r="O28" s="47">
        <f t="shared" si="1"/>
        <v>204.74297834991222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1186202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1186202</v>
      </c>
      <c r="O29" s="47">
        <f t="shared" si="1"/>
        <v>173.52282036278527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111214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111214</v>
      </c>
      <c r="O30" s="47">
        <f t="shared" si="1"/>
        <v>16.268870684610885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95798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95798</v>
      </c>
      <c r="O31" s="47">
        <f t="shared" si="1"/>
        <v>14.013750731421885</v>
      </c>
      <c r="P31" s="9"/>
    </row>
    <row r="32" spans="1:16">
      <c r="A32" s="12"/>
      <c r="B32" s="25">
        <v>349</v>
      </c>
      <c r="C32" s="20" t="s">
        <v>1</v>
      </c>
      <c r="D32" s="46">
        <v>5605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5605</v>
      </c>
      <c r="O32" s="47">
        <f t="shared" si="1"/>
        <v>0.81992393212404913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SUM(D34:D35)</f>
        <v>37914</v>
      </c>
      <c r="E33" s="32">
        <f t="shared" si="7"/>
        <v>734044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771958</v>
      </c>
      <c r="O33" s="45">
        <f t="shared" si="1"/>
        <v>112.92539496781744</v>
      </c>
      <c r="P33" s="10"/>
    </row>
    <row r="34" spans="1:119">
      <c r="A34" s="13"/>
      <c r="B34" s="39">
        <v>354</v>
      </c>
      <c r="C34" s="21" t="s">
        <v>42</v>
      </c>
      <c r="D34" s="46">
        <v>37914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37914</v>
      </c>
      <c r="O34" s="47">
        <f t="shared" si="1"/>
        <v>5.5462258630778232</v>
      </c>
      <c r="P34" s="9"/>
    </row>
    <row r="35" spans="1:119">
      <c r="A35" s="13"/>
      <c r="B35" s="39">
        <v>359</v>
      </c>
      <c r="C35" s="21" t="s">
        <v>43</v>
      </c>
      <c r="D35" s="46">
        <v>0</v>
      </c>
      <c r="E35" s="46">
        <v>734044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734044</v>
      </c>
      <c r="O35" s="47">
        <f t="shared" si="1"/>
        <v>107.37916910473962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SUM(D37:D38)</f>
        <v>97393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1150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98543</v>
      </c>
      <c r="O36" s="45">
        <f t="shared" si="1"/>
        <v>14.415301345816268</v>
      </c>
      <c r="P36" s="10"/>
    </row>
    <row r="37" spans="1:119">
      <c r="A37" s="12"/>
      <c r="B37" s="25">
        <v>361.1</v>
      </c>
      <c r="C37" s="20" t="s">
        <v>44</v>
      </c>
      <c r="D37" s="46">
        <v>11215</v>
      </c>
      <c r="E37" s="46">
        <v>0</v>
      </c>
      <c r="F37" s="46">
        <v>0</v>
      </c>
      <c r="G37" s="46">
        <v>0</v>
      </c>
      <c r="H37" s="46">
        <v>0</v>
      </c>
      <c r="I37" s="46">
        <v>1150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12365</v>
      </c>
      <c r="O37" s="47">
        <f t="shared" si="1"/>
        <v>1.808806319485079</v>
      </c>
      <c r="P37" s="9"/>
    </row>
    <row r="38" spans="1:119">
      <c r="A38" s="12"/>
      <c r="B38" s="25">
        <v>369.9</v>
      </c>
      <c r="C38" s="20" t="s">
        <v>45</v>
      </c>
      <c r="D38" s="46">
        <v>86178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86178</v>
      </c>
      <c r="O38" s="47">
        <f t="shared" si="1"/>
        <v>12.606495026331189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SUM(D40:D40)</f>
        <v>0</v>
      </c>
      <c r="E39" s="32">
        <f t="shared" si="9"/>
        <v>55248</v>
      </c>
      <c r="F39" s="32">
        <f t="shared" si="9"/>
        <v>651927</v>
      </c>
      <c r="G39" s="32">
        <f t="shared" si="9"/>
        <v>0</v>
      </c>
      <c r="H39" s="32">
        <f t="shared" si="9"/>
        <v>0</v>
      </c>
      <c r="I39" s="32">
        <f t="shared" si="9"/>
        <v>110000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817175</v>
      </c>
      <c r="O39" s="45">
        <f t="shared" si="1"/>
        <v>119.5399356348742</v>
      </c>
      <c r="P39" s="9"/>
    </row>
    <row r="40" spans="1:119" ht="15.75" thickBot="1">
      <c r="A40" s="12"/>
      <c r="B40" s="25">
        <v>381</v>
      </c>
      <c r="C40" s="20" t="s">
        <v>46</v>
      </c>
      <c r="D40" s="46">
        <v>0</v>
      </c>
      <c r="E40" s="46">
        <v>55248</v>
      </c>
      <c r="F40" s="46">
        <v>651927</v>
      </c>
      <c r="G40" s="46">
        <v>0</v>
      </c>
      <c r="H40" s="46">
        <v>0</v>
      </c>
      <c r="I40" s="46">
        <v>110000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817175</v>
      </c>
      <c r="O40" s="47">
        <f t="shared" si="1"/>
        <v>119.5399356348742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SUM(D5,D13,D18,D25,D33,D36,D39)</f>
        <v>6711046</v>
      </c>
      <c r="E41" s="15">
        <f t="shared" si="10"/>
        <v>956766</v>
      </c>
      <c r="F41" s="15">
        <f t="shared" si="10"/>
        <v>778146</v>
      </c>
      <c r="G41" s="15">
        <f t="shared" si="10"/>
        <v>0</v>
      </c>
      <c r="H41" s="15">
        <f t="shared" si="10"/>
        <v>0</v>
      </c>
      <c r="I41" s="15">
        <f t="shared" si="10"/>
        <v>4234212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12680170</v>
      </c>
      <c r="O41" s="38">
        <f t="shared" si="1"/>
        <v>1854.9107665301347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53</v>
      </c>
      <c r="M43" s="48"/>
      <c r="N43" s="48"/>
      <c r="O43" s="43">
        <v>6836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4931430</v>
      </c>
      <c r="E5" s="27">
        <f t="shared" si="0"/>
        <v>186169</v>
      </c>
      <c r="F5" s="27">
        <f t="shared" si="0"/>
        <v>122389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5239988</v>
      </c>
      <c r="O5" s="33">
        <f t="shared" ref="O5:O42" si="1">(N5/O$44)</f>
        <v>769.00322864690338</v>
      </c>
      <c r="P5" s="6"/>
    </row>
    <row r="6" spans="1:133">
      <c r="A6" s="12"/>
      <c r="B6" s="25">
        <v>311</v>
      </c>
      <c r="C6" s="20" t="s">
        <v>3</v>
      </c>
      <c r="D6" s="46">
        <v>4069893</v>
      </c>
      <c r="E6" s="46">
        <v>0</v>
      </c>
      <c r="F6" s="46">
        <v>122389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4192282</v>
      </c>
      <c r="O6" s="47">
        <f t="shared" si="1"/>
        <v>615.24537716466102</v>
      </c>
      <c r="P6" s="9"/>
    </row>
    <row r="7" spans="1:133">
      <c r="A7" s="12"/>
      <c r="B7" s="25">
        <v>312.10000000000002</v>
      </c>
      <c r="C7" s="20" t="s">
        <v>11</v>
      </c>
      <c r="D7" s="46">
        <v>95815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95815</v>
      </c>
      <c r="O7" s="47">
        <f t="shared" si="1"/>
        <v>14.061491047842678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186169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186169</v>
      </c>
      <c r="O8" s="47">
        <f t="shared" si="1"/>
        <v>27.321543880246551</v>
      </c>
      <c r="P8" s="9"/>
    </row>
    <row r="9" spans="1:133">
      <c r="A9" s="12"/>
      <c r="B9" s="25">
        <v>314.10000000000002</v>
      </c>
      <c r="C9" s="20" t="s">
        <v>13</v>
      </c>
      <c r="D9" s="46">
        <v>388386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388386</v>
      </c>
      <c r="O9" s="47">
        <f t="shared" si="1"/>
        <v>56.998238919870857</v>
      </c>
      <c r="P9" s="9"/>
    </row>
    <row r="10" spans="1:133">
      <c r="A10" s="12"/>
      <c r="B10" s="25">
        <v>314.7</v>
      </c>
      <c r="C10" s="20" t="s">
        <v>14</v>
      </c>
      <c r="D10" s="46">
        <v>17929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17929</v>
      </c>
      <c r="O10" s="47">
        <f t="shared" si="1"/>
        <v>2.6312004696213678</v>
      </c>
      <c r="P10" s="9"/>
    </row>
    <row r="11" spans="1:133">
      <c r="A11" s="12"/>
      <c r="B11" s="25">
        <v>315</v>
      </c>
      <c r="C11" s="20" t="s">
        <v>15</v>
      </c>
      <c r="D11" s="46">
        <v>293735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293735</v>
      </c>
      <c r="O11" s="47">
        <f t="shared" si="1"/>
        <v>43.107572644555326</v>
      </c>
      <c r="P11" s="9"/>
    </row>
    <row r="12" spans="1:133">
      <c r="A12" s="12"/>
      <c r="B12" s="25">
        <v>316</v>
      </c>
      <c r="C12" s="20" t="s">
        <v>16</v>
      </c>
      <c r="D12" s="46">
        <v>65672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65672</v>
      </c>
      <c r="O12" s="47">
        <f t="shared" si="1"/>
        <v>9.6378045201056644</v>
      </c>
      <c r="P12" s="9"/>
    </row>
    <row r="13" spans="1:133" ht="15.75">
      <c r="A13" s="29" t="s">
        <v>67</v>
      </c>
      <c r="B13" s="30"/>
      <c r="C13" s="31"/>
      <c r="D13" s="32">
        <f t="shared" ref="D13:M13" si="3">SUM(D14:D17)</f>
        <v>689481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689481</v>
      </c>
      <c r="O13" s="45">
        <f t="shared" si="1"/>
        <v>101.18594071030232</v>
      </c>
      <c r="P13" s="10"/>
    </row>
    <row r="14" spans="1:133">
      <c r="A14" s="12"/>
      <c r="B14" s="25">
        <v>322</v>
      </c>
      <c r="C14" s="20" t="s">
        <v>0</v>
      </c>
      <c r="D14" s="46">
        <v>235350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235350</v>
      </c>
      <c r="O14" s="47">
        <f t="shared" si="1"/>
        <v>34.539184032873493</v>
      </c>
      <c r="P14" s="9"/>
    </row>
    <row r="15" spans="1:133">
      <c r="A15" s="12"/>
      <c r="B15" s="25">
        <v>323.10000000000002</v>
      </c>
      <c r="C15" s="20" t="s">
        <v>18</v>
      </c>
      <c r="D15" s="46">
        <v>407627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407627</v>
      </c>
      <c r="O15" s="47">
        <f t="shared" si="1"/>
        <v>59.821984150278837</v>
      </c>
      <c r="P15" s="9"/>
    </row>
    <row r="16" spans="1:133">
      <c r="A16" s="12"/>
      <c r="B16" s="25">
        <v>323.39999999999998</v>
      </c>
      <c r="C16" s="20" t="s">
        <v>19</v>
      </c>
      <c r="D16" s="46">
        <v>26746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26746</v>
      </c>
      <c r="O16" s="47">
        <f t="shared" si="1"/>
        <v>3.9251540945113002</v>
      </c>
      <c r="P16" s="9"/>
    </row>
    <row r="17" spans="1:16">
      <c r="A17" s="12"/>
      <c r="B17" s="25">
        <v>323.89999999999998</v>
      </c>
      <c r="C17" s="20" t="s">
        <v>20</v>
      </c>
      <c r="D17" s="46">
        <v>19758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19758</v>
      </c>
      <c r="O17" s="47">
        <f t="shared" si="1"/>
        <v>2.8996184326386851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565683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152349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718032</v>
      </c>
      <c r="O18" s="45">
        <f t="shared" si="1"/>
        <v>105.37599060757265</v>
      </c>
      <c r="P18" s="10"/>
    </row>
    <row r="19" spans="1:16">
      <c r="A19" s="12"/>
      <c r="B19" s="25">
        <v>331.2</v>
      </c>
      <c r="C19" s="20" t="s">
        <v>21</v>
      </c>
      <c r="D19" s="46">
        <v>5870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5870</v>
      </c>
      <c r="O19" s="47">
        <f t="shared" si="1"/>
        <v>0.86146169650719107</v>
      </c>
      <c r="P19" s="9"/>
    </row>
    <row r="20" spans="1:16">
      <c r="A20" s="12"/>
      <c r="B20" s="25">
        <v>331.9</v>
      </c>
      <c r="C20" s="20" t="s">
        <v>68</v>
      </c>
      <c r="D20" s="46">
        <v>23323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23323</v>
      </c>
      <c r="O20" s="47">
        <f t="shared" si="1"/>
        <v>3.4228059876724393</v>
      </c>
      <c r="P20" s="9"/>
    </row>
    <row r="21" spans="1:16">
      <c r="A21" s="12"/>
      <c r="B21" s="25">
        <v>334.35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152349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152349</v>
      </c>
      <c r="O21" s="47">
        <f t="shared" si="1"/>
        <v>22.358233049603758</v>
      </c>
      <c r="P21" s="9"/>
    </row>
    <row r="22" spans="1:16">
      <c r="A22" s="12"/>
      <c r="B22" s="25">
        <v>335.12</v>
      </c>
      <c r="C22" s="20" t="s">
        <v>24</v>
      </c>
      <c r="D22" s="46">
        <v>162292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162292</v>
      </c>
      <c r="O22" s="47">
        <f t="shared" si="1"/>
        <v>23.817434693278543</v>
      </c>
      <c r="P22" s="9"/>
    </row>
    <row r="23" spans="1:16">
      <c r="A23" s="12"/>
      <c r="B23" s="25">
        <v>335.15</v>
      </c>
      <c r="C23" s="20" t="s">
        <v>25</v>
      </c>
      <c r="D23" s="46">
        <v>6411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6411</v>
      </c>
      <c r="O23" s="47">
        <f t="shared" si="1"/>
        <v>0.94085705899618433</v>
      </c>
      <c r="P23" s="9"/>
    </row>
    <row r="24" spans="1:16">
      <c r="A24" s="12"/>
      <c r="B24" s="25">
        <v>335.18</v>
      </c>
      <c r="C24" s="20" t="s">
        <v>26</v>
      </c>
      <c r="D24" s="46">
        <v>367787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367787</v>
      </c>
      <c r="O24" s="47">
        <f t="shared" si="1"/>
        <v>53.975198121514531</v>
      </c>
      <c r="P24" s="9"/>
    </row>
    <row r="25" spans="1:16" ht="15.75">
      <c r="A25" s="29" t="s">
        <v>32</v>
      </c>
      <c r="B25" s="30"/>
      <c r="C25" s="31"/>
      <c r="D25" s="32">
        <f t="shared" ref="D25:M25" si="7">SUM(D26:D32)</f>
        <v>29466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3602054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>SUM(D25:M25)</f>
        <v>3631520</v>
      </c>
      <c r="O25" s="45">
        <f t="shared" si="1"/>
        <v>532.9498092163193</v>
      </c>
      <c r="P25" s="10"/>
    </row>
    <row r="26" spans="1:16">
      <c r="A26" s="12"/>
      <c r="B26" s="25">
        <v>341.1</v>
      </c>
      <c r="C26" s="20" t="s">
        <v>54</v>
      </c>
      <c r="D26" s="46">
        <v>17733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17733</v>
      </c>
      <c r="O26" s="47">
        <f t="shared" si="1"/>
        <v>2.6024361608453184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792147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8">SUM(D27:M27)</f>
        <v>792147</v>
      </c>
      <c r="O27" s="47">
        <f t="shared" si="1"/>
        <v>116.25286175520986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1370906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1370906</v>
      </c>
      <c r="O28" s="47">
        <f t="shared" si="1"/>
        <v>201.18960962723804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1236934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1236934</v>
      </c>
      <c r="O29" s="47">
        <f t="shared" si="1"/>
        <v>181.52832403874376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109580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109580</v>
      </c>
      <c r="O30" s="47">
        <f t="shared" si="1"/>
        <v>16.081596712650427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92487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92487</v>
      </c>
      <c r="O31" s="47">
        <f t="shared" si="1"/>
        <v>13.573084825359555</v>
      </c>
      <c r="P31" s="9"/>
    </row>
    <row r="32" spans="1:16">
      <c r="A32" s="12"/>
      <c r="B32" s="25">
        <v>349</v>
      </c>
      <c r="C32" s="20" t="s">
        <v>1</v>
      </c>
      <c r="D32" s="46">
        <v>11733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11733</v>
      </c>
      <c r="O32" s="47">
        <f t="shared" si="1"/>
        <v>1.7218960962723804</v>
      </c>
      <c r="P32" s="9"/>
    </row>
    <row r="33" spans="1:119" ht="15.75">
      <c r="A33" s="29" t="s">
        <v>33</v>
      </c>
      <c r="B33" s="30"/>
      <c r="C33" s="31"/>
      <c r="D33" s="32">
        <f t="shared" ref="D33:M33" si="9">SUM(D34:D35)</f>
        <v>57281</v>
      </c>
      <c r="E33" s="32">
        <f t="shared" si="9"/>
        <v>246730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304011</v>
      </c>
      <c r="O33" s="45">
        <f t="shared" si="1"/>
        <v>44.615644261813912</v>
      </c>
      <c r="P33" s="10"/>
    </row>
    <row r="34" spans="1:119">
      <c r="A34" s="13"/>
      <c r="B34" s="39">
        <v>354</v>
      </c>
      <c r="C34" s="21" t="s">
        <v>42</v>
      </c>
      <c r="D34" s="46">
        <v>57281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57281</v>
      </c>
      <c r="O34" s="47">
        <f t="shared" si="1"/>
        <v>8.4063692398004104</v>
      </c>
      <c r="P34" s="9"/>
    </row>
    <row r="35" spans="1:119">
      <c r="A35" s="13"/>
      <c r="B35" s="39">
        <v>359</v>
      </c>
      <c r="C35" s="21" t="s">
        <v>43</v>
      </c>
      <c r="D35" s="46">
        <v>0</v>
      </c>
      <c r="E35" s="46">
        <v>246730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246730</v>
      </c>
      <c r="O35" s="47">
        <f t="shared" si="1"/>
        <v>36.2092750220135</v>
      </c>
      <c r="P35" s="9"/>
    </row>
    <row r="36" spans="1:119" ht="15.75">
      <c r="A36" s="29" t="s">
        <v>4</v>
      </c>
      <c r="B36" s="30"/>
      <c r="C36" s="31"/>
      <c r="D36" s="32">
        <f t="shared" ref="D36:M36" si="11">SUM(D37:D38)</f>
        <v>122192</v>
      </c>
      <c r="E36" s="32">
        <f t="shared" si="11"/>
        <v>9000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28749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159941</v>
      </c>
      <c r="O36" s="45">
        <f t="shared" si="1"/>
        <v>23.472409744643382</v>
      </c>
      <c r="P36" s="10"/>
    </row>
    <row r="37" spans="1:119">
      <c r="A37" s="12"/>
      <c r="B37" s="25">
        <v>361.1</v>
      </c>
      <c r="C37" s="20" t="s">
        <v>44</v>
      </c>
      <c r="D37" s="46">
        <v>46652</v>
      </c>
      <c r="E37" s="46">
        <v>0</v>
      </c>
      <c r="F37" s="46">
        <v>0</v>
      </c>
      <c r="G37" s="46">
        <v>0</v>
      </c>
      <c r="H37" s="46">
        <v>0</v>
      </c>
      <c r="I37" s="46">
        <v>28749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75401</v>
      </c>
      <c r="O37" s="47">
        <f t="shared" si="1"/>
        <v>11.065600234810685</v>
      </c>
      <c r="P37" s="9"/>
    </row>
    <row r="38" spans="1:119">
      <c r="A38" s="12"/>
      <c r="B38" s="25">
        <v>369.9</v>
      </c>
      <c r="C38" s="20" t="s">
        <v>45</v>
      </c>
      <c r="D38" s="46">
        <v>75540</v>
      </c>
      <c r="E38" s="46">
        <v>9000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84540</v>
      </c>
      <c r="O38" s="47">
        <f t="shared" si="1"/>
        <v>12.406809509832698</v>
      </c>
      <c r="P38" s="9"/>
    </row>
    <row r="39" spans="1:119" ht="15.75">
      <c r="A39" s="29" t="s">
        <v>34</v>
      </c>
      <c r="B39" s="30"/>
      <c r="C39" s="31"/>
      <c r="D39" s="32">
        <f t="shared" ref="D39:M39" si="12">SUM(D40:D41)</f>
        <v>0</v>
      </c>
      <c r="E39" s="32">
        <f t="shared" si="12"/>
        <v>28287</v>
      </c>
      <c r="F39" s="32">
        <f t="shared" si="12"/>
        <v>29230</v>
      </c>
      <c r="G39" s="32">
        <f t="shared" si="12"/>
        <v>6250000</v>
      </c>
      <c r="H39" s="32">
        <f t="shared" si="12"/>
        <v>0</v>
      </c>
      <c r="I39" s="32">
        <f t="shared" si="12"/>
        <v>95012</v>
      </c>
      <c r="J39" s="32">
        <f t="shared" si="12"/>
        <v>0</v>
      </c>
      <c r="K39" s="32">
        <f t="shared" si="12"/>
        <v>0</v>
      </c>
      <c r="L39" s="32">
        <f t="shared" si="12"/>
        <v>0</v>
      </c>
      <c r="M39" s="32">
        <f t="shared" si="12"/>
        <v>0</v>
      </c>
      <c r="N39" s="32">
        <f t="shared" si="10"/>
        <v>6402529</v>
      </c>
      <c r="O39" s="45">
        <f t="shared" si="1"/>
        <v>939.61388318168474</v>
      </c>
      <c r="P39" s="9"/>
    </row>
    <row r="40" spans="1:119">
      <c r="A40" s="12"/>
      <c r="B40" s="25">
        <v>381</v>
      </c>
      <c r="C40" s="20" t="s">
        <v>46</v>
      </c>
      <c r="D40" s="46">
        <v>0</v>
      </c>
      <c r="E40" s="46">
        <v>28287</v>
      </c>
      <c r="F40" s="46">
        <v>29230</v>
      </c>
      <c r="G40" s="46">
        <v>0</v>
      </c>
      <c r="H40" s="46">
        <v>0</v>
      </c>
      <c r="I40" s="46">
        <v>95012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152529</v>
      </c>
      <c r="O40" s="47">
        <f t="shared" si="1"/>
        <v>22.384649251540946</v>
      </c>
      <c r="P40" s="9"/>
    </row>
    <row r="41" spans="1:119" ht="15.75" thickBot="1">
      <c r="A41" s="12"/>
      <c r="B41" s="25">
        <v>384</v>
      </c>
      <c r="C41" s="20" t="s">
        <v>56</v>
      </c>
      <c r="D41" s="46">
        <v>0</v>
      </c>
      <c r="E41" s="46">
        <v>0</v>
      </c>
      <c r="F41" s="46">
        <v>0</v>
      </c>
      <c r="G41" s="46">
        <v>6250000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6250000</v>
      </c>
      <c r="O41" s="47">
        <f t="shared" si="1"/>
        <v>917.22923393014378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3">SUM(D5,D13,D18,D25,D33,D36,D39)</f>
        <v>6395533</v>
      </c>
      <c r="E42" s="15">
        <f t="shared" si="13"/>
        <v>470186</v>
      </c>
      <c r="F42" s="15">
        <f t="shared" si="13"/>
        <v>151619</v>
      </c>
      <c r="G42" s="15">
        <f t="shared" si="13"/>
        <v>6250000</v>
      </c>
      <c r="H42" s="15">
        <f t="shared" si="13"/>
        <v>0</v>
      </c>
      <c r="I42" s="15">
        <f t="shared" si="13"/>
        <v>3878164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17145502</v>
      </c>
      <c r="O42" s="38">
        <f t="shared" si="1"/>
        <v>2516.21690636924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69</v>
      </c>
      <c r="M44" s="48"/>
      <c r="N44" s="48"/>
      <c r="O44" s="43">
        <v>6814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103</v>
      </c>
      <c r="N4" s="35" t="s">
        <v>10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SUM(D6:D11)</f>
        <v>7179690</v>
      </c>
      <c r="E5" s="27">
        <f t="shared" si="0"/>
        <v>734369</v>
      </c>
      <c r="F5" s="27">
        <f t="shared" si="0"/>
        <v>734795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5" si="1">SUM(D5:N5)</f>
        <v>8648854</v>
      </c>
      <c r="P5" s="33">
        <f t="shared" ref="P5:P40" si="2">(O5/P$42)</f>
        <v>1053.3252953355254</v>
      </c>
      <c r="Q5" s="6"/>
    </row>
    <row r="6" spans="1:134">
      <c r="A6" s="12"/>
      <c r="B6" s="25">
        <v>311</v>
      </c>
      <c r="C6" s="20" t="s">
        <v>3</v>
      </c>
      <c r="D6" s="46">
        <v>6232033</v>
      </c>
      <c r="E6" s="46">
        <v>0</v>
      </c>
      <c r="F6" s="46">
        <v>734795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6966828</v>
      </c>
      <c r="P6" s="47">
        <f t="shared" si="2"/>
        <v>848.47497259773479</v>
      </c>
      <c r="Q6" s="9"/>
    </row>
    <row r="7" spans="1:134">
      <c r="A7" s="12"/>
      <c r="B7" s="25">
        <v>312.41000000000003</v>
      </c>
      <c r="C7" s="20" t="s">
        <v>106</v>
      </c>
      <c r="D7" s="46">
        <v>0</v>
      </c>
      <c r="E7" s="46">
        <v>322507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322507</v>
      </c>
      <c r="P7" s="47">
        <f t="shared" si="2"/>
        <v>39.277432712215322</v>
      </c>
      <c r="Q7" s="9"/>
    </row>
    <row r="8" spans="1:134">
      <c r="A8" s="12"/>
      <c r="B8" s="25">
        <v>312.62</v>
      </c>
      <c r="C8" s="20" t="s">
        <v>107</v>
      </c>
      <c r="D8" s="46">
        <v>0</v>
      </c>
      <c r="E8" s="46">
        <v>411862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411862</v>
      </c>
      <c r="P8" s="47">
        <f t="shared" si="2"/>
        <v>50.159785653391793</v>
      </c>
      <c r="Q8" s="9"/>
    </row>
    <row r="9" spans="1:134">
      <c r="A9" s="12"/>
      <c r="B9" s="25">
        <v>314.10000000000002</v>
      </c>
      <c r="C9" s="20" t="s">
        <v>13</v>
      </c>
      <c r="D9" s="46">
        <v>632833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632833</v>
      </c>
      <c r="P9" s="47">
        <f t="shared" si="2"/>
        <v>77.071367677505791</v>
      </c>
      <c r="Q9" s="9"/>
    </row>
    <row r="10" spans="1:134">
      <c r="A10" s="12"/>
      <c r="B10" s="25">
        <v>315.2</v>
      </c>
      <c r="C10" s="20" t="s">
        <v>108</v>
      </c>
      <c r="D10" s="46">
        <v>182792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182792</v>
      </c>
      <c r="P10" s="47">
        <f t="shared" si="2"/>
        <v>22.261843867981977</v>
      </c>
      <c r="Q10" s="9"/>
    </row>
    <row r="11" spans="1:134">
      <c r="A11" s="12"/>
      <c r="B11" s="25">
        <v>316</v>
      </c>
      <c r="C11" s="20" t="s">
        <v>72</v>
      </c>
      <c r="D11" s="46">
        <v>132032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132032</v>
      </c>
      <c r="P11" s="47">
        <f t="shared" si="2"/>
        <v>16.079892826695897</v>
      </c>
      <c r="Q11" s="9"/>
    </row>
    <row r="12" spans="1:134" ht="15.75">
      <c r="A12" s="29" t="s">
        <v>17</v>
      </c>
      <c r="B12" s="30"/>
      <c r="C12" s="31"/>
      <c r="D12" s="32">
        <f t="shared" ref="D12:N12" si="3">SUM(D13:D16)</f>
        <v>459673</v>
      </c>
      <c r="E12" s="32">
        <f t="shared" si="3"/>
        <v>409191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868864</v>
      </c>
      <c r="P12" s="45">
        <f t="shared" si="2"/>
        <v>105.81707465594934</v>
      </c>
      <c r="Q12" s="10"/>
    </row>
    <row r="13" spans="1:134">
      <c r="A13" s="12"/>
      <c r="B13" s="25">
        <v>322</v>
      </c>
      <c r="C13" s="20" t="s">
        <v>109</v>
      </c>
      <c r="D13" s="46">
        <v>0</v>
      </c>
      <c r="E13" s="46">
        <v>409191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409191</v>
      </c>
      <c r="P13" s="47">
        <f t="shared" si="2"/>
        <v>49.834490317866276</v>
      </c>
      <c r="Q13" s="9"/>
    </row>
    <row r="14" spans="1:134">
      <c r="A14" s="12"/>
      <c r="B14" s="25">
        <v>323.10000000000002</v>
      </c>
      <c r="C14" s="20" t="s">
        <v>18</v>
      </c>
      <c r="D14" s="46">
        <v>428730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428730</v>
      </c>
      <c r="P14" s="47">
        <f t="shared" si="2"/>
        <v>52.214103032517357</v>
      </c>
      <c r="Q14" s="9"/>
    </row>
    <row r="15" spans="1:134">
      <c r="A15" s="12"/>
      <c r="B15" s="25">
        <v>323.39999999999998</v>
      </c>
      <c r="C15" s="20" t="s">
        <v>19</v>
      </c>
      <c r="D15" s="46">
        <v>11889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11889</v>
      </c>
      <c r="P15" s="47">
        <f t="shared" si="2"/>
        <v>1.4479356960175374</v>
      </c>
      <c r="Q15" s="9"/>
    </row>
    <row r="16" spans="1:134">
      <c r="A16" s="12"/>
      <c r="B16" s="25">
        <v>323.89999999999998</v>
      </c>
      <c r="C16" s="20" t="s">
        <v>20</v>
      </c>
      <c r="D16" s="46">
        <v>19054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19054</v>
      </c>
      <c r="P16" s="47">
        <f t="shared" si="2"/>
        <v>2.3205456095481671</v>
      </c>
      <c r="Q16" s="9"/>
    </row>
    <row r="17" spans="1:17" ht="15.75">
      <c r="A17" s="29" t="s">
        <v>110</v>
      </c>
      <c r="B17" s="30"/>
      <c r="C17" s="31"/>
      <c r="D17" s="32">
        <f t="shared" ref="D17:N17" si="4">SUM(D18:D23)</f>
        <v>1596481</v>
      </c>
      <c r="E17" s="32">
        <f t="shared" si="4"/>
        <v>134618</v>
      </c>
      <c r="F17" s="32">
        <f t="shared" si="4"/>
        <v>0</v>
      </c>
      <c r="G17" s="32">
        <f t="shared" si="4"/>
        <v>240000</v>
      </c>
      <c r="H17" s="32">
        <f t="shared" si="4"/>
        <v>0</v>
      </c>
      <c r="I17" s="32">
        <f t="shared" si="4"/>
        <v>150000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2121099</v>
      </c>
      <c r="P17" s="45">
        <f t="shared" si="2"/>
        <v>258.32407745706979</v>
      </c>
      <c r="Q17" s="10"/>
    </row>
    <row r="18" spans="1:17">
      <c r="A18" s="12"/>
      <c r="B18" s="25">
        <v>331.2</v>
      </c>
      <c r="C18" s="20" t="s">
        <v>21</v>
      </c>
      <c r="D18" s="46">
        <v>94393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94393</v>
      </c>
      <c r="P18" s="47">
        <f t="shared" si="2"/>
        <v>11.495920107173305</v>
      </c>
      <c r="Q18" s="9"/>
    </row>
    <row r="19" spans="1:17">
      <c r="A19" s="12"/>
      <c r="B19" s="25">
        <v>332</v>
      </c>
      <c r="C19" s="20" t="s">
        <v>111</v>
      </c>
      <c r="D19" s="46">
        <v>524479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524479</v>
      </c>
      <c r="P19" s="47">
        <f t="shared" si="2"/>
        <v>63.875167458287663</v>
      </c>
      <c r="Q19" s="9"/>
    </row>
    <row r="20" spans="1:17">
      <c r="A20" s="12"/>
      <c r="B20" s="25">
        <v>334.36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150000</v>
      </c>
      <c r="P20" s="47">
        <f t="shared" si="2"/>
        <v>18.26817683595177</v>
      </c>
      <c r="Q20" s="9"/>
    </row>
    <row r="21" spans="1:17">
      <c r="A21" s="12"/>
      <c r="B21" s="25">
        <v>335.125</v>
      </c>
      <c r="C21" s="20" t="s">
        <v>112</v>
      </c>
      <c r="D21" s="46">
        <v>234382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234382</v>
      </c>
      <c r="P21" s="47">
        <f t="shared" si="2"/>
        <v>28.544878821093654</v>
      </c>
      <c r="Q21" s="9"/>
    </row>
    <row r="22" spans="1:17">
      <c r="A22" s="12"/>
      <c r="B22" s="25">
        <v>335.18</v>
      </c>
      <c r="C22" s="20" t="s">
        <v>113</v>
      </c>
      <c r="D22" s="46">
        <v>743227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743227</v>
      </c>
      <c r="P22" s="47">
        <f t="shared" si="2"/>
        <v>90.516015101692858</v>
      </c>
      <c r="Q22" s="9"/>
    </row>
    <row r="23" spans="1:17">
      <c r="A23" s="12"/>
      <c r="B23" s="25">
        <v>337.9</v>
      </c>
      <c r="C23" s="20" t="s">
        <v>63</v>
      </c>
      <c r="D23" s="46">
        <v>0</v>
      </c>
      <c r="E23" s="46">
        <v>134618</v>
      </c>
      <c r="F23" s="46">
        <v>0</v>
      </c>
      <c r="G23" s="46">
        <v>240000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374618</v>
      </c>
      <c r="P23" s="47">
        <f t="shared" si="2"/>
        <v>45.62391913287054</v>
      </c>
      <c r="Q23" s="9"/>
    </row>
    <row r="24" spans="1:17" ht="15.75">
      <c r="A24" s="29" t="s">
        <v>32</v>
      </c>
      <c r="B24" s="30"/>
      <c r="C24" s="31"/>
      <c r="D24" s="32">
        <f t="shared" ref="D24:N24" si="5">SUM(D25:D32)</f>
        <v>180712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7045886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7226598</v>
      </c>
      <c r="P24" s="45">
        <f t="shared" si="2"/>
        <v>880.11180124223597</v>
      </c>
      <c r="Q24" s="10"/>
    </row>
    <row r="25" spans="1:17">
      <c r="A25" s="12"/>
      <c r="B25" s="25">
        <v>341.1</v>
      </c>
      <c r="C25" s="20" t="s">
        <v>76</v>
      </c>
      <c r="D25" s="46">
        <v>56398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56398</v>
      </c>
      <c r="P25" s="47">
        <f t="shared" si="2"/>
        <v>6.8685909146267203</v>
      </c>
      <c r="Q25" s="9"/>
    </row>
    <row r="26" spans="1:17">
      <c r="A26" s="12"/>
      <c r="B26" s="25">
        <v>341.3</v>
      </c>
      <c r="C26" s="20" t="s">
        <v>95</v>
      </c>
      <c r="D26" s="46">
        <v>22478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6">SUM(D26:N26)</f>
        <v>22478</v>
      </c>
      <c r="P26" s="47">
        <f t="shared" si="2"/>
        <v>2.7375471927901596</v>
      </c>
      <c r="Q26" s="9"/>
    </row>
    <row r="27" spans="1:17">
      <c r="A27" s="12"/>
      <c r="B27" s="25">
        <v>342.9</v>
      </c>
      <c r="C27" s="20" t="s">
        <v>96</v>
      </c>
      <c r="D27" s="46">
        <v>54956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54956</v>
      </c>
      <c r="P27" s="47">
        <f t="shared" si="2"/>
        <v>6.6929728413104375</v>
      </c>
      <c r="Q27" s="9"/>
    </row>
    <row r="28" spans="1:17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2526727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2526727</v>
      </c>
      <c r="P28" s="47">
        <f t="shared" si="2"/>
        <v>307.72463768115944</v>
      </c>
      <c r="Q28" s="9"/>
    </row>
    <row r="29" spans="1:17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1648744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1648744</v>
      </c>
      <c r="P29" s="47">
        <f t="shared" si="2"/>
        <v>200.79697966142979</v>
      </c>
      <c r="Q29" s="9"/>
    </row>
    <row r="30" spans="1:17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2748902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2748902</v>
      </c>
      <c r="P30" s="47">
        <f t="shared" si="2"/>
        <v>334.7828522713433</v>
      </c>
      <c r="Q30" s="9"/>
    </row>
    <row r="31" spans="1:17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115301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115301</v>
      </c>
      <c r="P31" s="47">
        <f t="shared" si="2"/>
        <v>14.042260382413835</v>
      </c>
      <c r="Q31" s="9"/>
    </row>
    <row r="32" spans="1:17">
      <c r="A32" s="12"/>
      <c r="B32" s="25">
        <v>349</v>
      </c>
      <c r="C32" s="20" t="s">
        <v>114</v>
      </c>
      <c r="D32" s="46">
        <v>46880</v>
      </c>
      <c r="E32" s="46">
        <v>0</v>
      </c>
      <c r="F32" s="46">
        <v>0</v>
      </c>
      <c r="G32" s="46">
        <v>0</v>
      </c>
      <c r="H32" s="46">
        <v>0</v>
      </c>
      <c r="I32" s="46">
        <v>6212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53092</v>
      </c>
      <c r="P32" s="47">
        <f t="shared" si="2"/>
        <v>6.4659602971623436</v>
      </c>
      <c r="Q32" s="9"/>
    </row>
    <row r="33" spans="1:120" ht="15.75">
      <c r="A33" s="29" t="s">
        <v>33</v>
      </c>
      <c r="B33" s="30"/>
      <c r="C33" s="31"/>
      <c r="D33" s="32">
        <f t="shared" ref="D33:N33" si="7">SUM(D34:D34)</f>
        <v>441349</v>
      </c>
      <c r="E33" s="32">
        <f t="shared" si="7"/>
        <v>56041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ref="O33:O40" si="8">SUM(D33:N33)</f>
        <v>497390</v>
      </c>
      <c r="P33" s="45">
        <f t="shared" si="2"/>
        <v>60.576056509560345</v>
      </c>
      <c r="Q33" s="10"/>
    </row>
    <row r="34" spans="1:120">
      <c r="A34" s="13"/>
      <c r="B34" s="39">
        <v>354</v>
      </c>
      <c r="C34" s="21" t="s">
        <v>42</v>
      </c>
      <c r="D34" s="46">
        <v>441349</v>
      </c>
      <c r="E34" s="46">
        <v>56041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497390</v>
      </c>
      <c r="P34" s="47">
        <f t="shared" si="2"/>
        <v>60.576056509560345</v>
      </c>
      <c r="Q34" s="9"/>
    </row>
    <row r="35" spans="1:120" ht="15.75">
      <c r="A35" s="29" t="s">
        <v>4</v>
      </c>
      <c r="B35" s="30"/>
      <c r="C35" s="31"/>
      <c r="D35" s="32">
        <f t="shared" ref="D35:N35" si="9">SUM(D36:D37)</f>
        <v>287062</v>
      </c>
      <c r="E35" s="32">
        <f t="shared" si="9"/>
        <v>48501</v>
      </c>
      <c r="F35" s="32">
        <f t="shared" si="9"/>
        <v>0</v>
      </c>
      <c r="G35" s="32">
        <f t="shared" si="9"/>
        <v>3752</v>
      </c>
      <c r="H35" s="32">
        <f t="shared" si="9"/>
        <v>0</v>
      </c>
      <c r="I35" s="32">
        <f t="shared" si="9"/>
        <v>9648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8"/>
        <v>348963</v>
      </c>
      <c r="P35" s="45">
        <f t="shared" si="2"/>
        <v>42.499451954694919</v>
      </c>
      <c r="Q35" s="10"/>
    </row>
    <row r="36" spans="1:120">
      <c r="A36" s="12"/>
      <c r="B36" s="25">
        <v>361.1</v>
      </c>
      <c r="C36" s="20" t="s">
        <v>44</v>
      </c>
      <c r="D36" s="46">
        <v>20203</v>
      </c>
      <c r="E36" s="46">
        <v>14750</v>
      </c>
      <c r="F36" s="46">
        <v>0</v>
      </c>
      <c r="G36" s="46">
        <v>660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35613</v>
      </c>
      <c r="P36" s="47">
        <f t="shared" si="2"/>
        <v>4.3372305443916694</v>
      </c>
      <c r="Q36" s="9"/>
    </row>
    <row r="37" spans="1:120">
      <c r="A37" s="12"/>
      <c r="B37" s="25">
        <v>369.9</v>
      </c>
      <c r="C37" s="20" t="s">
        <v>45</v>
      </c>
      <c r="D37" s="46">
        <v>266859</v>
      </c>
      <c r="E37" s="46">
        <v>33751</v>
      </c>
      <c r="F37" s="46">
        <v>0</v>
      </c>
      <c r="G37" s="46">
        <v>3092</v>
      </c>
      <c r="H37" s="46">
        <v>0</v>
      </c>
      <c r="I37" s="46">
        <v>9648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313350</v>
      </c>
      <c r="P37" s="47">
        <f t="shared" si="2"/>
        <v>38.162221410303253</v>
      </c>
      <c r="Q37" s="9"/>
    </row>
    <row r="38" spans="1:120" ht="15.75">
      <c r="A38" s="29" t="s">
        <v>34</v>
      </c>
      <c r="B38" s="30"/>
      <c r="C38" s="31"/>
      <c r="D38" s="32">
        <f t="shared" ref="D38:N38" si="10">SUM(D39:D39)</f>
        <v>0</v>
      </c>
      <c r="E38" s="32">
        <f t="shared" si="10"/>
        <v>524386</v>
      </c>
      <c r="F38" s="32">
        <f t="shared" si="10"/>
        <v>107552</v>
      </c>
      <c r="G38" s="32">
        <f t="shared" si="10"/>
        <v>659728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8"/>
        <v>1291666</v>
      </c>
      <c r="P38" s="45">
        <f t="shared" si="2"/>
        <v>157.30921933990987</v>
      </c>
      <c r="Q38" s="9"/>
    </row>
    <row r="39" spans="1:120" ht="15.75" thickBot="1">
      <c r="A39" s="12"/>
      <c r="B39" s="25">
        <v>381</v>
      </c>
      <c r="C39" s="20" t="s">
        <v>46</v>
      </c>
      <c r="D39" s="46">
        <v>0</v>
      </c>
      <c r="E39" s="46">
        <v>524386</v>
      </c>
      <c r="F39" s="46">
        <v>107552</v>
      </c>
      <c r="G39" s="46">
        <v>659728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1291666</v>
      </c>
      <c r="P39" s="47">
        <f t="shared" si="2"/>
        <v>157.30921933990987</v>
      </c>
      <c r="Q39" s="9"/>
    </row>
    <row r="40" spans="1:120" ht="16.5" thickBot="1">
      <c r="A40" s="14" t="s">
        <v>40</v>
      </c>
      <c r="B40" s="23"/>
      <c r="C40" s="22"/>
      <c r="D40" s="15">
        <f t="shared" ref="D40:N40" si="11">SUM(D5,D12,D17,D24,D33,D35,D38)</f>
        <v>10144967</v>
      </c>
      <c r="E40" s="15">
        <f t="shared" si="11"/>
        <v>1907106</v>
      </c>
      <c r="F40" s="15">
        <f t="shared" si="11"/>
        <v>842347</v>
      </c>
      <c r="G40" s="15">
        <f t="shared" si="11"/>
        <v>903480</v>
      </c>
      <c r="H40" s="15">
        <f t="shared" si="11"/>
        <v>0</v>
      </c>
      <c r="I40" s="15">
        <f t="shared" si="11"/>
        <v>7205534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8"/>
        <v>21003434</v>
      </c>
      <c r="P40" s="38">
        <f t="shared" si="2"/>
        <v>2557.9629764949459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115</v>
      </c>
      <c r="N42" s="48"/>
      <c r="O42" s="48"/>
      <c r="P42" s="43">
        <v>8211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6671537</v>
      </c>
      <c r="E5" s="27">
        <f t="shared" si="0"/>
        <v>488421</v>
      </c>
      <c r="F5" s="27">
        <f t="shared" si="0"/>
        <v>651563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7811521</v>
      </c>
      <c r="O5" s="33">
        <f t="shared" ref="O5:O40" si="2">(N5/O$42)</f>
        <v>861.81829214474851</v>
      </c>
      <c r="P5" s="6"/>
    </row>
    <row r="6" spans="1:133">
      <c r="A6" s="12"/>
      <c r="B6" s="25">
        <v>311</v>
      </c>
      <c r="C6" s="20" t="s">
        <v>3</v>
      </c>
      <c r="D6" s="46">
        <v>5757425</v>
      </c>
      <c r="E6" s="46">
        <v>0</v>
      </c>
      <c r="F6" s="46">
        <v>651563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6408988</v>
      </c>
      <c r="O6" s="47">
        <f t="shared" si="2"/>
        <v>707.08164165931157</v>
      </c>
      <c r="P6" s="9"/>
    </row>
    <row r="7" spans="1:133">
      <c r="A7" s="12"/>
      <c r="B7" s="25">
        <v>312.41000000000003</v>
      </c>
      <c r="C7" s="20" t="s">
        <v>99</v>
      </c>
      <c r="D7" s="46">
        <v>0</v>
      </c>
      <c r="E7" s="46">
        <v>177778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177778</v>
      </c>
      <c r="O7" s="47">
        <f t="shared" si="2"/>
        <v>19.613636363636363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310643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310643</v>
      </c>
      <c r="O8" s="47">
        <f t="shared" si="2"/>
        <v>34.272175639894087</v>
      </c>
      <c r="P8" s="9"/>
    </row>
    <row r="9" spans="1:133">
      <c r="A9" s="12"/>
      <c r="B9" s="25">
        <v>314.10000000000002</v>
      </c>
      <c r="C9" s="20" t="s">
        <v>13</v>
      </c>
      <c r="D9" s="46">
        <v>620874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620874</v>
      </c>
      <c r="O9" s="47">
        <f t="shared" si="2"/>
        <v>68.498896734333627</v>
      </c>
      <c r="P9" s="9"/>
    </row>
    <row r="10" spans="1:133">
      <c r="A10" s="12"/>
      <c r="B10" s="25">
        <v>315</v>
      </c>
      <c r="C10" s="20" t="s">
        <v>71</v>
      </c>
      <c r="D10" s="46">
        <v>184941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184941</v>
      </c>
      <c r="O10" s="47">
        <f t="shared" si="2"/>
        <v>20.403905560458959</v>
      </c>
      <c r="P10" s="9"/>
    </row>
    <row r="11" spans="1:133">
      <c r="A11" s="12"/>
      <c r="B11" s="25">
        <v>316</v>
      </c>
      <c r="C11" s="20" t="s">
        <v>72</v>
      </c>
      <c r="D11" s="46">
        <v>108297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108297</v>
      </c>
      <c r="O11" s="47">
        <f t="shared" si="2"/>
        <v>11.948036187113857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447585</v>
      </c>
      <c r="E12" s="32">
        <f t="shared" si="3"/>
        <v>402999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850584</v>
      </c>
      <c r="O12" s="45">
        <f t="shared" si="2"/>
        <v>93.842012356575466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402999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402999</v>
      </c>
      <c r="O13" s="47">
        <f t="shared" si="2"/>
        <v>44.461496028243602</v>
      </c>
      <c r="P13" s="9"/>
    </row>
    <row r="14" spans="1:133">
      <c r="A14" s="12"/>
      <c r="B14" s="25">
        <v>323.10000000000002</v>
      </c>
      <c r="C14" s="20" t="s">
        <v>18</v>
      </c>
      <c r="D14" s="46">
        <v>418392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418392</v>
      </c>
      <c r="O14" s="47">
        <f t="shared" si="2"/>
        <v>46.159752868490735</v>
      </c>
      <c r="P14" s="9"/>
    </row>
    <row r="15" spans="1:133">
      <c r="A15" s="12"/>
      <c r="B15" s="25">
        <v>323.39999999999998</v>
      </c>
      <c r="C15" s="20" t="s">
        <v>19</v>
      </c>
      <c r="D15" s="46">
        <v>10165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10165</v>
      </c>
      <c r="O15" s="47">
        <f t="shared" si="2"/>
        <v>1.1214695498676082</v>
      </c>
      <c r="P15" s="9"/>
    </row>
    <row r="16" spans="1:133">
      <c r="A16" s="12"/>
      <c r="B16" s="25">
        <v>323.89999999999998</v>
      </c>
      <c r="C16" s="20" t="s">
        <v>20</v>
      </c>
      <c r="D16" s="46">
        <v>19028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19028</v>
      </c>
      <c r="O16" s="47">
        <f t="shared" si="2"/>
        <v>2.0992939099735217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SUM(D18:D22)</f>
        <v>884588</v>
      </c>
      <c r="E17" s="32">
        <f t="shared" si="4"/>
        <v>130563</v>
      </c>
      <c r="F17" s="32">
        <f t="shared" si="4"/>
        <v>0</v>
      </c>
      <c r="G17" s="32">
        <f t="shared" si="4"/>
        <v>11550</v>
      </c>
      <c r="H17" s="32">
        <f t="shared" si="4"/>
        <v>0</v>
      </c>
      <c r="I17" s="32">
        <f t="shared" si="4"/>
        <v>340895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1367596</v>
      </c>
      <c r="O17" s="45">
        <f t="shared" si="2"/>
        <v>150.88217122683142</v>
      </c>
      <c r="P17" s="10"/>
    </row>
    <row r="18" spans="1:16">
      <c r="A18" s="12"/>
      <c r="B18" s="25">
        <v>331.2</v>
      </c>
      <c r="C18" s="20" t="s">
        <v>21</v>
      </c>
      <c r="D18" s="46">
        <v>70337</v>
      </c>
      <c r="E18" s="46">
        <v>0</v>
      </c>
      <c r="F18" s="46">
        <v>0</v>
      </c>
      <c r="G18" s="46">
        <v>11550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81887</v>
      </c>
      <c r="O18" s="47">
        <f t="shared" si="2"/>
        <v>9.0343115622241843</v>
      </c>
      <c r="P18" s="9"/>
    </row>
    <row r="19" spans="1:16">
      <c r="A19" s="12"/>
      <c r="B19" s="25">
        <v>334.36</v>
      </c>
      <c r="C19" s="20" t="s">
        <v>94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340895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340895</v>
      </c>
      <c r="O19" s="47">
        <f t="shared" si="2"/>
        <v>37.609774933804061</v>
      </c>
      <c r="P19" s="9"/>
    </row>
    <row r="20" spans="1:16">
      <c r="A20" s="12"/>
      <c r="B20" s="25">
        <v>335.12</v>
      </c>
      <c r="C20" s="20" t="s">
        <v>73</v>
      </c>
      <c r="D20" s="46">
        <v>201476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201476</v>
      </c>
      <c r="O20" s="47">
        <f t="shared" si="2"/>
        <v>22.228155339805824</v>
      </c>
      <c r="P20" s="9"/>
    </row>
    <row r="21" spans="1:16">
      <c r="A21" s="12"/>
      <c r="B21" s="25">
        <v>335.18</v>
      </c>
      <c r="C21" s="20" t="s">
        <v>75</v>
      </c>
      <c r="D21" s="46">
        <v>612775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612775</v>
      </c>
      <c r="O21" s="47">
        <f t="shared" si="2"/>
        <v>67.60536187113857</v>
      </c>
      <c r="P21" s="9"/>
    </row>
    <row r="22" spans="1:16">
      <c r="A22" s="12"/>
      <c r="B22" s="25">
        <v>337.9</v>
      </c>
      <c r="C22" s="20" t="s">
        <v>63</v>
      </c>
      <c r="D22" s="46">
        <v>0</v>
      </c>
      <c r="E22" s="46">
        <v>130563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130563</v>
      </c>
      <c r="O22" s="47">
        <f t="shared" si="2"/>
        <v>14.404567519858782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SUM(D24:D31)</f>
        <v>132882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6554239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6687121</v>
      </c>
      <c r="O23" s="45">
        <f t="shared" si="2"/>
        <v>737.76710061782876</v>
      </c>
      <c r="P23" s="10"/>
    </row>
    <row r="24" spans="1:16">
      <c r="A24" s="12"/>
      <c r="B24" s="25">
        <v>341.1</v>
      </c>
      <c r="C24" s="20" t="s">
        <v>76</v>
      </c>
      <c r="D24" s="46">
        <v>33192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33192</v>
      </c>
      <c r="O24" s="47">
        <f t="shared" si="2"/>
        <v>3.6619593998234774</v>
      </c>
      <c r="P24" s="9"/>
    </row>
    <row r="25" spans="1:16">
      <c r="A25" s="12"/>
      <c r="B25" s="25">
        <v>341.3</v>
      </c>
      <c r="C25" s="20" t="s">
        <v>95</v>
      </c>
      <c r="D25" s="46">
        <v>11900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11900</v>
      </c>
      <c r="O25" s="47">
        <f t="shared" si="2"/>
        <v>1.3128861429832304</v>
      </c>
      <c r="P25" s="9"/>
    </row>
    <row r="26" spans="1:16">
      <c r="A26" s="12"/>
      <c r="B26" s="25">
        <v>342.9</v>
      </c>
      <c r="C26" s="20" t="s">
        <v>96</v>
      </c>
      <c r="D26" s="46">
        <v>54860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54860</v>
      </c>
      <c r="O26" s="47">
        <f t="shared" si="2"/>
        <v>6.0525154457193295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2203106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2203106</v>
      </c>
      <c r="O27" s="47">
        <f t="shared" si="2"/>
        <v>243.06112091791704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1622339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1622339</v>
      </c>
      <c r="O28" s="47">
        <f t="shared" si="2"/>
        <v>178.98709179170345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2606903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2606903</v>
      </c>
      <c r="O29" s="47">
        <f t="shared" si="2"/>
        <v>287.61065754633717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115218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115218</v>
      </c>
      <c r="O30" s="47">
        <f t="shared" si="2"/>
        <v>12.711606354810238</v>
      </c>
      <c r="P30" s="9"/>
    </row>
    <row r="31" spans="1:16">
      <c r="A31" s="12"/>
      <c r="B31" s="25">
        <v>349</v>
      </c>
      <c r="C31" s="20" t="s">
        <v>1</v>
      </c>
      <c r="D31" s="46">
        <v>32930</v>
      </c>
      <c r="E31" s="46">
        <v>0</v>
      </c>
      <c r="F31" s="46">
        <v>0</v>
      </c>
      <c r="G31" s="46">
        <v>0</v>
      </c>
      <c r="H31" s="46">
        <v>0</v>
      </c>
      <c r="I31" s="46">
        <v>6673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39603</v>
      </c>
      <c r="O31" s="47">
        <f t="shared" si="2"/>
        <v>4.3692630185348635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397883</v>
      </c>
      <c r="E32" s="32">
        <f t="shared" si="7"/>
        <v>182664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0" si="8">SUM(D32:M32)</f>
        <v>580547</v>
      </c>
      <c r="O32" s="45">
        <f t="shared" si="2"/>
        <v>64.049757281553397</v>
      </c>
      <c r="P32" s="10"/>
    </row>
    <row r="33" spans="1:119">
      <c r="A33" s="13"/>
      <c r="B33" s="39">
        <v>354</v>
      </c>
      <c r="C33" s="21" t="s">
        <v>42</v>
      </c>
      <c r="D33" s="46">
        <v>397883</v>
      </c>
      <c r="E33" s="46">
        <v>182664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580547</v>
      </c>
      <c r="O33" s="47">
        <f t="shared" si="2"/>
        <v>64.049757281553397</v>
      </c>
      <c r="P33" s="9"/>
    </row>
    <row r="34" spans="1:119" ht="15.75">
      <c r="A34" s="29" t="s">
        <v>4</v>
      </c>
      <c r="B34" s="30"/>
      <c r="C34" s="31"/>
      <c r="D34" s="32">
        <f t="shared" ref="D34:M34" si="9">SUM(D35:D36)</f>
        <v>169052</v>
      </c>
      <c r="E34" s="32">
        <f t="shared" si="9"/>
        <v>121047</v>
      </c>
      <c r="F34" s="32">
        <f t="shared" si="9"/>
        <v>0</v>
      </c>
      <c r="G34" s="32">
        <f t="shared" si="9"/>
        <v>60987</v>
      </c>
      <c r="H34" s="32">
        <f t="shared" si="9"/>
        <v>0</v>
      </c>
      <c r="I34" s="32">
        <f t="shared" si="9"/>
        <v>716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351802</v>
      </c>
      <c r="O34" s="45">
        <f t="shared" si="2"/>
        <v>38.813106796116507</v>
      </c>
      <c r="P34" s="10"/>
    </row>
    <row r="35" spans="1:119">
      <c r="A35" s="12"/>
      <c r="B35" s="25">
        <v>361.1</v>
      </c>
      <c r="C35" s="20" t="s">
        <v>44</v>
      </c>
      <c r="D35" s="46">
        <v>28629</v>
      </c>
      <c r="E35" s="46">
        <v>14592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43221</v>
      </c>
      <c r="O35" s="47">
        <f t="shared" si="2"/>
        <v>4.7684245366284204</v>
      </c>
      <c r="P35" s="9"/>
    </row>
    <row r="36" spans="1:119">
      <c r="A36" s="12"/>
      <c r="B36" s="25">
        <v>369.9</v>
      </c>
      <c r="C36" s="20" t="s">
        <v>45</v>
      </c>
      <c r="D36" s="46">
        <v>140423</v>
      </c>
      <c r="E36" s="46">
        <v>106455</v>
      </c>
      <c r="F36" s="46">
        <v>0</v>
      </c>
      <c r="G36" s="46">
        <v>60987</v>
      </c>
      <c r="H36" s="46">
        <v>0</v>
      </c>
      <c r="I36" s="46">
        <v>716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308581</v>
      </c>
      <c r="O36" s="47">
        <f t="shared" si="2"/>
        <v>34.044682259488084</v>
      </c>
      <c r="P36" s="9"/>
    </row>
    <row r="37" spans="1:119" ht="15.75">
      <c r="A37" s="29" t="s">
        <v>34</v>
      </c>
      <c r="B37" s="30"/>
      <c r="C37" s="31"/>
      <c r="D37" s="32">
        <f t="shared" ref="D37:M37" si="10">SUM(D38:D39)</f>
        <v>1110046</v>
      </c>
      <c r="E37" s="32">
        <f t="shared" si="10"/>
        <v>691662</v>
      </c>
      <c r="F37" s="32">
        <f t="shared" si="10"/>
        <v>0</v>
      </c>
      <c r="G37" s="32">
        <f t="shared" si="10"/>
        <v>1500000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3301708</v>
      </c>
      <c r="O37" s="45">
        <f t="shared" si="2"/>
        <v>364.26610767872904</v>
      </c>
      <c r="P37" s="9"/>
    </row>
    <row r="38" spans="1:119">
      <c r="A38" s="12"/>
      <c r="B38" s="25">
        <v>381</v>
      </c>
      <c r="C38" s="20" t="s">
        <v>46</v>
      </c>
      <c r="D38" s="46">
        <v>1110046</v>
      </c>
      <c r="E38" s="46">
        <v>691662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1801708</v>
      </c>
      <c r="O38" s="47">
        <f t="shared" si="2"/>
        <v>198.77625772285967</v>
      </c>
      <c r="P38" s="9"/>
    </row>
    <row r="39" spans="1:119" ht="15.75" thickBot="1">
      <c r="A39" s="12"/>
      <c r="B39" s="25">
        <v>384</v>
      </c>
      <c r="C39" s="20" t="s">
        <v>56</v>
      </c>
      <c r="D39" s="46">
        <v>0</v>
      </c>
      <c r="E39" s="46">
        <v>0</v>
      </c>
      <c r="F39" s="46">
        <v>0</v>
      </c>
      <c r="G39" s="46">
        <v>1500000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1500000</v>
      </c>
      <c r="O39" s="47">
        <f t="shared" si="2"/>
        <v>165.48984995586937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1">SUM(D5,D12,D17,D23,D32,D34,D37)</f>
        <v>9813573</v>
      </c>
      <c r="E40" s="15">
        <f t="shared" si="11"/>
        <v>2017356</v>
      </c>
      <c r="F40" s="15">
        <f t="shared" si="11"/>
        <v>651563</v>
      </c>
      <c r="G40" s="15">
        <f t="shared" si="11"/>
        <v>1572537</v>
      </c>
      <c r="H40" s="15">
        <f t="shared" si="11"/>
        <v>0</v>
      </c>
      <c r="I40" s="15">
        <f t="shared" si="11"/>
        <v>6895850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20950879</v>
      </c>
      <c r="O40" s="38">
        <f t="shared" si="2"/>
        <v>2311.4385481023833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9064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6589645</v>
      </c>
      <c r="E5" s="27">
        <f t="shared" si="0"/>
        <v>612677</v>
      </c>
      <c r="F5" s="27">
        <f t="shared" si="0"/>
        <v>642938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7845260</v>
      </c>
      <c r="O5" s="33">
        <f t="shared" ref="O5:O40" si="2">(N5/O$42)</f>
        <v>864.58673132025569</v>
      </c>
      <c r="P5" s="6"/>
    </row>
    <row r="6" spans="1:133">
      <c r="A6" s="12"/>
      <c r="B6" s="25">
        <v>311</v>
      </c>
      <c r="C6" s="20" t="s">
        <v>3</v>
      </c>
      <c r="D6" s="46">
        <v>5682945</v>
      </c>
      <c r="E6" s="46">
        <v>0</v>
      </c>
      <c r="F6" s="46">
        <v>642938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6325883</v>
      </c>
      <c r="O6" s="47">
        <f t="shared" si="2"/>
        <v>697.14381750055099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202519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202519</v>
      </c>
      <c r="O7" s="47">
        <f t="shared" si="2"/>
        <v>22.318602600837558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410158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410158</v>
      </c>
      <c r="O8" s="47">
        <f t="shared" si="2"/>
        <v>45.201454705752703</v>
      </c>
      <c r="P8" s="9"/>
    </row>
    <row r="9" spans="1:133">
      <c r="A9" s="12"/>
      <c r="B9" s="25">
        <v>314.10000000000002</v>
      </c>
      <c r="C9" s="20" t="s">
        <v>13</v>
      </c>
      <c r="D9" s="46">
        <v>626557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626557</v>
      </c>
      <c r="O9" s="47">
        <f t="shared" si="2"/>
        <v>69.049702446550583</v>
      </c>
      <c r="P9" s="9"/>
    </row>
    <row r="10" spans="1:133">
      <c r="A10" s="12"/>
      <c r="B10" s="25">
        <v>315</v>
      </c>
      <c r="C10" s="20" t="s">
        <v>71</v>
      </c>
      <c r="D10" s="46">
        <v>193210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193210</v>
      </c>
      <c r="O10" s="47">
        <f t="shared" si="2"/>
        <v>21.292704430240246</v>
      </c>
      <c r="P10" s="9"/>
    </row>
    <row r="11" spans="1:133">
      <c r="A11" s="12"/>
      <c r="B11" s="25">
        <v>316</v>
      </c>
      <c r="C11" s="20" t="s">
        <v>72</v>
      </c>
      <c r="D11" s="46">
        <v>86933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86933</v>
      </c>
      <c r="O11" s="47">
        <f t="shared" si="2"/>
        <v>9.5804496363235625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465277</v>
      </c>
      <c r="E12" s="32">
        <f t="shared" si="3"/>
        <v>441378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906655</v>
      </c>
      <c r="O12" s="45">
        <f t="shared" si="2"/>
        <v>99.917897288957462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441378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441378</v>
      </c>
      <c r="O13" s="47">
        <f t="shared" si="2"/>
        <v>48.642054220850781</v>
      </c>
      <c r="P13" s="9"/>
    </row>
    <row r="14" spans="1:133">
      <c r="A14" s="12"/>
      <c r="B14" s="25">
        <v>323.10000000000002</v>
      </c>
      <c r="C14" s="20" t="s">
        <v>18</v>
      </c>
      <c r="D14" s="46">
        <v>436126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436126</v>
      </c>
      <c r="O14" s="47">
        <f t="shared" si="2"/>
        <v>48.063257659246197</v>
      </c>
      <c r="P14" s="9"/>
    </row>
    <row r="15" spans="1:133">
      <c r="A15" s="12"/>
      <c r="B15" s="25">
        <v>323.39999999999998</v>
      </c>
      <c r="C15" s="20" t="s">
        <v>19</v>
      </c>
      <c r="D15" s="46">
        <v>10289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10289</v>
      </c>
      <c r="O15" s="47">
        <f t="shared" si="2"/>
        <v>1.133899052237161</v>
      </c>
      <c r="P15" s="9"/>
    </row>
    <row r="16" spans="1:133">
      <c r="A16" s="12"/>
      <c r="B16" s="25">
        <v>323.89999999999998</v>
      </c>
      <c r="C16" s="20" t="s">
        <v>20</v>
      </c>
      <c r="D16" s="46">
        <v>18862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18862</v>
      </c>
      <c r="O16" s="47">
        <f t="shared" si="2"/>
        <v>2.0786863566233196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SUM(D18:D22)</f>
        <v>1020027</v>
      </c>
      <c r="E17" s="32">
        <f t="shared" si="4"/>
        <v>167272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120000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1307299</v>
      </c>
      <c r="O17" s="45">
        <f t="shared" si="2"/>
        <v>144.07086180295349</v>
      </c>
      <c r="P17" s="10"/>
    </row>
    <row r="18" spans="1:16">
      <c r="A18" s="12"/>
      <c r="B18" s="25">
        <v>331.2</v>
      </c>
      <c r="C18" s="20" t="s">
        <v>21</v>
      </c>
      <c r="D18" s="46">
        <v>36588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36588</v>
      </c>
      <c r="O18" s="47">
        <f t="shared" si="2"/>
        <v>4.0321798545294243</v>
      </c>
      <c r="P18" s="9"/>
    </row>
    <row r="19" spans="1:16">
      <c r="A19" s="12"/>
      <c r="B19" s="25">
        <v>334.36</v>
      </c>
      <c r="C19" s="20" t="s">
        <v>94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120000</v>
      </c>
      <c r="O19" s="47">
        <f t="shared" si="2"/>
        <v>13.224597751818383</v>
      </c>
      <c r="P19" s="9"/>
    </row>
    <row r="20" spans="1:16">
      <c r="A20" s="12"/>
      <c r="B20" s="25">
        <v>335.12</v>
      </c>
      <c r="C20" s="20" t="s">
        <v>73</v>
      </c>
      <c r="D20" s="46">
        <v>271166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271166</v>
      </c>
      <c r="O20" s="47">
        <f t="shared" si="2"/>
        <v>29.883843949746527</v>
      </c>
      <c r="P20" s="9"/>
    </row>
    <row r="21" spans="1:16">
      <c r="A21" s="12"/>
      <c r="B21" s="25">
        <v>335.18</v>
      </c>
      <c r="C21" s="20" t="s">
        <v>75</v>
      </c>
      <c r="D21" s="46">
        <v>712273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712273</v>
      </c>
      <c r="O21" s="47">
        <f t="shared" si="2"/>
        <v>78.496032620674455</v>
      </c>
      <c r="P21" s="9"/>
    </row>
    <row r="22" spans="1:16">
      <c r="A22" s="12"/>
      <c r="B22" s="25">
        <v>337.9</v>
      </c>
      <c r="C22" s="20" t="s">
        <v>63</v>
      </c>
      <c r="D22" s="46">
        <v>0</v>
      </c>
      <c r="E22" s="46">
        <v>167272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167272</v>
      </c>
      <c r="O22" s="47">
        <f t="shared" si="2"/>
        <v>18.434207626184705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SUM(D24:D31)</f>
        <v>183199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6006524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6189723</v>
      </c>
      <c r="O23" s="45">
        <f t="shared" si="2"/>
        <v>682.13830725148773</v>
      </c>
      <c r="P23" s="10"/>
    </row>
    <row r="24" spans="1:16">
      <c r="A24" s="12"/>
      <c r="B24" s="25">
        <v>341.1</v>
      </c>
      <c r="C24" s="20" t="s">
        <v>76</v>
      </c>
      <c r="D24" s="46">
        <v>31917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31917</v>
      </c>
      <c r="O24" s="47">
        <f t="shared" si="2"/>
        <v>3.5174123870398941</v>
      </c>
      <c r="P24" s="9"/>
    </row>
    <row r="25" spans="1:16">
      <c r="A25" s="12"/>
      <c r="B25" s="25">
        <v>341.3</v>
      </c>
      <c r="C25" s="20" t="s">
        <v>95</v>
      </c>
      <c r="D25" s="46">
        <v>21777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21777</v>
      </c>
      <c r="O25" s="47">
        <f t="shared" si="2"/>
        <v>2.3999338770112408</v>
      </c>
      <c r="P25" s="9"/>
    </row>
    <row r="26" spans="1:16">
      <c r="A26" s="12"/>
      <c r="B26" s="25">
        <v>342.9</v>
      </c>
      <c r="C26" s="20" t="s">
        <v>96</v>
      </c>
      <c r="D26" s="46">
        <v>112475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112475</v>
      </c>
      <c r="O26" s="47">
        <f t="shared" si="2"/>
        <v>12.395305267798104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1845439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1845439</v>
      </c>
      <c r="O27" s="47">
        <f t="shared" si="2"/>
        <v>203.37657042098303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1604680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1604680</v>
      </c>
      <c r="O28" s="47">
        <f t="shared" si="2"/>
        <v>176.84372933656601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2441799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2441799</v>
      </c>
      <c r="O29" s="47">
        <f t="shared" si="2"/>
        <v>269.09841304826978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114606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114606</v>
      </c>
      <c r="O30" s="47">
        <f t="shared" si="2"/>
        <v>12.630152082874146</v>
      </c>
      <c r="P30" s="9"/>
    </row>
    <row r="31" spans="1:16">
      <c r="A31" s="12"/>
      <c r="B31" s="25">
        <v>349</v>
      </c>
      <c r="C31" s="20" t="s">
        <v>1</v>
      </c>
      <c r="D31" s="46">
        <v>17030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17030</v>
      </c>
      <c r="O31" s="47">
        <f t="shared" si="2"/>
        <v>1.8767908309455588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215521</v>
      </c>
      <c r="E32" s="32">
        <f t="shared" si="7"/>
        <v>204807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0" si="8">SUM(D32:M32)</f>
        <v>420328</v>
      </c>
      <c r="O32" s="45">
        <f t="shared" si="2"/>
        <v>46.322239365219311</v>
      </c>
      <c r="P32" s="10"/>
    </row>
    <row r="33" spans="1:119">
      <c r="A33" s="13"/>
      <c r="B33" s="39">
        <v>354</v>
      </c>
      <c r="C33" s="21" t="s">
        <v>42</v>
      </c>
      <c r="D33" s="46">
        <v>215521</v>
      </c>
      <c r="E33" s="46">
        <v>204807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420328</v>
      </c>
      <c r="O33" s="47">
        <f t="shared" si="2"/>
        <v>46.322239365219311</v>
      </c>
      <c r="P33" s="9"/>
    </row>
    <row r="34" spans="1:119" ht="15.75">
      <c r="A34" s="29" t="s">
        <v>4</v>
      </c>
      <c r="B34" s="30"/>
      <c r="C34" s="31"/>
      <c r="D34" s="32">
        <f t="shared" ref="D34:M34" si="9">SUM(D35:D37)</f>
        <v>151875</v>
      </c>
      <c r="E34" s="32">
        <f t="shared" si="9"/>
        <v>116014</v>
      </c>
      <c r="F34" s="32">
        <f t="shared" si="9"/>
        <v>62400</v>
      </c>
      <c r="G34" s="32">
        <f t="shared" si="9"/>
        <v>209600</v>
      </c>
      <c r="H34" s="32">
        <f t="shared" si="9"/>
        <v>0</v>
      </c>
      <c r="I34" s="32">
        <f t="shared" si="9"/>
        <v>244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540133</v>
      </c>
      <c r="O34" s="45">
        <f t="shared" si="2"/>
        <v>59.525347145690986</v>
      </c>
      <c r="P34" s="10"/>
    </row>
    <row r="35" spans="1:119">
      <c r="A35" s="12"/>
      <c r="B35" s="25">
        <v>361.1</v>
      </c>
      <c r="C35" s="20" t="s">
        <v>44</v>
      </c>
      <c r="D35" s="46">
        <v>31213</v>
      </c>
      <c r="E35" s="46">
        <v>12779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43992</v>
      </c>
      <c r="O35" s="47">
        <f t="shared" si="2"/>
        <v>4.848137535816619</v>
      </c>
      <c r="P35" s="9"/>
    </row>
    <row r="36" spans="1:119">
      <c r="A36" s="12"/>
      <c r="B36" s="25">
        <v>362</v>
      </c>
      <c r="C36" s="20" t="s">
        <v>91</v>
      </c>
      <c r="D36" s="46">
        <v>0</v>
      </c>
      <c r="E36" s="46">
        <v>0</v>
      </c>
      <c r="F36" s="46">
        <v>62400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62400</v>
      </c>
      <c r="O36" s="47">
        <f t="shared" si="2"/>
        <v>6.8767908309455583</v>
      </c>
      <c r="P36" s="9"/>
    </row>
    <row r="37" spans="1:119">
      <c r="A37" s="12"/>
      <c r="B37" s="25">
        <v>369.9</v>
      </c>
      <c r="C37" s="20" t="s">
        <v>45</v>
      </c>
      <c r="D37" s="46">
        <v>120662</v>
      </c>
      <c r="E37" s="46">
        <v>103235</v>
      </c>
      <c r="F37" s="46">
        <v>0</v>
      </c>
      <c r="G37" s="46">
        <v>209600</v>
      </c>
      <c r="H37" s="46">
        <v>0</v>
      </c>
      <c r="I37" s="46">
        <v>244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433741</v>
      </c>
      <c r="O37" s="47">
        <f t="shared" si="2"/>
        <v>47.800418778928808</v>
      </c>
      <c r="P37" s="9"/>
    </row>
    <row r="38" spans="1:119" ht="15.75">
      <c r="A38" s="29" t="s">
        <v>34</v>
      </c>
      <c r="B38" s="30"/>
      <c r="C38" s="31"/>
      <c r="D38" s="32">
        <f t="shared" ref="D38:M38" si="10">SUM(D39:D39)</f>
        <v>896724</v>
      </c>
      <c r="E38" s="32">
        <f t="shared" si="10"/>
        <v>344221</v>
      </c>
      <c r="F38" s="32">
        <f t="shared" si="10"/>
        <v>60067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1301012</v>
      </c>
      <c r="O38" s="45">
        <f t="shared" si="2"/>
        <v>143.37800308573946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896724</v>
      </c>
      <c r="E39" s="46">
        <v>344221</v>
      </c>
      <c r="F39" s="46">
        <v>60067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1301012</v>
      </c>
      <c r="O39" s="47">
        <f t="shared" si="2"/>
        <v>143.37800308573946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1">SUM(D5,D12,D17,D23,D32,D34,D38)</f>
        <v>9522268</v>
      </c>
      <c r="E40" s="15">
        <f t="shared" si="11"/>
        <v>1886369</v>
      </c>
      <c r="F40" s="15">
        <f t="shared" si="11"/>
        <v>765405</v>
      </c>
      <c r="G40" s="15">
        <f t="shared" si="11"/>
        <v>209600</v>
      </c>
      <c r="H40" s="15">
        <f t="shared" si="11"/>
        <v>0</v>
      </c>
      <c r="I40" s="15">
        <f t="shared" si="11"/>
        <v>6126768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18510410</v>
      </c>
      <c r="O40" s="38">
        <f t="shared" si="2"/>
        <v>2039.9393872603041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97</v>
      </c>
      <c r="M42" s="48"/>
      <c r="N42" s="48"/>
      <c r="O42" s="43">
        <v>9074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6817701</v>
      </c>
      <c r="E5" s="27">
        <f t="shared" si="0"/>
        <v>372344</v>
      </c>
      <c r="F5" s="27">
        <f t="shared" si="0"/>
        <v>621520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7811565</v>
      </c>
      <c r="O5" s="33">
        <f t="shared" ref="O5:O42" si="2">(N5/O$44)</f>
        <v>869.78788553613185</v>
      </c>
      <c r="P5" s="6"/>
    </row>
    <row r="6" spans="1:133">
      <c r="A6" s="12"/>
      <c r="B6" s="25">
        <v>311</v>
      </c>
      <c r="C6" s="20" t="s">
        <v>3</v>
      </c>
      <c r="D6" s="46">
        <v>5667670</v>
      </c>
      <c r="E6" s="46">
        <v>0</v>
      </c>
      <c r="F6" s="46">
        <v>621520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6289190</v>
      </c>
      <c r="O6" s="47">
        <f t="shared" si="2"/>
        <v>700.27725197639461</v>
      </c>
      <c r="P6" s="9"/>
    </row>
    <row r="7" spans="1:133">
      <c r="A7" s="12"/>
      <c r="B7" s="25">
        <v>312.10000000000002</v>
      </c>
      <c r="C7" s="20" t="s">
        <v>11</v>
      </c>
      <c r="D7" s="46">
        <v>222566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222566</v>
      </c>
      <c r="O7" s="47">
        <f t="shared" si="2"/>
        <v>24.781872842667855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372344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372344</v>
      </c>
      <c r="O8" s="47">
        <f t="shared" si="2"/>
        <v>41.45908028059236</v>
      </c>
      <c r="P8" s="9"/>
    </row>
    <row r="9" spans="1:133">
      <c r="A9" s="12"/>
      <c r="B9" s="25">
        <v>314.10000000000002</v>
      </c>
      <c r="C9" s="20" t="s">
        <v>13</v>
      </c>
      <c r="D9" s="46">
        <v>616445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616445</v>
      </c>
      <c r="O9" s="47">
        <f t="shared" si="2"/>
        <v>68.638793007460194</v>
      </c>
      <c r="P9" s="9"/>
    </row>
    <row r="10" spans="1:133">
      <c r="A10" s="12"/>
      <c r="B10" s="25">
        <v>315</v>
      </c>
      <c r="C10" s="20" t="s">
        <v>71</v>
      </c>
      <c r="D10" s="46">
        <v>217957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217957</v>
      </c>
      <c r="O10" s="47">
        <f t="shared" si="2"/>
        <v>24.268678320899678</v>
      </c>
      <c r="P10" s="9"/>
    </row>
    <row r="11" spans="1:133">
      <c r="A11" s="12"/>
      <c r="B11" s="25">
        <v>316</v>
      </c>
      <c r="C11" s="20" t="s">
        <v>72</v>
      </c>
      <c r="D11" s="46">
        <v>93063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93063</v>
      </c>
      <c r="O11" s="47">
        <f t="shared" si="2"/>
        <v>10.362209108117137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1194898</v>
      </c>
      <c r="E12" s="32">
        <f t="shared" si="3"/>
        <v>872</v>
      </c>
      <c r="F12" s="32">
        <f t="shared" si="3"/>
        <v>0</v>
      </c>
      <c r="G12" s="32">
        <f t="shared" si="3"/>
        <v>2034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1197804</v>
      </c>
      <c r="O12" s="45">
        <f t="shared" si="2"/>
        <v>133.37089410978732</v>
      </c>
      <c r="P12" s="10"/>
    </row>
    <row r="13" spans="1:133">
      <c r="A13" s="12"/>
      <c r="B13" s="25">
        <v>322</v>
      </c>
      <c r="C13" s="20" t="s">
        <v>0</v>
      </c>
      <c r="D13" s="46">
        <v>732570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732570</v>
      </c>
      <c r="O13" s="47">
        <f t="shared" si="2"/>
        <v>81.568867609397614</v>
      </c>
      <c r="P13" s="9"/>
    </row>
    <row r="14" spans="1:133">
      <c r="A14" s="12"/>
      <c r="B14" s="25">
        <v>323.10000000000002</v>
      </c>
      <c r="C14" s="20" t="s">
        <v>18</v>
      </c>
      <c r="D14" s="46">
        <v>428987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428987</v>
      </c>
      <c r="O14" s="47">
        <f t="shared" si="2"/>
        <v>47.766061685781096</v>
      </c>
      <c r="P14" s="9"/>
    </row>
    <row r="15" spans="1:133">
      <c r="A15" s="12"/>
      <c r="B15" s="25">
        <v>323.39999999999998</v>
      </c>
      <c r="C15" s="20" t="s">
        <v>19</v>
      </c>
      <c r="D15" s="46">
        <v>13458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13458</v>
      </c>
      <c r="O15" s="47">
        <f t="shared" si="2"/>
        <v>1.4984968266340051</v>
      </c>
      <c r="P15" s="9"/>
    </row>
    <row r="16" spans="1:133">
      <c r="A16" s="12"/>
      <c r="B16" s="25">
        <v>323.89999999999998</v>
      </c>
      <c r="C16" s="20" t="s">
        <v>20</v>
      </c>
      <c r="D16" s="46">
        <v>19883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19883</v>
      </c>
      <c r="O16" s="47">
        <f t="shared" si="2"/>
        <v>2.2138960026723082</v>
      </c>
      <c r="P16" s="9"/>
    </row>
    <row r="17" spans="1:16">
      <c r="A17" s="12"/>
      <c r="B17" s="25">
        <v>324.11</v>
      </c>
      <c r="C17" s="20" t="s">
        <v>80</v>
      </c>
      <c r="D17" s="46">
        <v>0</v>
      </c>
      <c r="E17" s="46">
        <v>872</v>
      </c>
      <c r="F17" s="46">
        <v>0</v>
      </c>
      <c r="G17" s="46">
        <v>2034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2906</v>
      </c>
      <c r="O17" s="47">
        <f t="shared" si="2"/>
        <v>0.32357198530230485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SUM(D19:D24)</f>
        <v>1231979</v>
      </c>
      <c r="E18" s="32">
        <f t="shared" si="4"/>
        <v>154248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6360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1392587</v>
      </c>
      <c r="O18" s="45">
        <f t="shared" si="2"/>
        <v>155.05923616523773</v>
      </c>
      <c r="P18" s="10"/>
    </row>
    <row r="19" spans="1:16">
      <c r="A19" s="12"/>
      <c r="B19" s="25">
        <v>331.2</v>
      </c>
      <c r="C19" s="20" t="s">
        <v>21</v>
      </c>
      <c r="D19" s="46">
        <v>311557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311557</v>
      </c>
      <c r="O19" s="47">
        <f t="shared" si="2"/>
        <v>34.690680325130835</v>
      </c>
      <c r="P19" s="9"/>
    </row>
    <row r="20" spans="1:16">
      <c r="A20" s="12"/>
      <c r="B20" s="25">
        <v>334.9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6360</v>
      </c>
      <c r="O20" s="47">
        <f t="shared" si="2"/>
        <v>0.70816167464647595</v>
      </c>
      <c r="P20" s="9"/>
    </row>
    <row r="21" spans="1:16">
      <c r="A21" s="12"/>
      <c r="B21" s="25">
        <v>335.12</v>
      </c>
      <c r="C21" s="20" t="s">
        <v>73</v>
      </c>
      <c r="D21" s="46">
        <v>209502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209502</v>
      </c>
      <c r="O21" s="47">
        <f t="shared" si="2"/>
        <v>23.327246409085848</v>
      </c>
      <c r="P21" s="9"/>
    </row>
    <row r="22" spans="1:16">
      <c r="A22" s="12"/>
      <c r="B22" s="25">
        <v>335.15</v>
      </c>
      <c r="C22" s="20" t="s">
        <v>74</v>
      </c>
      <c r="D22" s="46">
        <v>5276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5276</v>
      </c>
      <c r="O22" s="47">
        <f t="shared" si="2"/>
        <v>0.58746242066585008</v>
      </c>
      <c r="P22" s="9"/>
    </row>
    <row r="23" spans="1:16">
      <c r="A23" s="12"/>
      <c r="B23" s="25">
        <v>335.18</v>
      </c>
      <c r="C23" s="20" t="s">
        <v>75</v>
      </c>
      <c r="D23" s="46">
        <v>705644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705644</v>
      </c>
      <c r="O23" s="47">
        <f t="shared" si="2"/>
        <v>78.570760494377012</v>
      </c>
      <c r="P23" s="9"/>
    </row>
    <row r="24" spans="1:16">
      <c r="A24" s="12"/>
      <c r="B24" s="25">
        <v>337.9</v>
      </c>
      <c r="C24" s="20" t="s">
        <v>63</v>
      </c>
      <c r="D24" s="46">
        <v>0</v>
      </c>
      <c r="E24" s="46">
        <v>154248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154248</v>
      </c>
      <c r="O24" s="47">
        <f t="shared" si="2"/>
        <v>17.174924841331702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SUM(D26:D32)</f>
        <v>50458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6039581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6090039</v>
      </c>
      <c r="O25" s="45">
        <f t="shared" si="2"/>
        <v>678.10254982741344</v>
      </c>
      <c r="P25" s="10"/>
    </row>
    <row r="26" spans="1:16">
      <c r="A26" s="12"/>
      <c r="B26" s="25">
        <v>341.1</v>
      </c>
      <c r="C26" s="20" t="s">
        <v>76</v>
      </c>
      <c r="D26" s="46">
        <v>30848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30848</v>
      </c>
      <c r="O26" s="47">
        <f t="shared" si="2"/>
        <v>3.4348068143859258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1892651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1892651</v>
      </c>
      <c r="O27" s="47">
        <f t="shared" si="2"/>
        <v>210.73944994989421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1539970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1539970</v>
      </c>
      <c r="O28" s="47">
        <f t="shared" si="2"/>
        <v>171.46976951341722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2453300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2453300</v>
      </c>
      <c r="O29" s="47">
        <f t="shared" si="2"/>
        <v>273.16557176260994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114718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114718</v>
      </c>
      <c r="O30" s="47">
        <f t="shared" si="2"/>
        <v>12.77341053334818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38942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38942</v>
      </c>
      <c r="O31" s="47">
        <f t="shared" si="2"/>
        <v>4.3360427569312998</v>
      </c>
      <c r="P31" s="9"/>
    </row>
    <row r="32" spans="1:16">
      <c r="A32" s="12"/>
      <c r="B32" s="25">
        <v>349</v>
      </c>
      <c r="C32" s="20" t="s">
        <v>1</v>
      </c>
      <c r="D32" s="46">
        <v>19610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19610</v>
      </c>
      <c r="O32" s="47">
        <f t="shared" si="2"/>
        <v>2.1834984968266342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143867</v>
      </c>
      <c r="E33" s="32">
        <f t="shared" si="7"/>
        <v>316498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2" si="8">SUM(D33:M33)</f>
        <v>460365</v>
      </c>
      <c r="O33" s="45">
        <f t="shared" si="2"/>
        <v>51.259881973054227</v>
      </c>
      <c r="P33" s="10"/>
    </row>
    <row r="34" spans="1:119">
      <c r="A34" s="13"/>
      <c r="B34" s="39">
        <v>354</v>
      </c>
      <c r="C34" s="21" t="s">
        <v>42</v>
      </c>
      <c r="D34" s="46">
        <v>143867</v>
      </c>
      <c r="E34" s="46">
        <v>316498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460365</v>
      </c>
      <c r="O34" s="47">
        <f t="shared" si="2"/>
        <v>51.259881973054227</v>
      </c>
      <c r="P34" s="9"/>
    </row>
    <row r="35" spans="1:119" ht="15.75">
      <c r="A35" s="29" t="s">
        <v>4</v>
      </c>
      <c r="B35" s="30"/>
      <c r="C35" s="31"/>
      <c r="D35" s="32">
        <f t="shared" ref="D35:M35" si="9">SUM(D36:D38)</f>
        <v>220103</v>
      </c>
      <c r="E35" s="32">
        <f t="shared" si="9"/>
        <v>53561</v>
      </c>
      <c r="F35" s="32">
        <f t="shared" si="9"/>
        <v>48480</v>
      </c>
      <c r="G35" s="32">
        <f t="shared" si="9"/>
        <v>2800</v>
      </c>
      <c r="H35" s="32">
        <f t="shared" si="9"/>
        <v>0</v>
      </c>
      <c r="I35" s="32">
        <f t="shared" si="9"/>
        <v>180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325124</v>
      </c>
      <c r="O35" s="45">
        <f t="shared" si="2"/>
        <v>36.201313884868057</v>
      </c>
      <c r="P35" s="10"/>
    </row>
    <row r="36" spans="1:119">
      <c r="A36" s="12"/>
      <c r="B36" s="25">
        <v>361.1</v>
      </c>
      <c r="C36" s="20" t="s">
        <v>44</v>
      </c>
      <c r="D36" s="46">
        <v>40779</v>
      </c>
      <c r="E36" s="46">
        <v>2639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43418</v>
      </c>
      <c r="O36" s="47">
        <f t="shared" si="2"/>
        <v>4.8344282373900453</v>
      </c>
      <c r="P36" s="9"/>
    </row>
    <row r="37" spans="1:119">
      <c r="A37" s="12"/>
      <c r="B37" s="25">
        <v>362</v>
      </c>
      <c r="C37" s="20" t="s">
        <v>91</v>
      </c>
      <c r="D37" s="46">
        <v>0</v>
      </c>
      <c r="E37" s="46">
        <v>0</v>
      </c>
      <c r="F37" s="46">
        <v>48480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48480</v>
      </c>
      <c r="O37" s="47">
        <f t="shared" si="2"/>
        <v>5.3980625765504957</v>
      </c>
      <c r="P37" s="9"/>
    </row>
    <row r="38" spans="1:119">
      <c r="A38" s="12"/>
      <c r="B38" s="25">
        <v>369.9</v>
      </c>
      <c r="C38" s="20" t="s">
        <v>45</v>
      </c>
      <c r="D38" s="46">
        <v>179324</v>
      </c>
      <c r="E38" s="46">
        <v>50922</v>
      </c>
      <c r="F38" s="46">
        <v>0</v>
      </c>
      <c r="G38" s="46">
        <v>2800</v>
      </c>
      <c r="H38" s="46">
        <v>0</v>
      </c>
      <c r="I38" s="46">
        <v>180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233226</v>
      </c>
      <c r="O38" s="47">
        <f t="shared" si="2"/>
        <v>25.968823070927513</v>
      </c>
      <c r="P38" s="9"/>
    </row>
    <row r="39" spans="1:119" ht="15.75">
      <c r="A39" s="29" t="s">
        <v>34</v>
      </c>
      <c r="B39" s="30"/>
      <c r="C39" s="31"/>
      <c r="D39" s="32">
        <f t="shared" ref="D39:M39" si="10">SUM(D40:D41)</f>
        <v>896191</v>
      </c>
      <c r="E39" s="32">
        <f t="shared" si="10"/>
        <v>65248</v>
      </c>
      <c r="F39" s="32">
        <f t="shared" si="10"/>
        <v>2350000</v>
      </c>
      <c r="G39" s="32">
        <f t="shared" si="10"/>
        <v>2295625</v>
      </c>
      <c r="H39" s="32">
        <f t="shared" si="10"/>
        <v>0</v>
      </c>
      <c r="I39" s="32">
        <f t="shared" si="10"/>
        <v>125147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5732211</v>
      </c>
      <c r="O39" s="45">
        <f t="shared" si="2"/>
        <v>638.259770626879</v>
      </c>
      <c r="P39" s="9"/>
    </row>
    <row r="40" spans="1:119">
      <c r="A40" s="12"/>
      <c r="B40" s="25">
        <v>381</v>
      </c>
      <c r="C40" s="20" t="s">
        <v>46</v>
      </c>
      <c r="D40" s="46">
        <v>896191</v>
      </c>
      <c r="E40" s="46">
        <v>65248</v>
      </c>
      <c r="F40" s="46">
        <v>0</v>
      </c>
      <c r="G40" s="46">
        <v>2295625</v>
      </c>
      <c r="H40" s="46">
        <v>0</v>
      </c>
      <c r="I40" s="46">
        <v>125147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3382211</v>
      </c>
      <c r="O40" s="47">
        <f t="shared" si="2"/>
        <v>376.59625876851129</v>
      </c>
      <c r="P40" s="9"/>
    </row>
    <row r="41" spans="1:119" ht="15.75" thickBot="1">
      <c r="A41" s="12"/>
      <c r="B41" s="25">
        <v>384</v>
      </c>
      <c r="C41" s="20" t="s">
        <v>56</v>
      </c>
      <c r="D41" s="46">
        <v>0</v>
      </c>
      <c r="E41" s="46">
        <v>0</v>
      </c>
      <c r="F41" s="46">
        <v>2350000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2350000</v>
      </c>
      <c r="O41" s="47">
        <f t="shared" si="2"/>
        <v>261.66351185836766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1">SUM(D5,D12,D18,D25,D33,D35,D39)</f>
        <v>10555197</v>
      </c>
      <c r="E42" s="15">
        <f t="shared" si="11"/>
        <v>962771</v>
      </c>
      <c r="F42" s="15">
        <f t="shared" si="11"/>
        <v>3020000</v>
      </c>
      <c r="G42" s="15">
        <f t="shared" si="11"/>
        <v>2300459</v>
      </c>
      <c r="H42" s="15">
        <f t="shared" si="11"/>
        <v>0</v>
      </c>
      <c r="I42" s="15">
        <f t="shared" si="11"/>
        <v>6171268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23009695</v>
      </c>
      <c r="O42" s="38">
        <f t="shared" si="2"/>
        <v>2562.0415321233718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92</v>
      </c>
      <c r="M44" s="48"/>
      <c r="N44" s="48"/>
      <c r="O44" s="43">
        <v>8981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5632459</v>
      </c>
      <c r="E5" s="27">
        <f t="shared" si="0"/>
        <v>328070</v>
      </c>
      <c r="F5" s="27">
        <f t="shared" si="0"/>
        <v>648059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6608588</v>
      </c>
      <c r="O5" s="33">
        <f t="shared" ref="O5:O41" si="2">(N5/O$43)</f>
        <v>736.49704669564244</v>
      </c>
      <c r="P5" s="6"/>
    </row>
    <row r="6" spans="1:133">
      <c r="A6" s="12"/>
      <c r="B6" s="25">
        <v>311</v>
      </c>
      <c r="C6" s="20" t="s">
        <v>3</v>
      </c>
      <c r="D6" s="46">
        <v>4516750</v>
      </c>
      <c r="E6" s="46">
        <v>0</v>
      </c>
      <c r="F6" s="46">
        <v>648059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5164809</v>
      </c>
      <c r="O6" s="47">
        <f t="shared" si="2"/>
        <v>575.59445001671679</v>
      </c>
      <c r="P6" s="9"/>
    </row>
    <row r="7" spans="1:133">
      <c r="A7" s="12"/>
      <c r="B7" s="25">
        <v>312.10000000000002</v>
      </c>
      <c r="C7" s="20" t="s">
        <v>11</v>
      </c>
      <c r="D7" s="46">
        <v>193345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193345</v>
      </c>
      <c r="O7" s="47">
        <f t="shared" si="2"/>
        <v>21.547420037891452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328070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328070</v>
      </c>
      <c r="O8" s="47">
        <f t="shared" si="2"/>
        <v>36.561907946060401</v>
      </c>
      <c r="P8" s="9"/>
    </row>
    <row r="9" spans="1:133">
      <c r="A9" s="12"/>
      <c r="B9" s="25">
        <v>314.10000000000002</v>
      </c>
      <c r="C9" s="20" t="s">
        <v>13</v>
      </c>
      <c r="D9" s="46">
        <v>604737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604737</v>
      </c>
      <c r="O9" s="47">
        <f t="shared" si="2"/>
        <v>67.395185556670015</v>
      </c>
      <c r="P9" s="9"/>
    </row>
    <row r="10" spans="1:133">
      <c r="A10" s="12"/>
      <c r="B10" s="25">
        <v>315</v>
      </c>
      <c r="C10" s="20" t="s">
        <v>71</v>
      </c>
      <c r="D10" s="46">
        <v>209420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209420</v>
      </c>
      <c r="O10" s="47">
        <f t="shared" si="2"/>
        <v>23.338905605706007</v>
      </c>
      <c r="P10" s="9"/>
    </row>
    <row r="11" spans="1:133">
      <c r="A11" s="12"/>
      <c r="B11" s="25">
        <v>316</v>
      </c>
      <c r="C11" s="20" t="s">
        <v>72</v>
      </c>
      <c r="D11" s="46">
        <v>108207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108207</v>
      </c>
      <c r="O11" s="47">
        <f t="shared" si="2"/>
        <v>12.059177532597793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1010233</v>
      </c>
      <c r="E12" s="32">
        <f t="shared" si="3"/>
        <v>1744</v>
      </c>
      <c r="F12" s="32">
        <f t="shared" si="3"/>
        <v>0</v>
      </c>
      <c r="G12" s="32">
        <f t="shared" si="3"/>
        <v>4068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1016045</v>
      </c>
      <c r="O12" s="45">
        <f t="shared" si="2"/>
        <v>113.23358965786248</v>
      </c>
      <c r="P12" s="10"/>
    </row>
    <row r="13" spans="1:133">
      <c r="A13" s="12"/>
      <c r="B13" s="25">
        <v>322</v>
      </c>
      <c r="C13" s="20" t="s">
        <v>0</v>
      </c>
      <c r="D13" s="46">
        <v>547189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547189</v>
      </c>
      <c r="O13" s="47">
        <f t="shared" si="2"/>
        <v>60.98172294661763</v>
      </c>
      <c r="P13" s="9"/>
    </row>
    <row r="14" spans="1:133">
      <c r="A14" s="12"/>
      <c r="B14" s="25">
        <v>323.10000000000002</v>
      </c>
      <c r="C14" s="20" t="s">
        <v>18</v>
      </c>
      <c r="D14" s="46">
        <v>432855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432855</v>
      </c>
      <c r="O14" s="47">
        <f t="shared" si="2"/>
        <v>48.239719157472415</v>
      </c>
      <c r="P14" s="9"/>
    </row>
    <row r="15" spans="1:133">
      <c r="A15" s="12"/>
      <c r="B15" s="25">
        <v>323.39999999999998</v>
      </c>
      <c r="C15" s="20" t="s">
        <v>19</v>
      </c>
      <c r="D15" s="46">
        <v>9917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9917</v>
      </c>
      <c r="O15" s="47">
        <f t="shared" si="2"/>
        <v>1.105204502396077</v>
      </c>
      <c r="P15" s="9"/>
    </row>
    <row r="16" spans="1:133">
      <c r="A16" s="12"/>
      <c r="B16" s="25">
        <v>323.89999999999998</v>
      </c>
      <c r="C16" s="20" t="s">
        <v>20</v>
      </c>
      <c r="D16" s="46">
        <v>20272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20272</v>
      </c>
      <c r="O16" s="47">
        <f t="shared" si="2"/>
        <v>2.2592221107767747</v>
      </c>
      <c r="P16" s="9"/>
    </row>
    <row r="17" spans="1:16">
      <c r="A17" s="12"/>
      <c r="B17" s="25">
        <v>324.11</v>
      </c>
      <c r="C17" s="20" t="s">
        <v>80</v>
      </c>
      <c r="D17" s="46">
        <v>0</v>
      </c>
      <c r="E17" s="46">
        <v>1744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1744</v>
      </c>
      <c r="O17" s="47">
        <f t="shared" si="2"/>
        <v>0.19436086035885433</v>
      </c>
      <c r="P17" s="9"/>
    </row>
    <row r="18" spans="1:16">
      <c r="A18" s="12"/>
      <c r="B18" s="25">
        <v>324.20999999999998</v>
      </c>
      <c r="C18" s="20" t="s">
        <v>81</v>
      </c>
      <c r="D18" s="46">
        <v>0</v>
      </c>
      <c r="E18" s="46">
        <v>0</v>
      </c>
      <c r="F18" s="46">
        <v>0</v>
      </c>
      <c r="G18" s="46">
        <v>4068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4068</v>
      </c>
      <c r="O18" s="47">
        <f t="shared" si="2"/>
        <v>0.45336008024072216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SUM(D20:D25)</f>
        <v>835628</v>
      </c>
      <c r="E19" s="32">
        <f t="shared" si="4"/>
        <v>148402</v>
      </c>
      <c r="F19" s="32">
        <f t="shared" si="4"/>
        <v>0</v>
      </c>
      <c r="G19" s="32">
        <f t="shared" si="4"/>
        <v>47926</v>
      </c>
      <c r="H19" s="32">
        <f t="shared" si="4"/>
        <v>0</v>
      </c>
      <c r="I19" s="32">
        <f t="shared" si="4"/>
        <v>137815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1169771</v>
      </c>
      <c r="O19" s="45">
        <f t="shared" si="2"/>
        <v>130.36565251309483</v>
      </c>
      <c r="P19" s="10"/>
    </row>
    <row r="20" spans="1:16">
      <c r="A20" s="12"/>
      <c r="B20" s="25">
        <v>331.2</v>
      </c>
      <c r="C20" s="20" t="s">
        <v>21</v>
      </c>
      <c r="D20" s="46">
        <v>1737</v>
      </c>
      <c r="E20" s="46">
        <v>0</v>
      </c>
      <c r="F20" s="46">
        <v>0</v>
      </c>
      <c r="G20" s="46">
        <v>0</v>
      </c>
      <c r="H20" s="46">
        <v>0</v>
      </c>
      <c r="I20" s="46">
        <v>125620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127357</v>
      </c>
      <c r="O20" s="47">
        <f t="shared" si="2"/>
        <v>14.193357851331774</v>
      </c>
      <c r="P20" s="9"/>
    </row>
    <row r="21" spans="1:16">
      <c r="A21" s="12"/>
      <c r="B21" s="25">
        <v>334.9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12195</v>
      </c>
      <c r="O21" s="47">
        <f t="shared" si="2"/>
        <v>1.3590772316950852</v>
      </c>
      <c r="P21" s="9"/>
    </row>
    <row r="22" spans="1:16">
      <c r="A22" s="12"/>
      <c r="B22" s="25">
        <v>335.12</v>
      </c>
      <c r="C22" s="20" t="s">
        <v>73</v>
      </c>
      <c r="D22" s="46">
        <v>193807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193807</v>
      </c>
      <c r="O22" s="47">
        <f t="shared" si="2"/>
        <v>21.598907834614955</v>
      </c>
      <c r="P22" s="9"/>
    </row>
    <row r="23" spans="1:16">
      <c r="A23" s="12"/>
      <c r="B23" s="25">
        <v>335.15</v>
      </c>
      <c r="C23" s="20" t="s">
        <v>74</v>
      </c>
      <c r="D23" s="46">
        <v>9788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9788</v>
      </c>
      <c r="O23" s="47">
        <f t="shared" si="2"/>
        <v>1.0908280396745793</v>
      </c>
      <c r="P23" s="9"/>
    </row>
    <row r="24" spans="1:16">
      <c r="A24" s="12"/>
      <c r="B24" s="25">
        <v>335.18</v>
      </c>
      <c r="C24" s="20" t="s">
        <v>75</v>
      </c>
      <c r="D24" s="46">
        <v>630296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630296</v>
      </c>
      <c r="O24" s="47">
        <f t="shared" si="2"/>
        <v>70.243619748133284</v>
      </c>
      <c r="P24" s="9"/>
    </row>
    <row r="25" spans="1:16">
      <c r="A25" s="12"/>
      <c r="B25" s="25">
        <v>337.9</v>
      </c>
      <c r="C25" s="20" t="s">
        <v>63</v>
      </c>
      <c r="D25" s="46">
        <v>0</v>
      </c>
      <c r="E25" s="46">
        <v>148402</v>
      </c>
      <c r="F25" s="46">
        <v>0</v>
      </c>
      <c r="G25" s="46">
        <v>47926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196328</v>
      </c>
      <c r="O25" s="47">
        <f t="shared" si="2"/>
        <v>21.879861807645156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SUM(D27:D33)</f>
        <v>53889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6313547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6367436</v>
      </c>
      <c r="O26" s="45">
        <f t="shared" si="2"/>
        <v>709.62175415134288</v>
      </c>
      <c r="P26" s="10"/>
    </row>
    <row r="27" spans="1:16">
      <c r="A27" s="12"/>
      <c r="B27" s="25">
        <v>341.1</v>
      </c>
      <c r="C27" s="20" t="s">
        <v>76</v>
      </c>
      <c r="D27" s="46">
        <v>34983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34983</v>
      </c>
      <c r="O27" s="47">
        <f t="shared" si="2"/>
        <v>3.8986960882647943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1940423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1940423</v>
      </c>
      <c r="O28" s="47">
        <f t="shared" si="2"/>
        <v>216.25130948400758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1666802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1666802</v>
      </c>
      <c r="O29" s="47">
        <f t="shared" si="2"/>
        <v>185.75749470634125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2534863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2534863</v>
      </c>
      <c r="O30" s="47">
        <f t="shared" si="2"/>
        <v>282.49894126824921</v>
      </c>
      <c r="P30" s="9"/>
    </row>
    <row r="31" spans="1:16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115502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115502</v>
      </c>
      <c r="O31" s="47">
        <f t="shared" si="2"/>
        <v>12.872172071770867</v>
      </c>
      <c r="P31" s="9"/>
    </row>
    <row r="32" spans="1:16">
      <c r="A32" s="12"/>
      <c r="B32" s="25">
        <v>343.9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55957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55957</v>
      </c>
      <c r="O32" s="47">
        <f t="shared" si="2"/>
        <v>6.236152903153906</v>
      </c>
      <c r="P32" s="9"/>
    </row>
    <row r="33" spans="1:119">
      <c r="A33" s="12"/>
      <c r="B33" s="25">
        <v>349</v>
      </c>
      <c r="C33" s="20" t="s">
        <v>1</v>
      </c>
      <c r="D33" s="46">
        <v>18906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18906</v>
      </c>
      <c r="O33" s="47">
        <f t="shared" si="2"/>
        <v>2.1069876295553325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SUM(D35:D35)</f>
        <v>229302</v>
      </c>
      <c r="E34" s="32">
        <f t="shared" si="7"/>
        <v>483688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1" si="8">SUM(D34:M34)</f>
        <v>712990</v>
      </c>
      <c r="O34" s="45">
        <f t="shared" si="2"/>
        <v>79.459489579850668</v>
      </c>
      <c r="P34" s="10"/>
    </row>
    <row r="35" spans="1:119">
      <c r="A35" s="13"/>
      <c r="B35" s="39">
        <v>354</v>
      </c>
      <c r="C35" s="21" t="s">
        <v>42</v>
      </c>
      <c r="D35" s="46">
        <v>229302</v>
      </c>
      <c r="E35" s="46">
        <v>483688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712990</v>
      </c>
      <c r="O35" s="47">
        <f t="shared" si="2"/>
        <v>79.459489579850668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SUM(D37:D38)</f>
        <v>208597</v>
      </c>
      <c r="E36" s="32">
        <f t="shared" si="9"/>
        <v>16940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100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225637</v>
      </c>
      <c r="O36" s="45">
        <f t="shared" si="2"/>
        <v>25.146216427058956</v>
      </c>
      <c r="P36" s="10"/>
    </row>
    <row r="37" spans="1:119">
      <c r="A37" s="12"/>
      <c r="B37" s="25">
        <v>361.1</v>
      </c>
      <c r="C37" s="20" t="s">
        <v>44</v>
      </c>
      <c r="D37" s="46">
        <v>46783</v>
      </c>
      <c r="E37" s="46">
        <v>2871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49654</v>
      </c>
      <c r="O37" s="47">
        <f t="shared" si="2"/>
        <v>5.533712247854675</v>
      </c>
      <c r="P37" s="9"/>
    </row>
    <row r="38" spans="1:119">
      <c r="A38" s="12"/>
      <c r="B38" s="25">
        <v>369.9</v>
      </c>
      <c r="C38" s="20" t="s">
        <v>45</v>
      </c>
      <c r="D38" s="46">
        <v>161814</v>
      </c>
      <c r="E38" s="46">
        <v>14069</v>
      </c>
      <c r="F38" s="46">
        <v>0</v>
      </c>
      <c r="G38" s="46">
        <v>0</v>
      </c>
      <c r="H38" s="46">
        <v>0</v>
      </c>
      <c r="I38" s="46">
        <v>100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175983</v>
      </c>
      <c r="O38" s="47">
        <f t="shared" si="2"/>
        <v>19.612504179204279</v>
      </c>
      <c r="P38" s="9"/>
    </row>
    <row r="39" spans="1:119" ht="15.75">
      <c r="A39" s="29" t="s">
        <v>34</v>
      </c>
      <c r="B39" s="30"/>
      <c r="C39" s="31"/>
      <c r="D39" s="32">
        <f t="shared" ref="D39:M39" si="10">SUM(D40:D40)</f>
        <v>816303</v>
      </c>
      <c r="E39" s="32">
        <f t="shared" si="10"/>
        <v>65766</v>
      </c>
      <c r="F39" s="32">
        <f t="shared" si="10"/>
        <v>0</v>
      </c>
      <c r="G39" s="32">
        <f t="shared" si="10"/>
        <v>40000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922069</v>
      </c>
      <c r="O39" s="45">
        <f t="shared" si="2"/>
        <v>102.76039228797504</v>
      </c>
      <c r="P39" s="9"/>
    </row>
    <row r="40" spans="1:119" ht="15.75" thickBot="1">
      <c r="A40" s="12"/>
      <c r="B40" s="25">
        <v>381</v>
      </c>
      <c r="C40" s="20" t="s">
        <v>46</v>
      </c>
      <c r="D40" s="46">
        <v>816303</v>
      </c>
      <c r="E40" s="46">
        <v>65766</v>
      </c>
      <c r="F40" s="46">
        <v>0</v>
      </c>
      <c r="G40" s="46">
        <v>40000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922069</v>
      </c>
      <c r="O40" s="47">
        <f t="shared" si="2"/>
        <v>102.76039228797504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1">SUM(D5,D12,D19,D26,D34,D36,D39)</f>
        <v>8786411</v>
      </c>
      <c r="E41" s="15">
        <f t="shared" si="11"/>
        <v>1044610</v>
      </c>
      <c r="F41" s="15">
        <f t="shared" si="11"/>
        <v>648059</v>
      </c>
      <c r="G41" s="15">
        <f t="shared" si="11"/>
        <v>91994</v>
      </c>
      <c r="H41" s="15">
        <f t="shared" si="11"/>
        <v>0</v>
      </c>
      <c r="I41" s="15">
        <f t="shared" si="11"/>
        <v>6451462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17022536</v>
      </c>
      <c r="O41" s="38">
        <f t="shared" si="2"/>
        <v>1897.0841413128273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89</v>
      </c>
      <c r="M43" s="48"/>
      <c r="N43" s="48"/>
      <c r="O43" s="43">
        <v>8973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5394962</v>
      </c>
      <c r="E5" s="27">
        <f t="shared" si="0"/>
        <v>313027</v>
      </c>
      <c r="F5" s="27">
        <f t="shared" si="0"/>
        <v>652848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6360837</v>
      </c>
      <c r="O5" s="33">
        <f t="shared" ref="O5:O40" si="2">(N5/O$42)</f>
        <v>710.78746228628893</v>
      </c>
      <c r="P5" s="6"/>
    </row>
    <row r="6" spans="1:133">
      <c r="A6" s="12"/>
      <c r="B6" s="25">
        <v>311</v>
      </c>
      <c r="C6" s="20" t="s">
        <v>3</v>
      </c>
      <c r="D6" s="46">
        <v>4320744</v>
      </c>
      <c r="E6" s="46">
        <v>0</v>
      </c>
      <c r="F6" s="46">
        <v>652848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4973592</v>
      </c>
      <c r="O6" s="47">
        <f t="shared" si="2"/>
        <v>555.77070063694271</v>
      </c>
      <c r="P6" s="9"/>
    </row>
    <row r="7" spans="1:133">
      <c r="A7" s="12"/>
      <c r="B7" s="25">
        <v>312.10000000000002</v>
      </c>
      <c r="C7" s="20" t="s">
        <v>11</v>
      </c>
      <c r="D7" s="46">
        <v>180178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180178</v>
      </c>
      <c r="O7" s="47">
        <f t="shared" si="2"/>
        <v>20.133869706112414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313027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313027</v>
      </c>
      <c r="O8" s="47">
        <f t="shared" si="2"/>
        <v>34.978992066152642</v>
      </c>
      <c r="P8" s="9"/>
    </row>
    <row r="9" spans="1:133">
      <c r="A9" s="12"/>
      <c r="B9" s="25">
        <v>314.10000000000002</v>
      </c>
      <c r="C9" s="20" t="s">
        <v>13</v>
      </c>
      <c r="D9" s="46">
        <v>586646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586646</v>
      </c>
      <c r="O9" s="47">
        <f t="shared" si="2"/>
        <v>65.554363616046487</v>
      </c>
      <c r="P9" s="9"/>
    </row>
    <row r="10" spans="1:133">
      <c r="A10" s="12"/>
      <c r="B10" s="25">
        <v>315</v>
      </c>
      <c r="C10" s="20" t="s">
        <v>71</v>
      </c>
      <c r="D10" s="46">
        <v>227782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227782</v>
      </c>
      <c r="O10" s="47">
        <f t="shared" si="2"/>
        <v>25.453346742652812</v>
      </c>
      <c r="P10" s="9"/>
    </row>
    <row r="11" spans="1:133">
      <c r="A11" s="12"/>
      <c r="B11" s="25">
        <v>316</v>
      </c>
      <c r="C11" s="20" t="s">
        <v>72</v>
      </c>
      <c r="D11" s="46">
        <v>79612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79612</v>
      </c>
      <c r="O11" s="47">
        <f t="shared" si="2"/>
        <v>8.8961895183819415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1049796</v>
      </c>
      <c r="E12" s="32">
        <f t="shared" si="3"/>
        <v>0</v>
      </c>
      <c r="F12" s="32">
        <f t="shared" si="3"/>
        <v>0</v>
      </c>
      <c r="G12" s="32">
        <f t="shared" si="3"/>
        <v>400000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1449796</v>
      </c>
      <c r="O12" s="45">
        <f t="shared" si="2"/>
        <v>162.00648117108057</v>
      </c>
      <c r="P12" s="10"/>
    </row>
    <row r="13" spans="1:133">
      <c r="A13" s="12"/>
      <c r="B13" s="25">
        <v>322</v>
      </c>
      <c r="C13" s="20" t="s">
        <v>0</v>
      </c>
      <c r="D13" s="46">
        <v>597268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597268</v>
      </c>
      <c r="O13" s="47">
        <f t="shared" si="2"/>
        <v>66.741311878422167</v>
      </c>
      <c r="P13" s="9"/>
    </row>
    <row r="14" spans="1:133">
      <c r="A14" s="12"/>
      <c r="B14" s="25">
        <v>323.10000000000002</v>
      </c>
      <c r="C14" s="20" t="s">
        <v>18</v>
      </c>
      <c r="D14" s="46">
        <v>421858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421858</v>
      </c>
      <c r="O14" s="47">
        <f t="shared" si="2"/>
        <v>47.140239132864011</v>
      </c>
      <c r="P14" s="9"/>
    </row>
    <row r="15" spans="1:133">
      <c r="A15" s="12"/>
      <c r="B15" s="25">
        <v>323.39999999999998</v>
      </c>
      <c r="C15" s="20" t="s">
        <v>19</v>
      </c>
      <c r="D15" s="46">
        <v>11397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11397</v>
      </c>
      <c r="O15" s="47">
        <f t="shared" si="2"/>
        <v>1.2735501173315453</v>
      </c>
      <c r="P15" s="9"/>
    </row>
    <row r="16" spans="1:133">
      <c r="A16" s="12"/>
      <c r="B16" s="25">
        <v>323.89999999999998</v>
      </c>
      <c r="C16" s="20" t="s">
        <v>20</v>
      </c>
      <c r="D16" s="46">
        <v>19273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19273</v>
      </c>
      <c r="O16" s="47">
        <f t="shared" si="2"/>
        <v>2.1536484523410437</v>
      </c>
      <c r="P16" s="9"/>
    </row>
    <row r="17" spans="1:16">
      <c r="A17" s="12"/>
      <c r="B17" s="25">
        <v>324.61</v>
      </c>
      <c r="C17" s="20" t="s">
        <v>82</v>
      </c>
      <c r="D17" s="46">
        <v>0</v>
      </c>
      <c r="E17" s="46">
        <v>0</v>
      </c>
      <c r="F17" s="46">
        <v>0</v>
      </c>
      <c r="G17" s="46">
        <v>400000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400000</v>
      </c>
      <c r="O17" s="47">
        <f t="shared" si="2"/>
        <v>44.697731590121805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SUM(D19:D24)</f>
        <v>814067</v>
      </c>
      <c r="E18" s="32">
        <f t="shared" si="4"/>
        <v>134892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948959</v>
      </c>
      <c r="O18" s="45">
        <f t="shared" si="2"/>
        <v>106.04078668007598</v>
      </c>
      <c r="P18" s="10"/>
    </row>
    <row r="19" spans="1:16">
      <c r="A19" s="12"/>
      <c r="B19" s="25">
        <v>331.2</v>
      </c>
      <c r="C19" s="20" t="s">
        <v>21</v>
      </c>
      <c r="D19" s="46">
        <v>2730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2730</v>
      </c>
      <c r="O19" s="47">
        <f t="shared" si="2"/>
        <v>0.30506201810258127</v>
      </c>
      <c r="P19" s="9"/>
    </row>
    <row r="20" spans="1:16">
      <c r="A20" s="12"/>
      <c r="B20" s="25">
        <v>334.9</v>
      </c>
      <c r="C20" s="20" t="s">
        <v>62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25000</v>
      </c>
      <c r="O20" s="47">
        <f t="shared" si="2"/>
        <v>2.7936082243826128</v>
      </c>
      <c r="P20" s="9"/>
    </row>
    <row r="21" spans="1:16">
      <c r="A21" s="12"/>
      <c r="B21" s="25">
        <v>335.12</v>
      </c>
      <c r="C21" s="20" t="s">
        <v>73</v>
      </c>
      <c r="D21" s="46">
        <v>178125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178125</v>
      </c>
      <c r="O21" s="47">
        <f t="shared" si="2"/>
        <v>19.904458598726116</v>
      </c>
      <c r="P21" s="9"/>
    </row>
    <row r="22" spans="1:16">
      <c r="A22" s="12"/>
      <c r="B22" s="25">
        <v>335.15</v>
      </c>
      <c r="C22" s="20" t="s">
        <v>74</v>
      </c>
      <c r="D22" s="46">
        <v>4699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4699</v>
      </c>
      <c r="O22" s="47">
        <f t="shared" si="2"/>
        <v>0.52508660185495581</v>
      </c>
      <c r="P22" s="9"/>
    </row>
    <row r="23" spans="1:16">
      <c r="A23" s="12"/>
      <c r="B23" s="25">
        <v>335.18</v>
      </c>
      <c r="C23" s="20" t="s">
        <v>75</v>
      </c>
      <c r="D23" s="46">
        <v>603513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603513</v>
      </c>
      <c r="O23" s="47">
        <f t="shared" si="2"/>
        <v>67.439155212872947</v>
      </c>
      <c r="P23" s="9"/>
    </row>
    <row r="24" spans="1:16">
      <c r="A24" s="12"/>
      <c r="B24" s="25">
        <v>337.9</v>
      </c>
      <c r="C24" s="20" t="s">
        <v>63</v>
      </c>
      <c r="D24" s="46">
        <v>0</v>
      </c>
      <c r="E24" s="46">
        <v>134892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134892</v>
      </c>
      <c r="O24" s="47">
        <f t="shared" si="2"/>
        <v>15.073416024136774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SUM(D26:D32)</f>
        <v>75546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5724371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5799917</v>
      </c>
      <c r="O25" s="45">
        <f t="shared" si="2"/>
        <v>648.10783327746117</v>
      </c>
      <c r="P25" s="10"/>
    </row>
    <row r="26" spans="1:16">
      <c r="A26" s="12"/>
      <c r="B26" s="25">
        <v>341.1</v>
      </c>
      <c r="C26" s="20" t="s">
        <v>76</v>
      </c>
      <c r="D26" s="46">
        <v>54974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54974</v>
      </c>
      <c r="O26" s="47">
        <f t="shared" si="2"/>
        <v>6.1430327410883896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1750370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1750370</v>
      </c>
      <c r="O27" s="47">
        <f t="shared" si="2"/>
        <v>195.59392110850374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1614211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1614211</v>
      </c>
      <c r="O28" s="47">
        <f t="shared" si="2"/>
        <v>180.37892501955525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2196256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2196256</v>
      </c>
      <c r="O29" s="47">
        <f t="shared" si="2"/>
        <v>245.41915297798636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115334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115334</v>
      </c>
      <c r="O30" s="47">
        <f t="shared" si="2"/>
        <v>12.887920438037769</v>
      </c>
      <c r="P30" s="9"/>
    </row>
    <row r="31" spans="1:16">
      <c r="A31" s="12"/>
      <c r="B31" s="25">
        <v>343.9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48200</v>
      </c>
      <c r="O31" s="47">
        <f t="shared" si="2"/>
        <v>5.3860766566096769</v>
      </c>
      <c r="P31" s="9"/>
    </row>
    <row r="32" spans="1:16">
      <c r="A32" s="12"/>
      <c r="B32" s="25">
        <v>349</v>
      </c>
      <c r="C32" s="20" t="s">
        <v>1</v>
      </c>
      <c r="D32" s="46">
        <v>20572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20572</v>
      </c>
      <c r="O32" s="47">
        <f t="shared" si="2"/>
        <v>2.2988043356799643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110818</v>
      </c>
      <c r="E33" s="32">
        <f t="shared" si="7"/>
        <v>637720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0" si="8">SUM(D33:M33)</f>
        <v>748538</v>
      </c>
      <c r="O33" s="45">
        <f t="shared" si="2"/>
        <v>83.644876522516483</v>
      </c>
      <c r="P33" s="10"/>
    </row>
    <row r="34" spans="1:119">
      <c r="A34" s="13"/>
      <c r="B34" s="39">
        <v>354</v>
      </c>
      <c r="C34" s="21" t="s">
        <v>42</v>
      </c>
      <c r="D34" s="46">
        <v>110818</v>
      </c>
      <c r="E34" s="46">
        <v>637720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748538</v>
      </c>
      <c r="O34" s="47">
        <f t="shared" si="2"/>
        <v>83.644876522516483</v>
      </c>
      <c r="P34" s="9"/>
    </row>
    <row r="35" spans="1:119" ht="15.75">
      <c r="A35" s="29" t="s">
        <v>4</v>
      </c>
      <c r="B35" s="30"/>
      <c r="C35" s="31"/>
      <c r="D35" s="32">
        <f t="shared" ref="D35:M35" si="9">SUM(D36:D37)</f>
        <v>206013</v>
      </c>
      <c r="E35" s="32">
        <f t="shared" si="9"/>
        <v>34364</v>
      </c>
      <c r="F35" s="32">
        <f t="shared" si="9"/>
        <v>0</v>
      </c>
      <c r="G35" s="32">
        <f t="shared" si="9"/>
        <v>556</v>
      </c>
      <c r="H35" s="32">
        <f t="shared" si="9"/>
        <v>0</v>
      </c>
      <c r="I35" s="32">
        <f t="shared" si="9"/>
        <v>49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240982</v>
      </c>
      <c r="O35" s="45">
        <f t="shared" si="2"/>
        <v>26.928371885126829</v>
      </c>
      <c r="P35" s="10"/>
    </row>
    <row r="36" spans="1:119">
      <c r="A36" s="12"/>
      <c r="B36" s="25">
        <v>361.1</v>
      </c>
      <c r="C36" s="20" t="s">
        <v>44</v>
      </c>
      <c r="D36" s="46">
        <v>41522</v>
      </c>
      <c r="E36" s="46">
        <v>905</v>
      </c>
      <c r="F36" s="46">
        <v>0</v>
      </c>
      <c r="G36" s="46">
        <v>556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42983</v>
      </c>
      <c r="O36" s="47">
        <f t="shared" si="2"/>
        <v>4.8031064923455133</v>
      </c>
      <c r="P36" s="9"/>
    </row>
    <row r="37" spans="1:119">
      <c r="A37" s="12"/>
      <c r="B37" s="25">
        <v>369.9</v>
      </c>
      <c r="C37" s="20" t="s">
        <v>45</v>
      </c>
      <c r="D37" s="46">
        <v>164491</v>
      </c>
      <c r="E37" s="46">
        <v>33459</v>
      </c>
      <c r="F37" s="46">
        <v>0</v>
      </c>
      <c r="G37" s="46">
        <v>0</v>
      </c>
      <c r="H37" s="46">
        <v>0</v>
      </c>
      <c r="I37" s="46">
        <v>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197999</v>
      </c>
      <c r="O37" s="47">
        <f t="shared" si="2"/>
        <v>22.125265392781316</v>
      </c>
      <c r="P37" s="9"/>
    </row>
    <row r="38" spans="1:119" ht="15.75">
      <c r="A38" s="29" t="s">
        <v>34</v>
      </c>
      <c r="B38" s="30"/>
      <c r="C38" s="31"/>
      <c r="D38" s="32">
        <f t="shared" ref="D38:M38" si="10">SUM(D39:D39)</f>
        <v>0</v>
      </c>
      <c r="E38" s="32">
        <f t="shared" si="10"/>
        <v>78582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78582</v>
      </c>
      <c r="O38" s="45">
        <f t="shared" si="2"/>
        <v>8.7810928595373792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0</v>
      </c>
      <c r="E39" s="46">
        <v>78582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78582</v>
      </c>
      <c r="O39" s="47">
        <f t="shared" si="2"/>
        <v>8.7810928595373792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1">SUM(D5,D12,D18,D25,D33,D35,D38)</f>
        <v>7651202</v>
      </c>
      <c r="E40" s="15">
        <f t="shared" si="11"/>
        <v>1198585</v>
      </c>
      <c r="F40" s="15">
        <f t="shared" si="11"/>
        <v>652848</v>
      </c>
      <c r="G40" s="15">
        <f t="shared" si="11"/>
        <v>400556</v>
      </c>
      <c r="H40" s="15">
        <f t="shared" si="11"/>
        <v>0</v>
      </c>
      <c r="I40" s="15">
        <f t="shared" si="11"/>
        <v>5724420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15627611</v>
      </c>
      <c r="O40" s="38">
        <f t="shared" si="2"/>
        <v>1746.2969046820874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87</v>
      </c>
      <c r="M42" s="48"/>
      <c r="N42" s="48"/>
      <c r="O42" s="43">
        <v>8949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5007437</v>
      </c>
      <c r="E5" s="27">
        <f t="shared" si="0"/>
        <v>298278</v>
      </c>
      <c r="F5" s="27">
        <f t="shared" si="0"/>
        <v>597931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5903646</v>
      </c>
      <c r="O5" s="33">
        <f t="shared" ref="O5:O42" si="2">(N5/O$44)</f>
        <v>721.89361702127655</v>
      </c>
      <c r="P5" s="6"/>
    </row>
    <row r="6" spans="1:133">
      <c r="A6" s="12"/>
      <c r="B6" s="25">
        <v>311</v>
      </c>
      <c r="C6" s="20" t="s">
        <v>3</v>
      </c>
      <c r="D6" s="46">
        <v>3974467</v>
      </c>
      <c r="E6" s="46">
        <v>0</v>
      </c>
      <c r="F6" s="46">
        <v>597931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4572398</v>
      </c>
      <c r="O6" s="47">
        <f t="shared" si="2"/>
        <v>559.10956224015649</v>
      </c>
      <c r="P6" s="9"/>
    </row>
    <row r="7" spans="1:133">
      <c r="A7" s="12"/>
      <c r="B7" s="25">
        <v>312.10000000000002</v>
      </c>
      <c r="C7" s="20" t="s">
        <v>11</v>
      </c>
      <c r="D7" s="46">
        <v>179561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179561</v>
      </c>
      <c r="O7" s="47">
        <f t="shared" si="2"/>
        <v>21.956590853509415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298278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298278</v>
      </c>
      <c r="O8" s="47">
        <f t="shared" si="2"/>
        <v>36.473220836390318</v>
      </c>
      <c r="P8" s="9"/>
    </row>
    <row r="9" spans="1:133">
      <c r="A9" s="12"/>
      <c r="B9" s="25">
        <v>314.10000000000002</v>
      </c>
      <c r="C9" s="20" t="s">
        <v>13</v>
      </c>
      <c r="D9" s="46">
        <v>559998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559998</v>
      </c>
      <c r="O9" s="47">
        <f t="shared" si="2"/>
        <v>68.47615553925165</v>
      </c>
      <c r="P9" s="9"/>
    </row>
    <row r="10" spans="1:133">
      <c r="A10" s="12"/>
      <c r="B10" s="25">
        <v>315</v>
      </c>
      <c r="C10" s="20" t="s">
        <v>71</v>
      </c>
      <c r="D10" s="46">
        <v>239984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239984</v>
      </c>
      <c r="O10" s="47">
        <f t="shared" si="2"/>
        <v>29.345072144778676</v>
      </c>
      <c r="P10" s="9"/>
    </row>
    <row r="11" spans="1:133">
      <c r="A11" s="12"/>
      <c r="B11" s="25">
        <v>316</v>
      </c>
      <c r="C11" s="20" t="s">
        <v>72</v>
      </c>
      <c r="D11" s="46">
        <v>53427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53427</v>
      </c>
      <c r="O11" s="47">
        <f t="shared" si="2"/>
        <v>6.5330154071900219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1363599</v>
      </c>
      <c r="E12" s="32">
        <f t="shared" si="3"/>
        <v>2840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5457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1371896</v>
      </c>
      <c r="O12" s="45">
        <f t="shared" si="2"/>
        <v>167.75446319393495</v>
      </c>
      <c r="P12" s="10"/>
    </row>
    <row r="13" spans="1:133">
      <c r="A13" s="12"/>
      <c r="B13" s="25">
        <v>322</v>
      </c>
      <c r="C13" s="20" t="s">
        <v>0</v>
      </c>
      <c r="D13" s="46">
        <v>909746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909746</v>
      </c>
      <c r="O13" s="47">
        <f t="shared" si="2"/>
        <v>111.24309122034727</v>
      </c>
      <c r="P13" s="9"/>
    </row>
    <row r="14" spans="1:133">
      <c r="A14" s="12"/>
      <c r="B14" s="25">
        <v>323.10000000000002</v>
      </c>
      <c r="C14" s="20" t="s">
        <v>18</v>
      </c>
      <c r="D14" s="46">
        <v>420796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420796</v>
      </c>
      <c r="O14" s="47">
        <f t="shared" si="2"/>
        <v>51.45463438493519</v>
      </c>
      <c r="P14" s="9"/>
    </row>
    <row r="15" spans="1:133">
      <c r="A15" s="12"/>
      <c r="B15" s="25">
        <v>323.39999999999998</v>
      </c>
      <c r="C15" s="20" t="s">
        <v>19</v>
      </c>
      <c r="D15" s="46">
        <v>13286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13286</v>
      </c>
      <c r="O15" s="47">
        <f t="shared" si="2"/>
        <v>1.6246025923208609</v>
      </c>
      <c r="P15" s="9"/>
    </row>
    <row r="16" spans="1:133">
      <c r="A16" s="12"/>
      <c r="B16" s="25">
        <v>323.89999999999998</v>
      </c>
      <c r="C16" s="20" t="s">
        <v>20</v>
      </c>
      <c r="D16" s="46">
        <v>19771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19771</v>
      </c>
      <c r="O16" s="47">
        <f t="shared" si="2"/>
        <v>2.417583761310834</v>
      </c>
      <c r="P16" s="9"/>
    </row>
    <row r="17" spans="1:16">
      <c r="A17" s="12"/>
      <c r="B17" s="25">
        <v>324.11</v>
      </c>
      <c r="C17" s="20" t="s">
        <v>80</v>
      </c>
      <c r="D17" s="46">
        <v>0</v>
      </c>
      <c r="E17" s="46">
        <v>806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</v>
      </c>
      <c r="O17" s="47">
        <f t="shared" si="2"/>
        <v>9.8557104426510153E-2</v>
      </c>
      <c r="P17" s="9"/>
    </row>
    <row r="18" spans="1:16">
      <c r="A18" s="12"/>
      <c r="B18" s="25">
        <v>324.20999999999998</v>
      </c>
      <c r="C18" s="20" t="s">
        <v>81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5457</v>
      </c>
      <c r="O18" s="47">
        <f t="shared" si="2"/>
        <v>0.66727806309611148</v>
      </c>
      <c r="P18" s="9"/>
    </row>
    <row r="19" spans="1:16">
      <c r="A19" s="12"/>
      <c r="B19" s="25">
        <v>324.61</v>
      </c>
      <c r="C19" s="20" t="s">
        <v>82</v>
      </c>
      <c r="D19" s="46">
        <v>0</v>
      </c>
      <c r="E19" s="46">
        <v>2034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2034</v>
      </c>
      <c r="O19" s="47">
        <f t="shared" si="2"/>
        <v>0.2487160674981658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751056</v>
      </c>
      <c r="E20" s="32">
        <f t="shared" si="5"/>
        <v>126390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593775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ref="N20:N28" si="6">SUM(D20:M20)</f>
        <v>1471221</v>
      </c>
      <c r="O20" s="45">
        <f t="shared" si="2"/>
        <v>179.89985326485694</v>
      </c>
      <c r="P20" s="10"/>
    </row>
    <row r="21" spans="1:16">
      <c r="A21" s="12"/>
      <c r="B21" s="25">
        <v>331.2</v>
      </c>
      <c r="C21" s="20" t="s">
        <v>21</v>
      </c>
      <c r="D21" s="46">
        <v>3751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3751</v>
      </c>
      <c r="O21" s="47">
        <f t="shared" si="2"/>
        <v>0.458669601369528</v>
      </c>
      <c r="P21" s="9"/>
    </row>
    <row r="22" spans="1:16">
      <c r="A22" s="12"/>
      <c r="B22" s="25">
        <v>334.9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593775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593775</v>
      </c>
      <c r="O22" s="47">
        <f t="shared" si="2"/>
        <v>72.606382978723403</v>
      </c>
      <c r="P22" s="9"/>
    </row>
    <row r="23" spans="1:16">
      <c r="A23" s="12"/>
      <c r="B23" s="25">
        <v>335.12</v>
      </c>
      <c r="C23" s="20" t="s">
        <v>73</v>
      </c>
      <c r="D23" s="46">
        <v>167787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167787</v>
      </c>
      <c r="O23" s="47">
        <f t="shared" si="2"/>
        <v>20.51687454145268</v>
      </c>
      <c r="P23" s="9"/>
    </row>
    <row r="24" spans="1:16">
      <c r="A24" s="12"/>
      <c r="B24" s="25">
        <v>335.15</v>
      </c>
      <c r="C24" s="20" t="s">
        <v>74</v>
      </c>
      <c r="D24" s="46">
        <v>5457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5457</v>
      </c>
      <c r="O24" s="47">
        <f t="shared" si="2"/>
        <v>0.66727806309611148</v>
      </c>
      <c r="P24" s="9"/>
    </row>
    <row r="25" spans="1:16">
      <c r="A25" s="12"/>
      <c r="B25" s="25">
        <v>335.18</v>
      </c>
      <c r="C25" s="20" t="s">
        <v>75</v>
      </c>
      <c r="D25" s="46">
        <v>574061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574061</v>
      </c>
      <c r="O25" s="47">
        <f t="shared" si="2"/>
        <v>70.195769136708236</v>
      </c>
      <c r="P25" s="9"/>
    </row>
    <row r="26" spans="1:16">
      <c r="A26" s="12"/>
      <c r="B26" s="25">
        <v>337.9</v>
      </c>
      <c r="C26" s="20" t="s">
        <v>63</v>
      </c>
      <c r="D26" s="46">
        <v>0</v>
      </c>
      <c r="E26" s="46">
        <v>126390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126390</v>
      </c>
      <c r="O26" s="47">
        <f t="shared" si="2"/>
        <v>15.454878943506969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61346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5115431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5176777</v>
      </c>
      <c r="O27" s="45">
        <f t="shared" si="2"/>
        <v>633.01259476644657</v>
      </c>
      <c r="P27" s="10"/>
    </row>
    <row r="28" spans="1:16">
      <c r="A28" s="12"/>
      <c r="B28" s="25">
        <v>341.1</v>
      </c>
      <c r="C28" s="20" t="s">
        <v>76</v>
      </c>
      <c r="D28" s="46">
        <v>42066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42066</v>
      </c>
      <c r="O28" s="47">
        <f t="shared" si="2"/>
        <v>5.1438004402054291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1605968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1605968</v>
      </c>
      <c r="O29" s="47">
        <f t="shared" si="2"/>
        <v>196.37662020053804</v>
      </c>
      <c r="P29" s="9"/>
    </row>
    <row r="30" spans="1:16">
      <c r="A30" s="12"/>
      <c r="B30" s="25">
        <v>343.4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1548049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1548049</v>
      </c>
      <c r="O30" s="47">
        <f t="shared" si="2"/>
        <v>189.29432624113474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1824794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1824794</v>
      </c>
      <c r="O31" s="47">
        <f t="shared" si="2"/>
        <v>223.13450721447788</v>
      </c>
      <c r="P31" s="9"/>
    </row>
    <row r="32" spans="1:16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112102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112102</v>
      </c>
      <c r="O32" s="47">
        <f t="shared" si="2"/>
        <v>13.707752506725361</v>
      </c>
      <c r="P32" s="9"/>
    </row>
    <row r="33" spans="1:119">
      <c r="A33" s="12"/>
      <c r="B33" s="25">
        <v>343.9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24518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24518</v>
      </c>
      <c r="O33" s="47">
        <f t="shared" si="2"/>
        <v>2.9980435314257763</v>
      </c>
      <c r="P33" s="9"/>
    </row>
    <row r="34" spans="1:119">
      <c r="A34" s="12"/>
      <c r="B34" s="25">
        <v>349</v>
      </c>
      <c r="C34" s="20" t="s">
        <v>1</v>
      </c>
      <c r="D34" s="46">
        <v>19280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19280</v>
      </c>
      <c r="O34" s="47">
        <f t="shared" si="2"/>
        <v>2.3575446319393496</v>
      </c>
      <c r="P34" s="9"/>
    </row>
    <row r="35" spans="1:119" ht="15.75">
      <c r="A35" s="29" t="s">
        <v>33</v>
      </c>
      <c r="B35" s="30"/>
      <c r="C35" s="31"/>
      <c r="D35" s="32">
        <f t="shared" ref="D35:M35" si="9">SUM(D36:D36)</f>
        <v>86858</v>
      </c>
      <c r="E35" s="32">
        <f t="shared" si="9"/>
        <v>329163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2" si="10">SUM(D35:M35)</f>
        <v>416021</v>
      </c>
      <c r="O35" s="45">
        <f t="shared" si="2"/>
        <v>50.870750794815358</v>
      </c>
      <c r="P35" s="10"/>
    </row>
    <row r="36" spans="1:119">
      <c r="A36" s="13"/>
      <c r="B36" s="39">
        <v>354</v>
      </c>
      <c r="C36" s="21" t="s">
        <v>42</v>
      </c>
      <c r="D36" s="46">
        <v>86858</v>
      </c>
      <c r="E36" s="46">
        <v>329163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416021</v>
      </c>
      <c r="O36" s="47">
        <f t="shared" si="2"/>
        <v>50.870750794815358</v>
      </c>
      <c r="P36" s="9"/>
    </row>
    <row r="37" spans="1:119" ht="15.75">
      <c r="A37" s="29" t="s">
        <v>4</v>
      </c>
      <c r="B37" s="30"/>
      <c r="C37" s="31"/>
      <c r="D37" s="32">
        <f t="shared" ref="D37:M37" si="11">SUM(D38:D39)</f>
        <v>192195</v>
      </c>
      <c r="E37" s="32">
        <f t="shared" si="11"/>
        <v>106580</v>
      </c>
      <c r="F37" s="32">
        <f t="shared" si="11"/>
        <v>0</v>
      </c>
      <c r="G37" s="32">
        <f t="shared" si="11"/>
        <v>776</v>
      </c>
      <c r="H37" s="32">
        <f t="shared" si="11"/>
        <v>0</v>
      </c>
      <c r="I37" s="32">
        <f t="shared" si="11"/>
        <v>339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299890</v>
      </c>
      <c r="O37" s="45">
        <f t="shared" si="2"/>
        <v>36.670335045243334</v>
      </c>
      <c r="P37" s="10"/>
    </row>
    <row r="38" spans="1:119">
      <c r="A38" s="12"/>
      <c r="B38" s="25">
        <v>361.1</v>
      </c>
      <c r="C38" s="20" t="s">
        <v>44</v>
      </c>
      <c r="D38" s="46">
        <v>40903</v>
      </c>
      <c r="E38" s="46">
        <v>945</v>
      </c>
      <c r="F38" s="46">
        <v>0</v>
      </c>
      <c r="G38" s="46">
        <v>776</v>
      </c>
      <c r="H38" s="46">
        <v>0</v>
      </c>
      <c r="I38" s="46">
        <v>339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42963</v>
      </c>
      <c r="O38" s="47">
        <f t="shared" si="2"/>
        <v>5.2534849596478352</v>
      </c>
      <c r="P38" s="9"/>
    </row>
    <row r="39" spans="1:119">
      <c r="A39" s="12"/>
      <c r="B39" s="25">
        <v>369.9</v>
      </c>
      <c r="C39" s="20" t="s">
        <v>45</v>
      </c>
      <c r="D39" s="46">
        <v>151292</v>
      </c>
      <c r="E39" s="46">
        <v>105635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256927</v>
      </c>
      <c r="O39" s="47">
        <f t="shared" si="2"/>
        <v>31.416850085595499</v>
      </c>
      <c r="P39" s="9"/>
    </row>
    <row r="40" spans="1:119" ht="15.75">
      <c r="A40" s="29" t="s">
        <v>34</v>
      </c>
      <c r="B40" s="30"/>
      <c r="C40" s="31"/>
      <c r="D40" s="32">
        <f t="shared" ref="D40:M40" si="12">SUM(D41:D41)</f>
        <v>0</v>
      </c>
      <c r="E40" s="32">
        <f t="shared" si="12"/>
        <v>75186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75186</v>
      </c>
      <c r="O40" s="45">
        <f t="shared" si="2"/>
        <v>9.1936903888481289</v>
      </c>
      <c r="P40" s="9"/>
    </row>
    <row r="41" spans="1:119" ht="15.75" thickBot="1">
      <c r="A41" s="12"/>
      <c r="B41" s="25">
        <v>381</v>
      </c>
      <c r="C41" s="20" t="s">
        <v>46</v>
      </c>
      <c r="D41" s="46">
        <v>0</v>
      </c>
      <c r="E41" s="46">
        <v>75186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75186</v>
      </c>
      <c r="O41" s="47">
        <f t="shared" si="2"/>
        <v>9.1936903888481289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3">SUM(D5,D12,D20,D27,D35,D37,D40)</f>
        <v>7462491</v>
      </c>
      <c r="E42" s="15">
        <f t="shared" si="13"/>
        <v>938437</v>
      </c>
      <c r="F42" s="15">
        <f t="shared" si="13"/>
        <v>597931</v>
      </c>
      <c r="G42" s="15">
        <f t="shared" si="13"/>
        <v>776</v>
      </c>
      <c r="H42" s="15">
        <f t="shared" si="13"/>
        <v>0</v>
      </c>
      <c r="I42" s="15">
        <f t="shared" si="13"/>
        <v>5715002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14714637</v>
      </c>
      <c r="O42" s="38">
        <f t="shared" si="2"/>
        <v>1799.295304475422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85</v>
      </c>
      <c r="M44" s="48"/>
      <c r="N44" s="48"/>
      <c r="O44" s="43">
        <v>8178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48</v>
      </c>
      <c r="F4" s="34" t="s">
        <v>49</v>
      </c>
      <c r="G4" s="34" t="s">
        <v>50</v>
      </c>
      <c r="H4" s="34" t="s">
        <v>6</v>
      </c>
      <c r="I4" s="34" t="s">
        <v>7</v>
      </c>
      <c r="J4" s="35" t="s">
        <v>51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4622265</v>
      </c>
      <c r="E5" s="27">
        <f t="shared" si="0"/>
        <v>277402</v>
      </c>
      <c r="F5" s="27">
        <f t="shared" si="0"/>
        <v>668502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5568169</v>
      </c>
      <c r="O5" s="33">
        <f t="shared" ref="O5:O42" si="1">(N5/O$44)</f>
        <v>709.23054387976049</v>
      </c>
      <c r="P5" s="6"/>
    </row>
    <row r="6" spans="1:133">
      <c r="A6" s="12"/>
      <c r="B6" s="25">
        <v>311</v>
      </c>
      <c r="C6" s="20" t="s">
        <v>3</v>
      </c>
      <c r="D6" s="46">
        <v>3579598</v>
      </c>
      <c r="E6" s="46">
        <v>0</v>
      </c>
      <c r="F6" s="46">
        <v>668502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4248100</v>
      </c>
      <c r="O6" s="47">
        <f t="shared" si="1"/>
        <v>541.09030696726529</v>
      </c>
      <c r="P6" s="9"/>
    </row>
    <row r="7" spans="1:133">
      <c r="A7" s="12"/>
      <c r="B7" s="25">
        <v>312.10000000000002</v>
      </c>
      <c r="C7" s="20" t="s">
        <v>11</v>
      </c>
      <c r="D7" s="46">
        <v>175043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175043</v>
      </c>
      <c r="O7" s="47">
        <f t="shared" si="1"/>
        <v>22.295631129792383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277402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277402</v>
      </c>
      <c r="O8" s="47">
        <f t="shared" si="1"/>
        <v>35.333333333333336</v>
      </c>
      <c r="P8" s="9"/>
    </row>
    <row r="9" spans="1:133">
      <c r="A9" s="12"/>
      <c r="B9" s="25">
        <v>314.10000000000002</v>
      </c>
      <c r="C9" s="20" t="s">
        <v>13</v>
      </c>
      <c r="D9" s="46">
        <v>537160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537160</v>
      </c>
      <c r="O9" s="47">
        <f t="shared" si="1"/>
        <v>68.419309642083817</v>
      </c>
      <c r="P9" s="9"/>
    </row>
    <row r="10" spans="1:133">
      <c r="A10" s="12"/>
      <c r="B10" s="25">
        <v>314.7</v>
      </c>
      <c r="C10" s="20" t="s">
        <v>14</v>
      </c>
      <c r="D10" s="46">
        <v>13741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13741</v>
      </c>
      <c r="O10" s="47">
        <f t="shared" si="1"/>
        <v>1.750222901541205</v>
      </c>
      <c r="P10" s="9"/>
    </row>
    <row r="11" spans="1:133">
      <c r="A11" s="12"/>
      <c r="B11" s="25">
        <v>315</v>
      </c>
      <c r="C11" s="20" t="s">
        <v>71</v>
      </c>
      <c r="D11" s="46">
        <v>247287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247287</v>
      </c>
      <c r="O11" s="47">
        <f t="shared" si="1"/>
        <v>31.497516239969432</v>
      </c>
      <c r="P11" s="9"/>
    </row>
    <row r="12" spans="1:133">
      <c r="A12" s="12"/>
      <c r="B12" s="25">
        <v>316</v>
      </c>
      <c r="C12" s="20" t="s">
        <v>72</v>
      </c>
      <c r="D12" s="46">
        <v>69436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69436</v>
      </c>
      <c r="O12" s="47">
        <f t="shared" si="1"/>
        <v>8.8442236657750612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1107046</v>
      </c>
      <c r="E13" s="32">
        <f t="shared" si="3"/>
        <v>687974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381327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2176347</v>
      </c>
      <c r="O13" s="45">
        <f t="shared" si="1"/>
        <v>277.20634314100113</v>
      </c>
      <c r="P13" s="10"/>
    </row>
    <row r="14" spans="1:133">
      <c r="A14" s="12"/>
      <c r="B14" s="25">
        <v>322</v>
      </c>
      <c r="C14" s="20" t="s">
        <v>0</v>
      </c>
      <c r="D14" s="46">
        <v>665852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665852</v>
      </c>
      <c r="O14" s="47">
        <f t="shared" si="1"/>
        <v>84.811106865367464</v>
      </c>
      <c r="P14" s="9"/>
    </row>
    <row r="15" spans="1:133">
      <c r="A15" s="12"/>
      <c r="B15" s="25">
        <v>323.10000000000002</v>
      </c>
      <c r="C15" s="20" t="s">
        <v>18</v>
      </c>
      <c r="D15" s="46">
        <v>408755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408755</v>
      </c>
      <c r="O15" s="47">
        <f t="shared" si="1"/>
        <v>52.064068271557765</v>
      </c>
      <c r="P15" s="9"/>
    </row>
    <row r="16" spans="1:133">
      <c r="A16" s="12"/>
      <c r="B16" s="25">
        <v>323.39999999999998</v>
      </c>
      <c r="C16" s="20" t="s">
        <v>19</v>
      </c>
      <c r="D16" s="46">
        <v>13474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13474</v>
      </c>
      <c r="O16" s="47">
        <f t="shared" si="1"/>
        <v>1.7162144949687939</v>
      </c>
      <c r="P16" s="9"/>
    </row>
    <row r="17" spans="1:16">
      <c r="A17" s="12"/>
      <c r="B17" s="25">
        <v>323.89999999999998</v>
      </c>
      <c r="C17" s="20" t="s">
        <v>20</v>
      </c>
      <c r="D17" s="46">
        <v>18965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18965</v>
      </c>
      <c r="O17" s="47">
        <f t="shared" si="1"/>
        <v>2.4156158451152718</v>
      </c>
      <c r="P17" s="9"/>
    </row>
    <row r="18" spans="1:16">
      <c r="A18" s="12"/>
      <c r="B18" s="25">
        <v>324.11</v>
      </c>
      <c r="C18" s="20" t="s">
        <v>80</v>
      </c>
      <c r="D18" s="46">
        <v>0</v>
      </c>
      <c r="E18" s="46">
        <v>148754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148754</v>
      </c>
      <c r="O18" s="47">
        <f t="shared" si="1"/>
        <v>18.947140491657112</v>
      </c>
      <c r="P18" s="9"/>
    </row>
    <row r="19" spans="1:16">
      <c r="A19" s="12"/>
      <c r="B19" s="25">
        <v>324.20999999999998</v>
      </c>
      <c r="C19" s="20" t="s">
        <v>81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381327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381327</v>
      </c>
      <c r="O19" s="47">
        <f t="shared" si="1"/>
        <v>48.570500573175394</v>
      </c>
      <c r="P19" s="9"/>
    </row>
    <row r="20" spans="1:16">
      <c r="A20" s="12"/>
      <c r="B20" s="25">
        <v>324.61</v>
      </c>
      <c r="C20" s="20" t="s">
        <v>82</v>
      </c>
      <c r="D20" s="46">
        <v>0</v>
      </c>
      <c r="E20" s="46">
        <v>539220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539220</v>
      </c>
      <c r="O20" s="47">
        <f t="shared" si="1"/>
        <v>68.681696599159338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SUM(D22:D26)</f>
        <v>705250</v>
      </c>
      <c r="E21" s="32">
        <f t="shared" si="5"/>
        <v>125917</v>
      </c>
      <c r="F21" s="32">
        <f t="shared" si="5"/>
        <v>0</v>
      </c>
      <c r="G21" s="32">
        <f t="shared" si="5"/>
        <v>110167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8" si="6">SUM(D21:M21)</f>
        <v>941334</v>
      </c>
      <c r="O21" s="45">
        <f t="shared" si="1"/>
        <v>119.89988536492167</v>
      </c>
      <c r="P21" s="10"/>
    </row>
    <row r="22" spans="1:16">
      <c r="A22" s="12"/>
      <c r="B22" s="25">
        <v>331.2</v>
      </c>
      <c r="C22" s="20" t="s">
        <v>21</v>
      </c>
      <c r="D22" s="46">
        <v>3409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3409</v>
      </c>
      <c r="O22" s="47">
        <f t="shared" si="1"/>
        <v>0.43421220226722712</v>
      </c>
      <c r="P22" s="9"/>
    </row>
    <row r="23" spans="1:16">
      <c r="A23" s="12"/>
      <c r="B23" s="25">
        <v>335.12</v>
      </c>
      <c r="C23" s="20" t="s">
        <v>73</v>
      </c>
      <c r="D23" s="46">
        <v>152924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152924</v>
      </c>
      <c r="O23" s="47">
        <f t="shared" si="1"/>
        <v>19.478283021271174</v>
      </c>
      <c r="P23" s="9"/>
    </row>
    <row r="24" spans="1:16">
      <c r="A24" s="12"/>
      <c r="B24" s="25">
        <v>335.15</v>
      </c>
      <c r="C24" s="20" t="s">
        <v>74</v>
      </c>
      <c r="D24" s="46">
        <v>10498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10498</v>
      </c>
      <c r="O24" s="47">
        <f t="shared" si="1"/>
        <v>1.3371545026111324</v>
      </c>
      <c r="P24" s="9"/>
    </row>
    <row r="25" spans="1:16">
      <c r="A25" s="12"/>
      <c r="B25" s="25">
        <v>335.18</v>
      </c>
      <c r="C25" s="20" t="s">
        <v>75</v>
      </c>
      <c r="D25" s="46">
        <v>538419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538419</v>
      </c>
      <c r="O25" s="47">
        <f t="shared" si="1"/>
        <v>68.579671379442104</v>
      </c>
      <c r="P25" s="9"/>
    </row>
    <row r="26" spans="1:16">
      <c r="A26" s="12"/>
      <c r="B26" s="25">
        <v>337.9</v>
      </c>
      <c r="C26" s="20" t="s">
        <v>63</v>
      </c>
      <c r="D26" s="46">
        <v>0</v>
      </c>
      <c r="E26" s="46">
        <v>125917</v>
      </c>
      <c r="F26" s="46">
        <v>0</v>
      </c>
      <c r="G26" s="46">
        <v>110167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236084</v>
      </c>
      <c r="O26" s="47">
        <f t="shared" si="1"/>
        <v>30.070564259330023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141269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4760397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4901666</v>
      </c>
      <c r="O27" s="45">
        <f t="shared" si="1"/>
        <v>624.3365176410648</v>
      </c>
      <c r="P27" s="10"/>
    </row>
    <row r="28" spans="1:16">
      <c r="A28" s="12"/>
      <c r="B28" s="25">
        <v>341.1</v>
      </c>
      <c r="C28" s="20" t="s">
        <v>76</v>
      </c>
      <c r="D28" s="46">
        <v>126629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126629</v>
      </c>
      <c r="O28" s="47">
        <f t="shared" si="1"/>
        <v>16.129028149280348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1455159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1455159</v>
      </c>
      <c r="O29" s="47">
        <f t="shared" si="1"/>
        <v>185.34696217042415</v>
      </c>
      <c r="P29" s="9"/>
    </row>
    <row r="30" spans="1:16">
      <c r="A30" s="12"/>
      <c r="B30" s="25">
        <v>343.4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1506823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1506823</v>
      </c>
      <c r="O30" s="47">
        <f t="shared" si="1"/>
        <v>191.92752515603107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1640758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1640758</v>
      </c>
      <c r="O31" s="47">
        <f t="shared" si="1"/>
        <v>208.98713539676476</v>
      </c>
      <c r="P31" s="9"/>
    </row>
    <row r="32" spans="1:16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109834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109834</v>
      </c>
      <c r="O32" s="47">
        <f t="shared" si="1"/>
        <v>13.989810215259203</v>
      </c>
      <c r="P32" s="9"/>
    </row>
    <row r="33" spans="1:119">
      <c r="A33" s="12"/>
      <c r="B33" s="25">
        <v>343.9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47823</v>
      </c>
      <c r="O33" s="47">
        <f t="shared" si="1"/>
        <v>6.0913259457393965</v>
      </c>
      <c r="P33" s="9"/>
    </row>
    <row r="34" spans="1:119">
      <c r="A34" s="12"/>
      <c r="B34" s="25">
        <v>349</v>
      </c>
      <c r="C34" s="20" t="s">
        <v>1</v>
      </c>
      <c r="D34" s="46">
        <v>14640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14640</v>
      </c>
      <c r="O34" s="47">
        <f t="shared" si="1"/>
        <v>1.8647306075659151</v>
      </c>
      <c r="P34" s="9"/>
    </row>
    <row r="35" spans="1:119" ht="15.75">
      <c r="A35" s="29" t="s">
        <v>33</v>
      </c>
      <c r="B35" s="30"/>
      <c r="C35" s="31"/>
      <c r="D35" s="32">
        <f t="shared" ref="D35:M35" si="9">SUM(D36:D36)</f>
        <v>135718</v>
      </c>
      <c r="E35" s="32">
        <f t="shared" si="9"/>
        <v>176233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2" si="10">SUM(D35:M35)</f>
        <v>311951</v>
      </c>
      <c r="O35" s="45">
        <f t="shared" si="1"/>
        <v>39.733919245955931</v>
      </c>
      <c r="P35" s="10"/>
    </row>
    <row r="36" spans="1:119">
      <c r="A36" s="13"/>
      <c r="B36" s="39">
        <v>354</v>
      </c>
      <c r="C36" s="21" t="s">
        <v>42</v>
      </c>
      <c r="D36" s="46">
        <v>135718</v>
      </c>
      <c r="E36" s="46">
        <v>176233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311951</v>
      </c>
      <c r="O36" s="47">
        <f t="shared" si="1"/>
        <v>39.733919245955931</v>
      </c>
      <c r="P36" s="9"/>
    </row>
    <row r="37" spans="1:119" ht="15.75">
      <c r="A37" s="29" t="s">
        <v>4</v>
      </c>
      <c r="B37" s="30"/>
      <c r="C37" s="31"/>
      <c r="D37" s="32">
        <f t="shared" ref="D37:M37" si="11">SUM(D38:D39)</f>
        <v>219079</v>
      </c>
      <c r="E37" s="32">
        <f t="shared" si="11"/>
        <v>23688</v>
      </c>
      <c r="F37" s="32">
        <f t="shared" si="11"/>
        <v>0</v>
      </c>
      <c r="G37" s="32">
        <f t="shared" si="11"/>
        <v>1339</v>
      </c>
      <c r="H37" s="32">
        <f t="shared" si="11"/>
        <v>0</v>
      </c>
      <c r="I37" s="32">
        <f t="shared" si="11"/>
        <v>13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244119</v>
      </c>
      <c r="O37" s="45">
        <f t="shared" si="1"/>
        <v>31.094000764233854</v>
      </c>
      <c r="P37" s="10"/>
    </row>
    <row r="38" spans="1:119">
      <c r="A38" s="12"/>
      <c r="B38" s="25">
        <v>361.1</v>
      </c>
      <c r="C38" s="20" t="s">
        <v>44</v>
      </c>
      <c r="D38" s="46">
        <v>41077</v>
      </c>
      <c r="E38" s="46">
        <v>2183</v>
      </c>
      <c r="F38" s="46">
        <v>0</v>
      </c>
      <c r="G38" s="46">
        <v>1339</v>
      </c>
      <c r="H38" s="46">
        <v>0</v>
      </c>
      <c r="I38" s="46">
        <v>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44612</v>
      </c>
      <c r="O38" s="47">
        <f t="shared" si="1"/>
        <v>5.6823334607056424</v>
      </c>
      <c r="P38" s="9"/>
    </row>
    <row r="39" spans="1:119">
      <c r="A39" s="12"/>
      <c r="B39" s="25">
        <v>369.9</v>
      </c>
      <c r="C39" s="20" t="s">
        <v>45</v>
      </c>
      <c r="D39" s="46">
        <v>178002</v>
      </c>
      <c r="E39" s="46">
        <v>21505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199507</v>
      </c>
      <c r="O39" s="47">
        <f t="shared" si="1"/>
        <v>25.411667303528212</v>
      </c>
      <c r="P39" s="9"/>
    </row>
    <row r="40" spans="1:119" ht="15.75">
      <c r="A40" s="29" t="s">
        <v>34</v>
      </c>
      <c r="B40" s="30"/>
      <c r="C40" s="31"/>
      <c r="D40" s="32">
        <f t="shared" ref="D40:M40" si="12">SUM(D41:D41)</f>
        <v>0</v>
      </c>
      <c r="E40" s="32">
        <f t="shared" si="12"/>
        <v>78778</v>
      </c>
      <c r="F40" s="32">
        <f t="shared" si="12"/>
        <v>0</v>
      </c>
      <c r="G40" s="32">
        <f t="shared" si="12"/>
        <v>160417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239195</v>
      </c>
      <c r="O40" s="45">
        <f t="shared" si="1"/>
        <v>30.46681951343778</v>
      </c>
      <c r="P40" s="9"/>
    </row>
    <row r="41" spans="1:119" ht="15.75" thickBot="1">
      <c r="A41" s="12"/>
      <c r="B41" s="25">
        <v>381</v>
      </c>
      <c r="C41" s="20" t="s">
        <v>46</v>
      </c>
      <c r="D41" s="46">
        <v>0</v>
      </c>
      <c r="E41" s="46">
        <v>78778</v>
      </c>
      <c r="F41" s="46">
        <v>0</v>
      </c>
      <c r="G41" s="46">
        <v>160417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239195</v>
      </c>
      <c r="O41" s="47">
        <f t="shared" si="1"/>
        <v>30.46681951343778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3">SUM(D5,D13,D21,D27,D35,D37,D40)</f>
        <v>6930627</v>
      </c>
      <c r="E42" s="15">
        <f t="shared" si="13"/>
        <v>1369992</v>
      </c>
      <c r="F42" s="15">
        <f t="shared" si="13"/>
        <v>668502</v>
      </c>
      <c r="G42" s="15">
        <f t="shared" si="13"/>
        <v>271923</v>
      </c>
      <c r="H42" s="15">
        <f t="shared" si="13"/>
        <v>0</v>
      </c>
      <c r="I42" s="15">
        <f t="shared" si="13"/>
        <v>5141737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14382781</v>
      </c>
      <c r="O42" s="38">
        <f t="shared" si="1"/>
        <v>1831.9680295503758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7851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2023-10-25T15:30:05Z</cp:lastPrinted>
  <dcterms:created xsi:type="dcterms:W3CDTF">2000-08-31T21:26:31Z</dcterms:created>
  <dcterms:modified xsi:type="dcterms:W3CDTF">2023-10-25T15:30:09Z</dcterms:modified>
</cp:coreProperties>
</file>