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3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'2007'!$A$1:$O$40</definedName>
    <definedName name="_xlnm.Print_Area" localSheetId="14">'2008'!$A$1:$O$39</definedName>
    <definedName name="_xlnm.Print_Area" localSheetId="13">'2009'!$A$1:$O$40</definedName>
    <definedName name="_xlnm.Print_Area" localSheetId="12">'2010'!$A$1:$O$40</definedName>
    <definedName name="_xlnm.Print_Area" localSheetId="11">'2011'!$A$1:$O$41</definedName>
    <definedName name="_xlnm.Print_Area" localSheetId="10">'2012'!$A$1:$O$40</definedName>
    <definedName name="_xlnm.Print_Area" localSheetId="9">'2013'!$A$1:$O$42</definedName>
    <definedName name="_xlnm.Print_Area" localSheetId="8">'2014'!$A$1:$O$40</definedName>
    <definedName name="_xlnm.Print_Area" localSheetId="7">'2015'!$A$1:$O$36</definedName>
    <definedName name="_xlnm.Print_Area" localSheetId="6">'2016'!$A$1:$O$40</definedName>
    <definedName name="_xlnm.Print_Area" localSheetId="5">'2017'!$A$1:$O$39</definedName>
    <definedName name="_xlnm.Print_Area" localSheetId="4">'2018'!$A$1:$O$37</definedName>
    <definedName name="_xlnm.Print_Area" localSheetId="3">'2019'!$A$1:$O$37</definedName>
    <definedName name="_xlnm.Print_Area" localSheetId="2">'2020'!$A$1:$O$37</definedName>
    <definedName name="_xlnm.Print_Area" localSheetId="1">'2021'!$A$1:$P$37</definedName>
    <definedName name="_xlnm.Print_Area" localSheetId="0">'2023'!$A$1:$P$40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E36" i="48" l="1"/>
  <c r="F36" i="48"/>
  <c r="G36" i="48"/>
  <c r="H36" i="48"/>
  <c r="I36" i="48"/>
  <c r="J36" i="48"/>
  <c r="K36" i="48"/>
  <c r="L36" i="48"/>
  <c r="M36" i="48"/>
  <c r="N36" i="48"/>
  <c r="D36" i="48"/>
  <c r="O35" i="48" l="1"/>
  <c r="P35" i="48" s="1"/>
  <c r="O34" i="48"/>
  <c r="P34" i="48" s="1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1" i="48" l="1"/>
  <c r="P31" i="48" s="1"/>
  <c r="O27" i="48"/>
  <c r="P27" i="48" s="1"/>
  <c r="O25" i="48"/>
  <c r="P25" i="48" s="1"/>
  <c r="O22" i="48"/>
  <c r="P22" i="48" s="1"/>
  <c r="O16" i="48"/>
  <c r="P16" i="48" s="1"/>
  <c r="O13" i="48"/>
  <c r="P13" i="48" s="1"/>
  <c r="O5" i="48"/>
  <c r="P5" i="48" s="1"/>
  <c r="F33" i="47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E33" i="47" s="1"/>
  <c r="D31" i="47"/>
  <c r="O31" i="47" s="1"/>
  <c r="P31" i="47" s="1"/>
  <c r="O30" i="47"/>
  <c r="P30" i="47"/>
  <c r="O29" i="47"/>
  <c r="P29" i="47"/>
  <c r="O28" i="47"/>
  <c r="P28" i="47"/>
  <c r="N27" i="47"/>
  <c r="M27" i="47"/>
  <c r="L27" i="47"/>
  <c r="K27" i="47"/>
  <c r="J27" i="47"/>
  <c r="I27" i="47"/>
  <c r="O27" i="47" s="1"/>
  <c r="P27" i="47" s="1"/>
  <c r="H27" i="47"/>
  <c r="G27" i="47"/>
  <c r="F27" i="47"/>
  <c r="E27" i="47"/>
  <c r="D27" i="47"/>
  <c r="O26" i="47"/>
  <c r="P26" i="47" s="1"/>
  <c r="N25" i="47"/>
  <c r="M25" i="47"/>
  <c r="L25" i="47"/>
  <c r="K25" i="47"/>
  <c r="J25" i="47"/>
  <c r="O25" i="47" s="1"/>
  <c r="P25" i="47" s="1"/>
  <c r="I25" i="47"/>
  <c r="H25" i="47"/>
  <c r="G25" i="47"/>
  <c r="F25" i="47"/>
  <c r="E25" i="47"/>
  <c r="D25" i="47"/>
  <c r="O24" i="47"/>
  <c r="P24" i="47" s="1"/>
  <c r="O23" i="47"/>
  <c r="P23" i="47" s="1"/>
  <c r="N22" i="47"/>
  <c r="M22" i="47"/>
  <c r="O22" i="47" s="1"/>
  <c r="P22" i="47" s="1"/>
  <c r="L22" i="47"/>
  <c r="K22" i="47"/>
  <c r="J22" i="47"/>
  <c r="I22" i="47"/>
  <c r="H22" i="47"/>
  <c r="G22" i="47"/>
  <c r="F22" i="47"/>
  <c r="E22" i="47"/>
  <c r="D22" i="47"/>
  <c r="O21" i="47"/>
  <c r="P21" i="47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O16" i="47" s="1"/>
  <c r="P16" i="47" s="1"/>
  <c r="I16" i="47"/>
  <c r="H16" i="47"/>
  <c r="G16" i="47"/>
  <c r="F16" i="47"/>
  <c r="E16" i="47"/>
  <c r="D16" i="47"/>
  <c r="O15" i="47"/>
  <c r="P15" i="47" s="1"/>
  <c r="O14" i="47"/>
  <c r="P14" i="47" s="1"/>
  <c r="N13" i="47"/>
  <c r="M13" i="47"/>
  <c r="O13" i="47" s="1"/>
  <c r="P13" i="47" s="1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/>
  <c r="N5" i="47"/>
  <c r="O5" i="47" s="1"/>
  <c r="P5" i="47" s="1"/>
  <c r="M5" i="47"/>
  <c r="M33" i="47" s="1"/>
  <c r="L5" i="47"/>
  <c r="L33" i="47" s="1"/>
  <c r="K5" i="47"/>
  <c r="K33" i="47" s="1"/>
  <c r="J5" i="47"/>
  <c r="I5" i="47"/>
  <c r="I33" i="47" s="1"/>
  <c r="H5" i="47"/>
  <c r="H33" i="47" s="1"/>
  <c r="G5" i="47"/>
  <c r="G33" i="47" s="1"/>
  <c r="F5" i="47"/>
  <c r="E5" i="47"/>
  <c r="D5" i="47"/>
  <c r="N32" i="46"/>
  <c r="O32" i="46" s="1"/>
  <c r="M31" i="46"/>
  <c r="L31" i="46"/>
  <c r="N31" i="46" s="1"/>
  <c r="O31" i="46" s="1"/>
  <c r="K31" i="46"/>
  <c r="J31" i="46"/>
  <c r="I31" i="46"/>
  <c r="H31" i="46"/>
  <c r="G31" i="46"/>
  <c r="F31" i="46"/>
  <c r="E31" i="46"/>
  <c r="D31" i="46"/>
  <c r="N30" i="46"/>
  <c r="O30" i="46" s="1"/>
  <c r="N29" i="46"/>
  <c r="O29" i="46"/>
  <c r="N28" i="46"/>
  <c r="O28" i="46"/>
  <c r="M27" i="46"/>
  <c r="L27" i="46"/>
  <c r="K27" i="46"/>
  <c r="J27" i="46"/>
  <c r="I27" i="46"/>
  <c r="H27" i="46"/>
  <c r="G27" i="46"/>
  <c r="F27" i="46"/>
  <c r="E27" i="46"/>
  <c r="D27" i="46"/>
  <c r="N27" i="46" s="1"/>
  <c r="O27" i="46" s="1"/>
  <c r="N26" i="46"/>
  <c r="O26" i="46"/>
  <c r="M25" i="46"/>
  <c r="L25" i="46"/>
  <c r="K25" i="46"/>
  <c r="J25" i="46"/>
  <c r="I25" i="46"/>
  <c r="H25" i="46"/>
  <c r="G25" i="46"/>
  <c r="F25" i="46"/>
  <c r="E25" i="46"/>
  <c r="D25" i="46"/>
  <c r="N25" i="46" s="1"/>
  <c r="O25" i="46" s="1"/>
  <c r="N24" i="46"/>
  <c r="O24" i="46"/>
  <c r="N23" i="46"/>
  <c r="O23" i="46"/>
  <c r="M22" i="46"/>
  <c r="L22" i="46"/>
  <c r="L33" i="46" s="1"/>
  <c r="K22" i="46"/>
  <c r="J22" i="46"/>
  <c r="I22" i="46"/>
  <c r="H22" i="46"/>
  <c r="G22" i="46"/>
  <c r="G33" i="46" s="1"/>
  <c r="F22" i="46"/>
  <c r="N22" i="46" s="1"/>
  <c r="O22" i="46" s="1"/>
  <c r="E22" i="46"/>
  <c r="D22" i="46"/>
  <c r="N21" i="46"/>
  <c r="O21" i="46"/>
  <c r="N20" i="46"/>
  <c r="O20" i="46"/>
  <c r="N19" i="46"/>
  <c r="O19" i="46" s="1"/>
  <c r="N18" i="46"/>
  <c r="O18" i="46" s="1"/>
  <c r="N17" i="46"/>
  <c r="O17" i="46"/>
  <c r="M16" i="46"/>
  <c r="L16" i="46"/>
  <c r="K16" i="46"/>
  <c r="J16" i="46"/>
  <c r="I16" i="46"/>
  <c r="H16" i="46"/>
  <c r="H33" i="46" s="1"/>
  <c r="G16" i="46"/>
  <c r="F16" i="46"/>
  <c r="E16" i="46"/>
  <c r="D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3" i="46" s="1"/>
  <c r="O13" i="46" s="1"/>
  <c r="N12" i="46"/>
  <c r="O12" i="46"/>
  <c r="N11" i="46"/>
  <c r="O11" i="46"/>
  <c r="N10" i="46"/>
  <c r="O10" i="46"/>
  <c r="N9" i="46"/>
  <c r="O9" i="46" s="1"/>
  <c r="N8" i="46"/>
  <c r="O8" i="46" s="1"/>
  <c r="N7" i="46"/>
  <c r="O7" i="46"/>
  <c r="N6" i="46"/>
  <c r="O6" i="46"/>
  <c r="M5" i="46"/>
  <c r="M33" i="46" s="1"/>
  <c r="L5" i="46"/>
  <c r="K5" i="46"/>
  <c r="K33" i="46" s="1"/>
  <c r="J5" i="46"/>
  <c r="J33" i="46" s="1"/>
  <c r="I5" i="46"/>
  <c r="I33" i="46" s="1"/>
  <c r="H5" i="46"/>
  <c r="G5" i="46"/>
  <c r="F5" i="46"/>
  <c r="E5" i="46"/>
  <c r="E33" i="46" s="1"/>
  <c r="D5" i="46"/>
  <c r="N5" i="46" s="1"/>
  <c r="O5" i="46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/>
  <c r="N28" i="45"/>
  <c r="O28" i="45"/>
  <c r="M27" i="45"/>
  <c r="L27" i="45"/>
  <c r="K27" i="45"/>
  <c r="J27" i="45"/>
  <c r="I27" i="45"/>
  <c r="H27" i="45"/>
  <c r="G27" i="45"/>
  <c r="F27" i="45"/>
  <c r="N27" i="45" s="1"/>
  <c r="O27" i="45" s="1"/>
  <c r="E27" i="45"/>
  <c r="D27" i="45"/>
  <c r="N26" i="45"/>
  <c r="O26" i="45"/>
  <c r="M25" i="45"/>
  <c r="L25" i="45"/>
  <c r="K25" i="45"/>
  <c r="J25" i="45"/>
  <c r="I25" i="45"/>
  <c r="H25" i="45"/>
  <c r="G25" i="45"/>
  <c r="F25" i="45"/>
  <c r="N25" i="45" s="1"/>
  <c r="O25" i="45" s="1"/>
  <c r="E25" i="45"/>
  <c r="D25" i="45"/>
  <c r="N24" i="45"/>
  <c r="O24" i="45"/>
  <c r="N23" i="45"/>
  <c r="O23" i="45"/>
  <c r="M22" i="45"/>
  <c r="L22" i="45"/>
  <c r="K22" i="45"/>
  <c r="J22" i="45"/>
  <c r="I22" i="45"/>
  <c r="H22" i="45"/>
  <c r="N22" i="45" s="1"/>
  <c r="O22" i="45" s="1"/>
  <c r="G22" i="45"/>
  <c r="F22" i="45"/>
  <c r="E22" i="45"/>
  <c r="D22" i="45"/>
  <c r="N21" i="45"/>
  <c r="O21" i="45"/>
  <c r="N20" i="45"/>
  <c r="O20" i="45" s="1"/>
  <c r="N19" i="45"/>
  <c r="O19" i="45" s="1"/>
  <c r="N18" i="45"/>
  <c r="O18" i="45"/>
  <c r="N17" i="45"/>
  <c r="O17" i="45"/>
  <c r="M16" i="45"/>
  <c r="L16" i="45"/>
  <c r="K16" i="45"/>
  <c r="J16" i="45"/>
  <c r="J33" i="45" s="1"/>
  <c r="I16" i="45"/>
  <c r="H16" i="45"/>
  <c r="G16" i="45"/>
  <c r="F16" i="45"/>
  <c r="E16" i="45"/>
  <c r="D16" i="45"/>
  <c r="N16" i="45" s="1"/>
  <c r="O16" i="45" s="1"/>
  <c r="N15" i="45"/>
  <c r="O15" i="45"/>
  <c r="N14" i="45"/>
  <c r="O14" i="45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/>
  <c r="N11" i="45"/>
  <c r="O11" i="45"/>
  <c r="N10" i="45"/>
  <c r="O10" i="45" s="1"/>
  <c r="N9" i="45"/>
  <c r="O9" i="45"/>
  <c r="N8" i="45"/>
  <c r="O8" i="45"/>
  <c r="N7" i="45"/>
  <c r="O7" i="45"/>
  <c r="N6" i="45"/>
  <c r="O6" i="45"/>
  <c r="M5" i="45"/>
  <c r="M33" i="45" s="1"/>
  <c r="L5" i="45"/>
  <c r="L33" i="45" s="1"/>
  <c r="K5" i="45"/>
  <c r="K33" i="45" s="1"/>
  <c r="J5" i="45"/>
  <c r="I5" i="45"/>
  <c r="I33" i="45" s="1"/>
  <c r="H5" i="45"/>
  <c r="H33" i="45" s="1"/>
  <c r="G5" i="45"/>
  <c r="G33" i="45" s="1"/>
  <c r="F5" i="45"/>
  <c r="F33" i="45" s="1"/>
  <c r="E5" i="45"/>
  <c r="E33" i="45" s="1"/>
  <c r="D5" i="45"/>
  <c r="D33" i="45" s="1"/>
  <c r="M33" i="44"/>
  <c r="D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1" i="44" s="1"/>
  <c r="O31" i="44" s="1"/>
  <c r="N30" i="44"/>
  <c r="O30" i="44"/>
  <c r="N29" i="44"/>
  <c r="O29" i="44"/>
  <c r="N28" i="44"/>
  <c r="O28" i="44"/>
  <c r="M27" i="44"/>
  <c r="L27" i="44"/>
  <c r="K27" i="44"/>
  <c r="J27" i="44"/>
  <c r="I27" i="44"/>
  <c r="H27" i="44"/>
  <c r="N27" i="44" s="1"/>
  <c r="O27" i="44" s="1"/>
  <c r="G27" i="44"/>
  <c r="F27" i="44"/>
  <c r="E27" i="44"/>
  <c r="D27" i="44"/>
  <c r="N26" i="44"/>
  <c r="O26" i="44"/>
  <c r="M25" i="44"/>
  <c r="L25" i="44"/>
  <c r="K25" i="44"/>
  <c r="J25" i="44"/>
  <c r="I25" i="44"/>
  <c r="H25" i="44"/>
  <c r="N25" i="44" s="1"/>
  <c r="O25" i="44" s="1"/>
  <c r="G25" i="44"/>
  <c r="F25" i="44"/>
  <c r="E25" i="44"/>
  <c r="D25" i="44"/>
  <c r="N24" i="44"/>
  <c r="O24" i="44"/>
  <c r="N23" i="44"/>
  <c r="O23" i="44" s="1"/>
  <c r="M22" i="44"/>
  <c r="L22" i="44"/>
  <c r="K22" i="44"/>
  <c r="J22" i="44"/>
  <c r="N22" i="44" s="1"/>
  <c r="O22" i="44" s="1"/>
  <c r="I22" i="44"/>
  <c r="H22" i="44"/>
  <c r="G22" i="44"/>
  <c r="F22" i="44"/>
  <c r="E22" i="44"/>
  <c r="D22" i="44"/>
  <c r="N21" i="44"/>
  <c r="O21" i="44" s="1"/>
  <c r="N20" i="44"/>
  <c r="O20" i="44" s="1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N16" i="44" s="1"/>
  <c r="O16" i="44" s="1"/>
  <c r="E16" i="44"/>
  <c r="D16" i="44"/>
  <c r="N15" i="44"/>
  <c r="O15" i="44"/>
  <c r="N14" i="44"/>
  <c r="O14" i="44"/>
  <c r="M13" i="44"/>
  <c r="L13" i="44"/>
  <c r="K13" i="44"/>
  <c r="J13" i="44"/>
  <c r="I13" i="44"/>
  <c r="H13" i="44"/>
  <c r="N13" i="44" s="1"/>
  <c r="O13" i="44" s="1"/>
  <c r="G13" i="44"/>
  <c r="F13" i="44"/>
  <c r="E13" i="44"/>
  <c r="D13" i="44"/>
  <c r="N12" i="44"/>
  <c r="O12" i="44"/>
  <c r="N11" i="44"/>
  <c r="O11" i="44" s="1"/>
  <c r="N10" i="44"/>
  <c r="O10" i="44" s="1"/>
  <c r="N9" i="44"/>
  <c r="O9" i="44"/>
  <c r="N8" i="44"/>
  <c r="O8" i="44"/>
  <c r="N7" i="44"/>
  <c r="O7" i="44"/>
  <c r="N6" i="44"/>
  <c r="O6" i="44"/>
  <c r="M5" i="44"/>
  <c r="L5" i="44"/>
  <c r="L33" i="44" s="1"/>
  <c r="K5" i="44"/>
  <c r="K33" i="44" s="1"/>
  <c r="J5" i="44"/>
  <c r="J33" i="44" s="1"/>
  <c r="I5" i="44"/>
  <c r="I33" i="44" s="1"/>
  <c r="H5" i="44"/>
  <c r="N5" i="44" s="1"/>
  <c r="O5" i="44" s="1"/>
  <c r="G5" i="44"/>
  <c r="G33" i="44" s="1"/>
  <c r="F5" i="44"/>
  <c r="F33" i="44" s="1"/>
  <c r="E5" i="44"/>
  <c r="E33" i="44" s="1"/>
  <c r="D5" i="44"/>
  <c r="N34" i="43"/>
  <c r="O34" i="43"/>
  <c r="M33" i="43"/>
  <c r="L33" i="43"/>
  <c r="K33" i="43"/>
  <c r="J33" i="43"/>
  <c r="I33" i="43"/>
  <c r="I35" i="43" s="1"/>
  <c r="H33" i="43"/>
  <c r="N33" i="43" s="1"/>
  <c r="O33" i="43" s="1"/>
  <c r="G33" i="43"/>
  <c r="F33" i="43"/>
  <c r="E33" i="43"/>
  <c r="D33" i="43"/>
  <c r="N32" i="43"/>
  <c r="O32" i="43"/>
  <c r="N31" i="43"/>
  <c r="O31" i="43" s="1"/>
  <c r="N30" i="43"/>
  <c r="O30" i="43" s="1"/>
  <c r="M29" i="43"/>
  <c r="L29" i="43"/>
  <c r="N29" i="43" s="1"/>
  <c r="O29" i="43" s="1"/>
  <c r="K29" i="43"/>
  <c r="J29" i="43"/>
  <c r="I29" i="43"/>
  <c r="H29" i="43"/>
  <c r="G29" i="43"/>
  <c r="F29" i="43"/>
  <c r="E29" i="43"/>
  <c r="D29" i="43"/>
  <c r="N28" i="43"/>
  <c r="O28" i="43" s="1"/>
  <c r="M27" i="43"/>
  <c r="L27" i="43"/>
  <c r="N27" i="43" s="1"/>
  <c r="O27" i="43" s="1"/>
  <c r="K27" i="43"/>
  <c r="J27" i="43"/>
  <c r="I27" i="43"/>
  <c r="H27" i="43"/>
  <c r="G27" i="43"/>
  <c r="F27" i="43"/>
  <c r="E27" i="43"/>
  <c r="D27" i="43"/>
  <c r="N26" i="43"/>
  <c r="O26" i="43" s="1"/>
  <c r="M25" i="43"/>
  <c r="L25" i="43"/>
  <c r="N25" i="43" s="1"/>
  <c r="O25" i="43" s="1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/>
  <c r="N19" i="43"/>
  <c r="O19" i="43"/>
  <c r="N18" i="43"/>
  <c r="O18" i="43"/>
  <c r="N17" i="43"/>
  <c r="O17" i="43" s="1"/>
  <c r="M16" i="43"/>
  <c r="L16" i="43"/>
  <c r="K16" i="43"/>
  <c r="K35" i="43" s="1"/>
  <c r="J16" i="43"/>
  <c r="J35" i="43" s="1"/>
  <c r="I16" i="43"/>
  <c r="H16" i="43"/>
  <c r="G16" i="43"/>
  <c r="F16" i="43"/>
  <c r="E16" i="43"/>
  <c r="D16" i="43"/>
  <c r="N15" i="43"/>
  <c r="O15" i="43" s="1"/>
  <c r="N14" i="43"/>
  <c r="O14" i="43" s="1"/>
  <c r="M13" i="43"/>
  <c r="L13" i="43"/>
  <c r="N13" i="43" s="1"/>
  <c r="O13" i="43" s="1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 s="1"/>
  <c r="N8" i="43"/>
  <c r="O8" i="43"/>
  <c r="N7" i="43"/>
  <c r="O7" i="43" s="1"/>
  <c r="N6" i="43"/>
  <c r="O6" i="43" s="1"/>
  <c r="M5" i="43"/>
  <c r="M35" i="43" s="1"/>
  <c r="L5" i="43"/>
  <c r="N5" i="43" s="1"/>
  <c r="O5" i="43" s="1"/>
  <c r="K5" i="43"/>
  <c r="J5" i="43"/>
  <c r="I5" i="43"/>
  <c r="H5" i="43"/>
  <c r="G5" i="43"/>
  <c r="F5" i="43"/>
  <c r="E5" i="43"/>
  <c r="D5" i="43"/>
  <c r="N35" i="42"/>
  <c r="O35" i="42" s="1"/>
  <c r="M34" i="42"/>
  <c r="M36" i="42" s="1"/>
  <c r="L34" i="42"/>
  <c r="L36" i="42" s="1"/>
  <c r="K34" i="42"/>
  <c r="J34" i="42"/>
  <c r="I34" i="42"/>
  <c r="H34" i="42"/>
  <c r="G34" i="42"/>
  <c r="F34" i="42"/>
  <c r="E34" i="42"/>
  <c r="D34" i="42"/>
  <c r="N33" i="42"/>
  <c r="O33" i="42" s="1"/>
  <c r="N32" i="42"/>
  <c r="O32" i="42"/>
  <c r="N31" i="42"/>
  <c r="O31" i="42"/>
  <c r="M30" i="42"/>
  <c r="L30" i="42"/>
  <c r="K30" i="42"/>
  <c r="J30" i="42"/>
  <c r="I30" i="42"/>
  <c r="H30" i="42"/>
  <c r="G30" i="42"/>
  <c r="F30" i="42"/>
  <c r="E30" i="42"/>
  <c r="D30" i="42"/>
  <c r="N30" i="42" s="1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D28" i="42"/>
  <c r="N28" i="42" s="1"/>
  <c r="O28" i="42" s="1"/>
  <c r="N27" i="42"/>
  <c r="O27" i="42"/>
  <c r="M26" i="42"/>
  <c r="L26" i="42"/>
  <c r="K26" i="42"/>
  <c r="J26" i="42"/>
  <c r="I26" i="42"/>
  <c r="H26" i="42"/>
  <c r="G26" i="42"/>
  <c r="F26" i="42"/>
  <c r="E26" i="42"/>
  <c r="E36" i="42" s="1"/>
  <c r="D26" i="42"/>
  <c r="D36" i="42" s="1"/>
  <c r="N25" i="42"/>
  <c r="O25" i="42"/>
  <c r="N24" i="42"/>
  <c r="O24" i="42" s="1"/>
  <c r="N23" i="42"/>
  <c r="O23" i="42"/>
  <c r="M22" i="42"/>
  <c r="L22" i="42"/>
  <c r="K22" i="42"/>
  <c r="J22" i="42"/>
  <c r="I22" i="42"/>
  <c r="H22" i="42"/>
  <c r="N22" i="42" s="1"/>
  <c r="O22" i="42" s="1"/>
  <c r="G22" i="42"/>
  <c r="F22" i="42"/>
  <c r="E22" i="42"/>
  <c r="D22" i="42"/>
  <c r="N21" i="42"/>
  <c r="O21" i="42"/>
  <c r="N20" i="42"/>
  <c r="O20" i="42" s="1"/>
  <c r="N19" i="42"/>
  <c r="O19" i="42" s="1"/>
  <c r="N18" i="42"/>
  <c r="O18" i="42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N15" i="42" s="1"/>
  <c r="O15" i="42" s="1"/>
  <c r="E15" i="42"/>
  <c r="D15" i="42"/>
  <c r="N14" i="42"/>
  <c r="O14" i="42" s="1"/>
  <c r="N13" i="42"/>
  <c r="O13" i="42"/>
  <c r="M12" i="42"/>
  <c r="L12" i="42"/>
  <c r="K12" i="42"/>
  <c r="J12" i="42"/>
  <c r="I12" i="42"/>
  <c r="I36" i="42" s="1"/>
  <c r="H12" i="42"/>
  <c r="N12" i="42" s="1"/>
  <c r="O12" i="42" s="1"/>
  <c r="G12" i="42"/>
  <c r="F12" i="42"/>
  <c r="E12" i="42"/>
  <c r="D12" i="42"/>
  <c r="N11" i="42"/>
  <c r="O11" i="42"/>
  <c r="N10" i="42"/>
  <c r="O10" i="42" s="1"/>
  <c r="N9" i="42"/>
  <c r="O9" i="42" s="1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G36" i="42" s="1"/>
  <c r="F5" i="42"/>
  <c r="N5" i="42" s="1"/>
  <c r="O5" i="42" s="1"/>
  <c r="E5" i="42"/>
  <c r="D5" i="42"/>
  <c r="M32" i="41"/>
  <c r="D32" i="41"/>
  <c r="N31" i="41"/>
  <c r="O31" i="41"/>
  <c r="M30" i="41"/>
  <c r="L30" i="41"/>
  <c r="K30" i="41"/>
  <c r="J30" i="41"/>
  <c r="I30" i="41"/>
  <c r="H30" i="41"/>
  <c r="G30" i="41"/>
  <c r="F30" i="41"/>
  <c r="E30" i="41"/>
  <c r="D30" i="41"/>
  <c r="N30" i="41" s="1"/>
  <c r="O30" i="41" s="1"/>
  <c r="N29" i="41"/>
  <c r="O29" i="41"/>
  <c r="N28" i="41"/>
  <c r="O28" i="41" s="1"/>
  <c r="M27" i="41"/>
  <c r="L27" i="41"/>
  <c r="K27" i="41"/>
  <c r="J27" i="41"/>
  <c r="I27" i="41"/>
  <c r="H27" i="41"/>
  <c r="G27" i="41"/>
  <c r="F27" i="41"/>
  <c r="N27" i="41" s="1"/>
  <c r="O27" i="41" s="1"/>
  <c r="E27" i="41"/>
  <c r="D27" i="41"/>
  <c r="N26" i="41"/>
  <c r="O26" i="41" s="1"/>
  <c r="M25" i="41"/>
  <c r="L25" i="41"/>
  <c r="K25" i="41"/>
  <c r="J25" i="41"/>
  <c r="I25" i="41"/>
  <c r="H25" i="41"/>
  <c r="G25" i="41"/>
  <c r="F25" i="41"/>
  <c r="N25" i="41" s="1"/>
  <c r="O25" i="41" s="1"/>
  <c r="E25" i="41"/>
  <c r="D25" i="41"/>
  <c r="N24" i="41"/>
  <c r="O24" i="41" s="1"/>
  <c r="N23" i="41"/>
  <c r="O23" i="41"/>
  <c r="M22" i="41"/>
  <c r="L22" i="41"/>
  <c r="K22" i="41"/>
  <c r="J22" i="41"/>
  <c r="I22" i="41"/>
  <c r="H22" i="41"/>
  <c r="N22" i="41" s="1"/>
  <c r="O22" i="41" s="1"/>
  <c r="G22" i="41"/>
  <c r="F22" i="41"/>
  <c r="E22" i="41"/>
  <c r="D22" i="41"/>
  <c r="N21" i="41"/>
  <c r="O21" i="41"/>
  <c r="N20" i="41"/>
  <c r="O20" i="41" s="1"/>
  <c r="N19" i="41"/>
  <c r="O19" i="41" s="1"/>
  <c r="N18" i="41"/>
  <c r="O18" i="4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N15" i="41" s="1"/>
  <c r="O15" i="41" s="1"/>
  <c r="E15" i="41"/>
  <c r="D15" i="41"/>
  <c r="N14" i="41"/>
  <c r="O14" i="41" s="1"/>
  <c r="N13" i="41"/>
  <c r="O13" i="41"/>
  <c r="M12" i="41"/>
  <c r="L12" i="41"/>
  <c r="K12" i="41"/>
  <c r="J12" i="41"/>
  <c r="I12" i="41"/>
  <c r="H12" i="41"/>
  <c r="N12" i="41" s="1"/>
  <c r="O12" i="41" s="1"/>
  <c r="G12" i="41"/>
  <c r="F12" i="41"/>
  <c r="E12" i="41"/>
  <c r="D12" i="41"/>
  <c r="N11" i="41"/>
  <c r="O11" i="41"/>
  <c r="N10" i="41"/>
  <c r="O10" i="41" s="1"/>
  <c r="N9" i="41"/>
  <c r="O9" i="41" s="1"/>
  <c r="N8" i="41"/>
  <c r="O8" i="41"/>
  <c r="N7" i="41"/>
  <c r="O7" i="41"/>
  <c r="N6" i="41"/>
  <c r="O6" i="41" s="1"/>
  <c r="M5" i="41"/>
  <c r="L5" i="41"/>
  <c r="L32" i="41" s="1"/>
  <c r="K5" i="41"/>
  <c r="K32" i="41" s="1"/>
  <c r="J5" i="41"/>
  <c r="J32" i="41" s="1"/>
  <c r="I5" i="41"/>
  <c r="I32" i="41" s="1"/>
  <c r="H5" i="41"/>
  <c r="G5" i="41"/>
  <c r="G32" i="41" s="1"/>
  <c r="F5" i="41"/>
  <c r="N5" i="41" s="1"/>
  <c r="O5" i="41" s="1"/>
  <c r="E5" i="41"/>
  <c r="E32" i="41" s="1"/>
  <c r="D5" i="41"/>
  <c r="N35" i="40"/>
  <c r="O35" i="40" s="1"/>
  <c r="M34" i="40"/>
  <c r="L34" i="40"/>
  <c r="K34" i="40"/>
  <c r="J34" i="40"/>
  <c r="I34" i="40"/>
  <c r="H34" i="40"/>
  <c r="G34" i="40"/>
  <c r="N34" i="40" s="1"/>
  <c r="O34" i="40" s="1"/>
  <c r="F34" i="40"/>
  <c r="E34" i="40"/>
  <c r="D34" i="40"/>
  <c r="N33" i="40"/>
  <c r="O33" i="40"/>
  <c r="N32" i="40"/>
  <c r="O32" i="40" s="1"/>
  <c r="N31" i="40"/>
  <c r="O31" i="40" s="1"/>
  <c r="N30" i="40"/>
  <c r="O30" i="40"/>
  <c r="M29" i="40"/>
  <c r="L29" i="40"/>
  <c r="K29" i="40"/>
  <c r="J29" i="40"/>
  <c r="I29" i="40"/>
  <c r="H29" i="40"/>
  <c r="G29" i="40"/>
  <c r="F29" i="40"/>
  <c r="E29" i="40"/>
  <c r="D29" i="40"/>
  <c r="N29" i="40" s="1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 s="1"/>
  <c r="N24" i="40"/>
  <c r="O24" i="40"/>
  <c r="M23" i="40"/>
  <c r="L23" i="40"/>
  <c r="K23" i="40"/>
  <c r="J23" i="40"/>
  <c r="I23" i="40"/>
  <c r="H23" i="40"/>
  <c r="H36" i="40" s="1"/>
  <c r="G23" i="40"/>
  <c r="F23" i="40"/>
  <c r="E23" i="40"/>
  <c r="D23" i="40"/>
  <c r="N23" i="40" s="1"/>
  <c r="O23" i="40" s="1"/>
  <c r="N22" i="40"/>
  <c r="O22" i="40" s="1"/>
  <c r="N21" i="40"/>
  <c r="O21" i="40" s="1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 s="1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M36" i="40" s="1"/>
  <c r="L5" i="40"/>
  <c r="L36" i="40" s="1"/>
  <c r="K5" i="40"/>
  <c r="N5" i="40" s="1"/>
  <c r="O5" i="40" s="1"/>
  <c r="J5" i="40"/>
  <c r="I5" i="40"/>
  <c r="I36" i="40" s="1"/>
  <c r="H5" i="40"/>
  <c r="G5" i="40"/>
  <c r="G36" i="40" s="1"/>
  <c r="F5" i="40"/>
  <c r="E5" i="40"/>
  <c r="E36" i="40" s="1"/>
  <c r="D5" i="40"/>
  <c r="N35" i="39"/>
  <c r="O35" i="39" s="1"/>
  <c r="M34" i="39"/>
  <c r="L34" i="39"/>
  <c r="L36" i="39" s="1"/>
  <c r="K34" i="39"/>
  <c r="K36" i="39" s="1"/>
  <c r="J34" i="39"/>
  <c r="I34" i="39"/>
  <c r="H34" i="39"/>
  <c r="G34" i="39"/>
  <c r="F34" i="39"/>
  <c r="E34" i="39"/>
  <c r="D34" i="39"/>
  <c r="N33" i="39"/>
  <c r="O33" i="39" s="1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N26" i="39" s="1"/>
  <c r="O26" i="39" s="1"/>
  <c r="E36" i="39"/>
  <c r="D26" i="39"/>
  <c r="N25" i="39"/>
  <c r="O25" i="39" s="1"/>
  <c r="N24" i="39"/>
  <c r="O24" i="39" s="1"/>
  <c r="N23" i="39"/>
  <c r="O23" i="39" s="1"/>
  <c r="M22" i="39"/>
  <c r="L22" i="39"/>
  <c r="K22" i="39"/>
  <c r="J22" i="39"/>
  <c r="I22" i="39"/>
  <c r="N22" i="39" s="1"/>
  <c r="O22" i="39" s="1"/>
  <c r="H22" i="39"/>
  <c r="G22" i="39"/>
  <c r="F22" i="39"/>
  <c r="E22" i="39"/>
  <c r="D22" i="39"/>
  <c r="N21" i="39"/>
  <c r="O21" i="39" s="1"/>
  <c r="N20" i="39"/>
  <c r="O20" i="39" s="1"/>
  <c r="N19" i="39"/>
  <c r="O19" i="39"/>
  <c r="N18" i="39"/>
  <c r="O18" i="39" s="1"/>
  <c r="N17" i="39"/>
  <c r="O17" i="39" s="1"/>
  <c r="N16" i="39"/>
  <c r="O16" i="39" s="1"/>
  <c r="M15" i="39"/>
  <c r="L15" i="39"/>
  <c r="K15" i="39"/>
  <c r="J15" i="39"/>
  <c r="I15" i="39"/>
  <c r="H15" i="39"/>
  <c r="G15" i="39"/>
  <c r="N15" i="39" s="1"/>
  <c r="O15" i="39" s="1"/>
  <c r="F15" i="39"/>
  <c r="E15" i="39"/>
  <c r="D15" i="39"/>
  <c r="N14" i="39"/>
  <c r="O14" i="39" s="1"/>
  <c r="N13" i="39"/>
  <c r="O13" i="39" s="1"/>
  <c r="M12" i="39"/>
  <c r="L12" i="39"/>
  <c r="K12" i="39"/>
  <c r="J12" i="39"/>
  <c r="J36" i="39" s="1"/>
  <c r="I12" i="39"/>
  <c r="N12" i="39" s="1"/>
  <c r="O12" i="39" s="1"/>
  <c r="H12" i="39"/>
  <c r="G12" i="39"/>
  <c r="F12" i="39"/>
  <c r="E12" i="39"/>
  <c r="D12" i="39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M36" i="39" s="1"/>
  <c r="L5" i="39"/>
  <c r="K5" i="39"/>
  <c r="J5" i="39"/>
  <c r="I5" i="39"/>
  <c r="H5" i="39"/>
  <c r="G5" i="39"/>
  <c r="N5" i="39" s="1"/>
  <c r="O5" i="39" s="1"/>
  <c r="F5" i="39"/>
  <c r="E5" i="39"/>
  <c r="D5" i="39"/>
  <c r="N37" i="38"/>
  <c r="O37" i="38" s="1"/>
  <c r="N36" i="38"/>
  <c r="O36" i="38" s="1"/>
  <c r="M35" i="38"/>
  <c r="L35" i="38"/>
  <c r="K35" i="38"/>
  <c r="J35" i="38"/>
  <c r="I35" i="38"/>
  <c r="N35" i="38" s="1"/>
  <c r="O35" i="38" s="1"/>
  <c r="H35" i="38"/>
  <c r="G35" i="38"/>
  <c r="F35" i="38"/>
  <c r="E35" i="38"/>
  <c r="D35" i="38"/>
  <c r="N34" i="38"/>
  <c r="O34" i="38" s="1"/>
  <c r="N33" i="38"/>
  <c r="O33" i="38" s="1"/>
  <c r="N32" i="38"/>
  <c r="O32" i="38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7" i="38"/>
  <c r="O27" i="38" s="1"/>
  <c r="M26" i="38"/>
  <c r="L26" i="38"/>
  <c r="K26" i="38"/>
  <c r="J26" i="38"/>
  <c r="J38" i="38" s="1"/>
  <c r="I26" i="38"/>
  <c r="I38" i="38" s="1"/>
  <c r="H26" i="38"/>
  <c r="G26" i="38"/>
  <c r="F26" i="38"/>
  <c r="E26" i="38"/>
  <c r="D26" i="38"/>
  <c r="N26" i="38" s="1"/>
  <c r="O26" i="38" s="1"/>
  <c r="N25" i="38"/>
  <c r="O25" i="38" s="1"/>
  <c r="N24" i="38"/>
  <c r="O24" i="38" s="1"/>
  <c r="N23" i="38"/>
  <c r="O23" i="38"/>
  <c r="M22" i="38"/>
  <c r="N22" i="38" s="1"/>
  <c r="O22" i="38" s="1"/>
  <c r="L22" i="38"/>
  <c r="K22" i="38"/>
  <c r="J22" i="38"/>
  <c r="I22" i="38"/>
  <c r="H22" i="38"/>
  <c r="G22" i="38"/>
  <c r="F22" i="38"/>
  <c r="E22" i="38"/>
  <c r="D22" i="38"/>
  <c r="N21" i="38"/>
  <c r="O21" i="38"/>
  <c r="N20" i="38"/>
  <c r="O20" i="38" s="1"/>
  <c r="N19" i="38"/>
  <c r="O19" i="38" s="1"/>
  <c r="N18" i="38"/>
  <c r="O18" i="38"/>
  <c r="N17" i="38"/>
  <c r="O17" i="38" s="1"/>
  <c r="N16" i="38"/>
  <c r="O16" i="38" s="1"/>
  <c r="M15" i="38"/>
  <c r="L15" i="38"/>
  <c r="K15" i="38"/>
  <c r="N15" i="38" s="1"/>
  <c r="O15" i="38" s="1"/>
  <c r="J15" i="38"/>
  <c r="I15" i="38"/>
  <c r="H15" i="38"/>
  <c r="G15" i="38"/>
  <c r="F15" i="38"/>
  <c r="E15" i="38"/>
  <c r="D15" i="38"/>
  <c r="N14" i="38"/>
  <c r="O14" i="38" s="1"/>
  <c r="N13" i="38"/>
  <c r="O13" i="38"/>
  <c r="M12" i="38"/>
  <c r="N12" i="38" s="1"/>
  <c r="O12" i="38" s="1"/>
  <c r="L12" i="38"/>
  <c r="K12" i="38"/>
  <c r="J12" i="38"/>
  <c r="I12" i="38"/>
  <c r="H12" i="38"/>
  <c r="G12" i="38"/>
  <c r="F12" i="38"/>
  <c r="E12" i="38"/>
  <c r="D12" i="38"/>
  <c r="N11" i="38"/>
  <c r="O11" i="38"/>
  <c r="N10" i="38"/>
  <c r="O10" i="38"/>
  <c r="N9" i="38"/>
  <c r="O9" i="38" s="1"/>
  <c r="N8" i="38"/>
  <c r="O8" i="38"/>
  <c r="N7" i="38"/>
  <c r="O7" i="38"/>
  <c r="N6" i="38"/>
  <c r="O6" i="38"/>
  <c r="M5" i="38"/>
  <c r="M38" i="38" s="1"/>
  <c r="L5" i="38"/>
  <c r="L38" i="38" s="1"/>
  <c r="K5" i="38"/>
  <c r="K38" i="38" s="1"/>
  <c r="J5" i="38"/>
  <c r="I5" i="38"/>
  <c r="H5" i="38"/>
  <c r="G5" i="38"/>
  <c r="G38" i="38" s="1"/>
  <c r="F5" i="38"/>
  <c r="F38" i="38" s="1"/>
  <c r="E5" i="38"/>
  <c r="D5" i="38"/>
  <c r="N34" i="37"/>
  <c r="O34" i="37"/>
  <c r="M33" i="37"/>
  <c r="L33" i="37"/>
  <c r="K33" i="37"/>
  <c r="J33" i="37"/>
  <c r="I33" i="37"/>
  <c r="H33" i="37"/>
  <c r="G33" i="37"/>
  <c r="F33" i="37"/>
  <c r="E33" i="37"/>
  <c r="D33" i="37"/>
  <c r="N33" i="37"/>
  <c r="O33" i="37"/>
  <c r="N32" i="37"/>
  <c r="O32" i="37"/>
  <c r="N31" i="37"/>
  <c r="O31" i="37" s="1"/>
  <c r="N30" i="37"/>
  <c r="O30" i="37"/>
  <c r="N29" i="37"/>
  <c r="O29" i="37" s="1"/>
  <c r="M28" i="37"/>
  <c r="L28" i="37"/>
  <c r="K28" i="37"/>
  <c r="J28" i="37"/>
  <c r="N28" i="37" s="1"/>
  <c r="O28" i="37" s="1"/>
  <c r="I28" i="37"/>
  <c r="H28" i="37"/>
  <c r="G28" i="37"/>
  <c r="F28" i="37"/>
  <c r="E28" i="37"/>
  <c r="D28" i="37"/>
  <c r="N27" i="37"/>
  <c r="O27" i="37" s="1"/>
  <c r="M26" i="37"/>
  <c r="L26" i="37"/>
  <c r="K26" i="37"/>
  <c r="J26" i="37"/>
  <c r="N26" i="37" s="1"/>
  <c r="O26" i="37" s="1"/>
  <c r="I26" i="37"/>
  <c r="H26" i="37"/>
  <c r="G26" i="37"/>
  <c r="F26" i="37"/>
  <c r="E26" i="37"/>
  <c r="D26" i="37"/>
  <c r="N25" i="37"/>
  <c r="O25" i="37" s="1"/>
  <c r="M24" i="37"/>
  <c r="L24" i="37"/>
  <c r="K24" i="37"/>
  <c r="J24" i="37"/>
  <c r="J35" i="37" s="1"/>
  <c r="I24" i="37"/>
  <c r="H24" i="37"/>
  <c r="G24" i="37"/>
  <c r="F24" i="37"/>
  <c r="E24" i="37"/>
  <c r="D24" i="37"/>
  <c r="N23" i="37"/>
  <c r="O23" i="37"/>
  <c r="N22" i="37"/>
  <c r="O22" i="37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/>
  <c r="N18" i="37"/>
  <c r="O18" i="37" s="1"/>
  <c r="N17" i="37"/>
  <c r="O17" i="37"/>
  <c r="N16" i="37"/>
  <c r="O16" i="37" s="1"/>
  <c r="N15" i="37"/>
  <c r="O15" i="37"/>
  <c r="M14" i="37"/>
  <c r="L14" i="37"/>
  <c r="L35" i="37" s="1"/>
  <c r="K14" i="37"/>
  <c r="J14" i="37"/>
  <c r="I14" i="37"/>
  <c r="H14" i="37"/>
  <c r="G14" i="37"/>
  <c r="F14" i="37"/>
  <c r="E14" i="37"/>
  <c r="D14" i="37"/>
  <c r="N13" i="37"/>
  <c r="O13" i="37"/>
  <c r="M12" i="37"/>
  <c r="M35" i="37"/>
  <c r="L12" i="37"/>
  <c r="K12" i="37"/>
  <c r="J12" i="37"/>
  <c r="I12" i="37"/>
  <c r="H12" i="37"/>
  <c r="G12" i="37"/>
  <c r="F12" i="37"/>
  <c r="E12" i="37"/>
  <c r="D12" i="37"/>
  <c r="D35" i="37" s="1"/>
  <c r="N11" i="37"/>
  <c r="O11" i="37"/>
  <c r="N10" i="37"/>
  <c r="O10" i="37" s="1"/>
  <c r="N9" i="37"/>
  <c r="O9" i="37"/>
  <c r="N8" i="37"/>
  <c r="O8" i="37" s="1"/>
  <c r="N7" i="37"/>
  <c r="O7" i="37"/>
  <c r="N6" i="37"/>
  <c r="O6" i="37"/>
  <c r="M5" i="37"/>
  <c r="L5" i="37"/>
  <c r="K5" i="37"/>
  <c r="K35" i="37" s="1"/>
  <c r="J5" i="37"/>
  <c r="I5" i="37"/>
  <c r="I35" i="37" s="1"/>
  <c r="H5" i="37"/>
  <c r="G5" i="37"/>
  <c r="F5" i="37"/>
  <c r="E5" i="37"/>
  <c r="E35" i="37"/>
  <c r="D5" i="37"/>
  <c r="N5" i="37" s="1"/>
  <c r="O5" i="37" s="1"/>
  <c r="N35" i="36"/>
  <c r="O35" i="36" s="1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3" i="36" s="1"/>
  <c r="O33" i="36" s="1"/>
  <c r="N32" i="36"/>
  <c r="O32" i="36" s="1"/>
  <c r="N31" i="36"/>
  <c r="O31" i="36" s="1"/>
  <c r="N30" i="36"/>
  <c r="O30" i="36"/>
  <c r="N29" i="36"/>
  <c r="O29" i="36" s="1"/>
  <c r="M28" i="36"/>
  <c r="L28" i="36"/>
  <c r="K28" i="36"/>
  <c r="J28" i="36"/>
  <c r="I28" i="36"/>
  <c r="H28" i="36"/>
  <c r="G28" i="36"/>
  <c r="F28" i="36"/>
  <c r="E28" i="36"/>
  <c r="E36" i="36" s="1"/>
  <c r="D28" i="36"/>
  <c r="N28" i="36" s="1"/>
  <c r="O28" i="36" s="1"/>
  <c r="N27" i="36"/>
  <c r="O27" i="36"/>
  <c r="M26" i="36"/>
  <c r="L26" i="36"/>
  <c r="K26" i="36"/>
  <c r="J26" i="36"/>
  <c r="I26" i="36"/>
  <c r="H26" i="36"/>
  <c r="G26" i="36"/>
  <c r="N26" i="36"/>
  <c r="O26" i="36"/>
  <c r="F26" i="36"/>
  <c r="E26" i="36"/>
  <c r="D26" i="36"/>
  <c r="N25" i="36"/>
  <c r="O25" i="36" s="1"/>
  <c r="M24" i="36"/>
  <c r="L24" i="36"/>
  <c r="K24" i="36"/>
  <c r="J24" i="36"/>
  <c r="I24" i="36"/>
  <c r="H24" i="36"/>
  <c r="H36" i="36" s="1"/>
  <c r="G24" i="36"/>
  <c r="N24" i="36" s="1"/>
  <c r="O24" i="36" s="1"/>
  <c r="F24" i="36"/>
  <c r="E24" i="36"/>
  <c r="D24" i="36"/>
  <c r="N23" i="36"/>
  <c r="O23" i="36" s="1"/>
  <c r="N22" i="36"/>
  <c r="O22" i="36" s="1"/>
  <c r="M21" i="36"/>
  <c r="L21" i="36"/>
  <c r="K21" i="36"/>
  <c r="J21" i="36"/>
  <c r="I21" i="36"/>
  <c r="N21" i="36" s="1"/>
  <c r="O21" i="36" s="1"/>
  <c r="H21" i="36"/>
  <c r="G21" i="36"/>
  <c r="F21" i="36"/>
  <c r="E21" i="36"/>
  <c r="D21" i="36"/>
  <c r="N20" i="36"/>
  <c r="O20" i="36" s="1"/>
  <c r="N19" i="36"/>
  <c r="O19" i="36"/>
  <c r="N18" i="36"/>
  <c r="O18" i="36"/>
  <c r="N17" i="36"/>
  <c r="O17" i="36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 s="1"/>
  <c r="N13" i="36"/>
  <c r="O13" i="36" s="1"/>
  <c r="M12" i="36"/>
  <c r="L12" i="36"/>
  <c r="K12" i="36"/>
  <c r="N12" i="36"/>
  <c r="O12" i="36"/>
  <c r="J12" i="36"/>
  <c r="I12" i="36"/>
  <c r="H12" i="36"/>
  <c r="G12" i="36"/>
  <c r="F12" i="36"/>
  <c r="E12" i="36"/>
  <c r="D12" i="36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K5" i="36"/>
  <c r="K36" i="36"/>
  <c r="J5" i="36"/>
  <c r="N5" i="36" s="1"/>
  <c r="O5" i="36" s="1"/>
  <c r="I5" i="36"/>
  <c r="H5" i="36"/>
  <c r="G5" i="36"/>
  <c r="G36" i="36" s="1"/>
  <c r="F5" i="36"/>
  <c r="F36" i="36" s="1"/>
  <c r="E5" i="36"/>
  <c r="D5" i="36"/>
  <c r="D36" i="36" s="1"/>
  <c r="N36" i="35"/>
  <c r="O36" i="35"/>
  <c r="N35" i="35"/>
  <c r="O35" i="35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/>
  <c r="N32" i="35"/>
  <c r="O32" i="35" s="1"/>
  <c r="N31" i="35"/>
  <c r="O31" i="35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/>
  <c r="M27" i="35"/>
  <c r="L27" i="35"/>
  <c r="L37" i="35" s="1"/>
  <c r="K27" i="35"/>
  <c r="J27" i="35"/>
  <c r="I27" i="35"/>
  <c r="H27" i="35"/>
  <c r="G27" i="35"/>
  <c r="F27" i="35"/>
  <c r="E27" i="35"/>
  <c r="D27" i="35"/>
  <c r="N27" i="35" s="1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N23" i="35"/>
  <c r="O23" i="35" s="1"/>
  <c r="N22" i="35"/>
  <c r="O22" i="35"/>
  <c r="M21" i="35"/>
  <c r="L21" i="35"/>
  <c r="K21" i="35"/>
  <c r="J21" i="35"/>
  <c r="I21" i="35"/>
  <c r="I37" i="35" s="1"/>
  <c r="H21" i="35"/>
  <c r="H37" i="35" s="1"/>
  <c r="G21" i="35"/>
  <c r="F21" i="35"/>
  <c r="E21" i="35"/>
  <c r="N21" i="35" s="1"/>
  <c r="O21" i="35" s="1"/>
  <c r="D21" i="35"/>
  <c r="N20" i="35"/>
  <c r="O20" i="35" s="1"/>
  <c r="N19" i="35"/>
  <c r="O19" i="35"/>
  <c r="N18" i="35"/>
  <c r="O18" i="35"/>
  <c r="N17" i="35"/>
  <c r="O17" i="35"/>
  <c r="N16" i="35"/>
  <c r="O16" i="35" s="1"/>
  <c r="M15" i="35"/>
  <c r="L15" i="35"/>
  <c r="K15" i="35"/>
  <c r="J15" i="35"/>
  <c r="I15" i="35"/>
  <c r="H15" i="35"/>
  <c r="G15" i="35"/>
  <c r="G37" i="35" s="1"/>
  <c r="F15" i="35"/>
  <c r="N15" i="35" s="1"/>
  <c r="O15" i="35" s="1"/>
  <c r="E15" i="35"/>
  <c r="D15" i="35"/>
  <c r="N14" i="35"/>
  <c r="O14" i="35"/>
  <c r="N13" i="35"/>
  <c r="O13" i="35" s="1"/>
  <c r="M12" i="35"/>
  <c r="L12" i="35"/>
  <c r="K12" i="35"/>
  <c r="N12" i="35" s="1"/>
  <c r="O12" i="35" s="1"/>
  <c r="J12" i="35"/>
  <c r="I12" i="35"/>
  <c r="H12" i="35"/>
  <c r="G12" i="35"/>
  <c r="F12" i="35"/>
  <c r="E12" i="35"/>
  <c r="D12" i="35"/>
  <c r="N11" i="35"/>
  <c r="O11" i="35" s="1"/>
  <c r="N10" i="35"/>
  <c r="O10" i="35"/>
  <c r="N9" i="35"/>
  <c r="O9" i="35" s="1"/>
  <c r="N8" i="35"/>
  <c r="O8" i="35" s="1"/>
  <c r="N7" i="35"/>
  <c r="O7" i="35"/>
  <c r="N6" i="35"/>
  <c r="O6" i="35" s="1"/>
  <c r="M5" i="35"/>
  <c r="L5" i="35"/>
  <c r="K5" i="35"/>
  <c r="J5" i="35"/>
  <c r="J37" i="35" s="1"/>
  <c r="I5" i="35"/>
  <c r="H5" i="35"/>
  <c r="G5" i="35"/>
  <c r="F5" i="35"/>
  <c r="F37" i="35" s="1"/>
  <c r="E5" i="35"/>
  <c r="D5" i="35"/>
  <c r="N5" i="35" s="1"/>
  <c r="O5" i="35" s="1"/>
  <c r="N35" i="34"/>
  <c r="O35" i="34"/>
  <c r="M34" i="34"/>
  <c r="M36" i="34"/>
  <c r="L34" i="34"/>
  <c r="K34" i="34"/>
  <c r="J34" i="34"/>
  <c r="I34" i="34"/>
  <c r="H34" i="34"/>
  <c r="G34" i="34"/>
  <c r="F34" i="34"/>
  <c r="E34" i="34"/>
  <c r="D34" i="34"/>
  <c r="N34" i="34"/>
  <c r="O34" i="34"/>
  <c r="N33" i="34"/>
  <c r="O33" i="34"/>
  <c r="N32" i="34"/>
  <c r="O32" i="34" s="1"/>
  <c r="N31" i="34"/>
  <c r="O31" i="34"/>
  <c r="N30" i="34"/>
  <c r="O30" i="34" s="1"/>
  <c r="M29" i="34"/>
  <c r="L29" i="34"/>
  <c r="K29" i="34"/>
  <c r="J29" i="34"/>
  <c r="N29" i="34" s="1"/>
  <c r="O29" i="34" s="1"/>
  <c r="I29" i="34"/>
  <c r="H29" i="34"/>
  <c r="G29" i="34"/>
  <c r="F29" i="34"/>
  <c r="E29" i="34"/>
  <c r="D29" i="34"/>
  <c r="N28" i="34"/>
  <c r="O28" i="34" s="1"/>
  <c r="M27" i="34"/>
  <c r="L27" i="34"/>
  <c r="K27" i="34"/>
  <c r="K36" i="34" s="1"/>
  <c r="J27" i="34"/>
  <c r="I27" i="34"/>
  <c r="H27" i="34"/>
  <c r="G27" i="34"/>
  <c r="F27" i="34"/>
  <c r="E27" i="34"/>
  <c r="N27" i="34" s="1"/>
  <c r="O27" i="34" s="1"/>
  <c r="D27" i="34"/>
  <c r="N26" i="34"/>
  <c r="O26" i="34"/>
  <c r="M25" i="34"/>
  <c r="L25" i="34"/>
  <c r="K25" i="34"/>
  <c r="J25" i="34"/>
  <c r="I25" i="34"/>
  <c r="H25" i="34"/>
  <c r="G25" i="34"/>
  <c r="F25" i="34"/>
  <c r="N25" i="34" s="1"/>
  <c r="O25" i="34" s="1"/>
  <c r="E25" i="34"/>
  <c r="D25" i="34"/>
  <c r="N24" i="34"/>
  <c r="O24" i="34"/>
  <c r="N23" i="34"/>
  <c r="O23" i="34"/>
  <c r="N22" i="34"/>
  <c r="O22" i="34" s="1"/>
  <c r="M21" i="34"/>
  <c r="L21" i="34"/>
  <c r="K21" i="34"/>
  <c r="J21" i="34"/>
  <c r="I21" i="34"/>
  <c r="H21" i="34"/>
  <c r="G21" i="34"/>
  <c r="G36" i="34" s="1"/>
  <c r="F21" i="34"/>
  <c r="N21" i="34" s="1"/>
  <c r="O21" i="34" s="1"/>
  <c r="E21" i="34"/>
  <c r="D21" i="34"/>
  <c r="N20" i="34"/>
  <c r="O20" i="34"/>
  <c r="N19" i="34"/>
  <c r="O19" i="34" s="1"/>
  <c r="N18" i="34"/>
  <c r="O18" i="34"/>
  <c r="N17" i="34"/>
  <c r="O17" i="34"/>
  <c r="N16" i="34"/>
  <c r="O16" i="34" s="1"/>
  <c r="M15" i="34"/>
  <c r="L15" i="34"/>
  <c r="K15" i="34"/>
  <c r="J15" i="34"/>
  <c r="I15" i="34"/>
  <c r="H15" i="34"/>
  <c r="G15" i="34"/>
  <c r="F15" i="34"/>
  <c r="F36" i="34" s="1"/>
  <c r="E15" i="34"/>
  <c r="N15" i="34" s="1"/>
  <c r="O15" i="34" s="1"/>
  <c r="D15" i="34"/>
  <c r="N14" i="34"/>
  <c r="O14" i="34"/>
  <c r="N13" i="34"/>
  <c r="O13" i="34" s="1"/>
  <c r="M12" i="34"/>
  <c r="L12" i="34"/>
  <c r="K12" i="34"/>
  <c r="J12" i="34"/>
  <c r="J36" i="34" s="1"/>
  <c r="I12" i="34"/>
  <c r="N12" i="34" s="1"/>
  <c r="O12" i="34" s="1"/>
  <c r="H12" i="34"/>
  <c r="G12" i="34"/>
  <c r="F12" i="34"/>
  <c r="E12" i="34"/>
  <c r="D12" i="34"/>
  <c r="N11" i="34"/>
  <c r="O11" i="34" s="1"/>
  <c r="N10" i="34"/>
  <c r="O10" i="34"/>
  <c r="N9" i="34"/>
  <c r="O9" i="34"/>
  <c r="N8" i="34"/>
  <c r="O8" i="34" s="1"/>
  <c r="N7" i="34"/>
  <c r="O7" i="34"/>
  <c r="N6" i="34"/>
  <c r="O6" i="34"/>
  <c r="M5" i="34"/>
  <c r="L5" i="34"/>
  <c r="L36" i="34" s="1"/>
  <c r="K5" i="34"/>
  <c r="J5" i="34"/>
  <c r="I5" i="34"/>
  <c r="I36" i="34" s="1"/>
  <c r="H5" i="34"/>
  <c r="N5" i="34" s="1"/>
  <c r="O5" i="34" s="1"/>
  <c r="G5" i="34"/>
  <c r="F5" i="34"/>
  <c r="E5" i="34"/>
  <c r="D5" i="34"/>
  <c r="D36" i="34" s="1"/>
  <c r="E34" i="33"/>
  <c r="F34" i="33"/>
  <c r="G34" i="33"/>
  <c r="H34" i="33"/>
  <c r="I34" i="33"/>
  <c r="J34" i="33"/>
  <c r="K34" i="33"/>
  <c r="L34" i="33"/>
  <c r="M34" i="33"/>
  <c r="D34" i="33"/>
  <c r="N34" i="33" s="1"/>
  <c r="O34" i="33" s="1"/>
  <c r="E29" i="33"/>
  <c r="F29" i="33"/>
  <c r="G29" i="33"/>
  <c r="H29" i="33"/>
  <c r="I29" i="33"/>
  <c r="N29" i="33" s="1"/>
  <c r="O29" i="33" s="1"/>
  <c r="J29" i="33"/>
  <c r="K29" i="33"/>
  <c r="L29" i="33"/>
  <c r="M29" i="33"/>
  <c r="E27" i="33"/>
  <c r="F27" i="33"/>
  <c r="N27" i="33" s="1"/>
  <c r="O27" i="33" s="1"/>
  <c r="G27" i="33"/>
  <c r="H27" i="33"/>
  <c r="I27" i="33"/>
  <c r="J27" i="33"/>
  <c r="K27" i="33"/>
  <c r="L27" i="33"/>
  <c r="M27" i="33"/>
  <c r="E25" i="33"/>
  <c r="F25" i="33"/>
  <c r="G25" i="33"/>
  <c r="H25" i="33"/>
  <c r="N25" i="33" s="1"/>
  <c r="O25" i="33" s="1"/>
  <c r="I25" i="33"/>
  <c r="J25" i="33"/>
  <c r="K25" i="33"/>
  <c r="L25" i="33"/>
  <c r="M25" i="33"/>
  <c r="M36" i="33" s="1"/>
  <c r="E21" i="33"/>
  <c r="E36" i="33" s="1"/>
  <c r="F21" i="33"/>
  <c r="G21" i="33"/>
  <c r="H21" i="33"/>
  <c r="I21" i="33"/>
  <c r="J21" i="33"/>
  <c r="K21" i="33"/>
  <c r="L21" i="33"/>
  <c r="M21" i="33"/>
  <c r="E15" i="33"/>
  <c r="F15" i="33"/>
  <c r="G15" i="33"/>
  <c r="N15" i="33" s="1"/>
  <c r="O15" i="33" s="1"/>
  <c r="H15" i="33"/>
  <c r="H36" i="33" s="1"/>
  <c r="I15" i="33"/>
  <c r="J15" i="33"/>
  <c r="K15" i="33"/>
  <c r="L15" i="33"/>
  <c r="M15" i="33"/>
  <c r="E12" i="33"/>
  <c r="F12" i="33"/>
  <c r="G12" i="33"/>
  <c r="H12" i="33"/>
  <c r="I12" i="33"/>
  <c r="N12" i="33"/>
  <c r="O12" i="33"/>
  <c r="J12" i="33"/>
  <c r="K12" i="33"/>
  <c r="L12" i="33"/>
  <c r="M12" i="33"/>
  <c r="E5" i="33"/>
  <c r="F5" i="33"/>
  <c r="N5" i="33" s="1"/>
  <c r="O5" i="33" s="1"/>
  <c r="G5" i="33"/>
  <c r="G36" i="33" s="1"/>
  <c r="H5" i="33"/>
  <c r="I5" i="33"/>
  <c r="J5" i="33"/>
  <c r="J36" i="33" s="1"/>
  <c r="K5" i="33"/>
  <c r="K36" i="33" s="1"/>
  <c r="L5" i="33"/>
  <c r="M5" i="33"/>
  <c r="D29" i="33"/>
  <c r="D27" i="33"/>
  <c r="D21" i="33"/>
  <c r="D15" i="33"/>
  <c r="D12" i="33"/>
  <c r="D5" i="33"/>
  <c r="N35" i="33"/>
  <c r="O35" i="33"/>
  <c r="N28" i="33"/>
  <c r="N30" i="33"/>
  <c r="N31" i="33"/>
  <c r="O31" i="33" s="1"/>
  <c r="N32" i="33"/>
  <c r="O32" i="33"/>
  <c r="N33" i="33"/>
  <c r="D25" i="33"/>
  <c r="N26" i="33"/>
  <c r="O26" i="33" s="1"/>
  <c r="N23" i="33"/>
  <c r="O23" i="33"/>
  <c r="N24" i="33"/>
  <c r="O24" i="33"/>
  <c r="N22" i="33"/>
  <c r="O22" i="33" s="1"/>
  <c r="O28" i="33"/>
  <c r="O30" i="33"/>
  <c r="O33" i="33"/>
  <c r="N14" i="33"/>
  <c r="O14" i="33"/>
  <c r="N7" i="33"/>
  <c r="O7" i="33"/>
  <c r="N8" i="33"/>
  <c r="O8" i="33" s="1"/>
  <c r="N9" i="33"/>
  <c r="O9" i="33" s="1"/>
  <c r="N10" i="33"/>
  <c r="O10" i="33"/>
  <c r="N11" i="33"/>
  <c r="O11" i="33" s="1"/>
  <c r="N6" i="33"/>
  <c r="O6" i="33" s="1"/>
  <c r="N16" i="33"/>
  <c r="O16" i="33"/>
  <c r="N17" i="33"/>
  <c r="O17" i="33" s="1"/>
  <c r="N18" i="33"/>
  <c r="O18" i="33" s="1"/>
  <c r="N19" i="33"/>
  <c r="O19" i="33"/>
  <c r="N20" i="33"/>
  <c r="O20" i="33" s="1"/>
  <c r="N13" i="33"/>
  <c r="O13" i="33" s="1"/>
  <c r="L36" i="36"/>
  <c r="H35" i="37"/>
  <c r="G35" i="37"/>
  <c r="H38" i="38"/>
  <c r="E38" i="38"/>
  <c r="M37" i="35"/>
  <c r="E37" i="35"/>
  <c r="L36" i="33"/>
  <c r="F36" i="39"/>
  <c r="H36" i="39"/>
  <c r="N30" i="39"/>
  <c r="O30" i="39"/>
  <c r="N19" i="40"/>
  <c r="O19" i="40"/>
  <c r="N27" i="40"/>
  <c r="O27" i="40" s="1"/>
  <c r="F36" i="40"/>
  <c r="J36" i="40"/>
  <c r="N28" i="38"/>
  <c r="O28" i="38"/>
  <c r="D36" i="33"/>
  <c r="M36" i="36"/>
  <c r="F35" i="37"/>
  <c r="K36" i="42"/>
  <c r="F36" i="42"/>
  <c r="J36" i="42"/>
  <c r="N22" i="43"/>
  <c r="O22" i="43" s="1"/>
  <c r="N16" i="43"/>
  <c r="O16" i="43" s="1"/>
  <c r="G35" i="43"/>
  <c r="F35" i="43"/>
  <c r="D35" i="43"/>
  <c r="E35" i="43"/>
  <c r="N31" i="45"/>
  <c r="O31" i="45"/>
  <c r="N16" i="46"/>
  <c r="O16" i="46" s="1"/>
  <c r="O36" i="48" l="1"/>
  <c r="P36" i="48" s="1"/>
  <c r="N33" i="44"/>
  <c r="O33" i="44" s="1"/>
  <c r="N33" i="45"/>
  <c r="O33" i="45" s="1"/>
  <c r="N35" i="37"/>
  <c r="O35" i="37" s="1"/>
  <c r="F33" i="46"/>
  <c r="L35" i="43"/>
  <c r="D36" i="40"/>
  <c r="D37" i="35"/>
  <c r="N37" i="35" s="1"/>
  <c r="O37" i="35" s="1"/>
  <c r="N12" i="37"/>
  <c r="O12" i="37" s="1"/>
  <c r="N33" i="47"/>
  <c r="K37" i="35"/>
  <c r="N34" i="42"/>
  <c r="O34" i="42" s="1"/>
  <c r="N34" i="39"/>
  <c r="O34" i="39" s="1"/>
  <c r="H36" i="34"/>
  <c r="D33" i="47"/>
  <c r="I36" i="39"/>
  <c r="N21" i="33"/>
  <c r="O21" i="33" s="1"/>
  <c r="D38" i="38"/>
  <c r="N38" i="38" s="1"/>
  <c r="O38" i="38" s="1"/>
  <c r="N5" i="38"/>
  <c r="O5" i="38" s="1"/>
  <c r="K36" i="40"/>
  <c r="D33" i="46"/>
  <c r="N33" i="46" s="1"/>
  <c r="O33" i="46" s="1"/>
  <c r="N14" i="37"/>
  <c r="O14" i="37" s="1"/>
  <c r="N26" i="42"/>
  <c r="O26" i="42" s="1"/>
  <c r="I36" i="33"/>
  <c r="N36" i="33" s="1"/>
  <c r="O36" i="33" s="1"/>
  <c r="D36" i="39"/>
  <c r="G36" i="39"/>
  <c r="I36" i="36"/>
  <c r="N36" i="36" s="1"/>
  <c r="O36" i="36" s="1"/>
  <c r="F36" i="33"/>
  <c r="J36" i="36"/>
  <c r="N5" i="45"/>
  <c r="O5" i="45" s="1"/>
  <c r="E36" i="34"/>
  <c r="N36" i="34" s="1"/>
  <c r="O36" i="34" s="1"/>
  <c r="N24" i="37"/>
  <c r="O24" i="37" s="1"/>
  <c r="H32" i="41"/>
  <c r="H33" i="44"/>
  <c r="J33" i="47"/>
  <c r="H35" i="43"/>
  <c r="N35" i="43" s="1"/>
  <c r="O35" i="43" s="1"/>
  <c r="F32" i="41"/>
  <c r="N32" i="41" s="1"/>
  <c r="O32" i="41" s="1"/>
  <c r="H36" i="42"/>
  <c r="N36" i="42" s="1"/>
  <c r="O36" i="42" s="1"/>
  <c r="N36" i="40" l="1"/>
  <c r="O36" i="40" s="1"/>
  <c r="O33" i="47"/>
  <c r="P33" i="47" s="1"/>
  <c r="N36" i="39"/>
  <c r="O36" i="39" s="1"/>
</calcChain>
</file>

<file path=xl/sharedStrings.xml><?xml version="1.0" encoding="utf-8"?>
<sst xmlns="http://schemas.openxmlformats.org/spreadsheetml/2006/main" count="819" uniqueCount="104">
  <si>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</si>
  <si>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</si>
  <si>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</si>
  <si>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</si>
  <si>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</si>
  <si>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</si>
  <si>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</si>
  <si>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</si>
  <si>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</si>
  <si>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</si>
  <si>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</si>
  <si>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</si>
  <si>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</si>
  <si>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</si>
  <si>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</si>
  <si>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</si>
  <si>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</si>
  <si>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</si>
  <si>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</si>
  <si>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</si>
  <si>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</si>
  <si>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</si>
  <si>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</si>
  <si>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</si>
  <si>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</si>
  <si>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</si>
  <si>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</si>
  <si>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</si>
  <si>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</si>
  <si>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</si>
  <si>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</si>
  <si>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</si>
  <si>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</si>
  <si>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</si>
  <si>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</si>
  <si>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</si>
  <si>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</si>
  <si>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Other Transportation Systems / Services</t>
  </si>
  <si>
    <t>Economic Environment</t>
  </si>
  <si>
    <t>Industry Development</t>
  </si>
  <si>
    <t>Human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</si>
  <si>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</si>
  <si>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</si>
  <si>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</si>
  <si>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</si>
  <si>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</si>
  <si>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</si>
  <si>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Inter-Fund Group Transfers Out</t>
  </si>
  <si>
    <t>Other Uses and Non-Operating</t>
  </si>
  <si>
    <t>2009 Municipal Population:</t>
  </si>
  <si>
    <t>North Miami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</si>
  <si>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</si>
  <si>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</si>
  <si>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</si>
  <si>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</si>
  <si>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Payment to Refunded Bond Escrow Agent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</si>
  <si>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</si>
  <si>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</si>
  <si>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</si>
  <si>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</si>
  <si>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</si>
  <si>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</si>
  <si>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Water-Sewer Combination Services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</si>
  <si>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</si>
  <si>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</si>
  <si>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</si>
  <si>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</si>
  <si>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</si>
  <si>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</si>
  <si>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</si>
  <si>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Mass Transit</t>
  </si>
  <si>
    <t>Other Transportation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</si>
  <si>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</si>
  <si>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</si>
  <si>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</si>
  <si>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</si>
  <si>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</si>
  <si>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Employment Opportunity and Development</t>
  </si>
  <si>
    <t>Housing and Urban Development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</si>
  <si>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</si>
  <si>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</si>
  <si>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</si>
  <si>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</si>
  <si>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</si>
  <si>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</si>
  <si>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Pension Benefits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</si>
  <si>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</si>
  <si>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</si>
  <si>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</si>
  <si>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</si>
  <si>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</si>
  <si>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</si>
  <si>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</si>
  <si>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</si>
  <si>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</si>
  <si>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</si>
  <si>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</si>
  <si>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</si>
  <si>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</si>
  <si>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</si>
  <si>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Debt Service Payments</t>
  </si>
  <si>
    <t>Lease Acquisitions</t>
  </si>
  <si>
    <t>Proprietary - Non-Operating Interest Expense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</si>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</sst>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20415159</v>
      </c>
      <c r="E5" s="26">
        <f>SUM(E6:E12)</f>
        <v>1686518</v>
      </c>
      <c r="F5" s="26">
        <f>SUM(F6:F12)</f>
        <v>1989131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3224605</v>
      </c>
      <c r="K5" s="26">
        <f>SUM(K6:K12)</f>
        <v>23254795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50570208</v>
      </c>
      <c r="P5" s="32">
        <f>(O5/P$38)</f>
        <v>1160.1066275148539</v>
      </c>
      <c r="Q5" s="6"/>
    </row>
    <row r="6" spans="1:134">
      <c r="A6" s="12"/>
      <c r="B6" s="44">
        <v>511</v>
      </c>
      <c r="C6" s="20" t="s">
        <v>19</v>
      </c>
      <c r="D6" s="46">
        <v>6438078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6438078</v>
      </c>
      <c r="P6" s="47">
        <f>(O6/P$38)</f>
        <v>147.6928265008832</v>
      </c>
      <c r="Q6" s="9"/>
    </row>
    <row r="7" spans="1:134">
      <c r="A7" s="12"/>
      <c r="B7" s="44">
        <v>512</v>
      </c>
      <c r="C7" s="20" t="s">
        <v>20</v>
      </c>
      <c r="D7" s="46">
        <v>3913754</v>
      </c>
      <c r="E7" s="46">
        <v>1356612</v>
      </c>
      <c r="F7" s="46">
        <v>0</v>
      </c>
      <c r="G7" s="46">
        <v>0</v>
      </c>
      <c r="H7" s="46">
        <v>0</v>
      </c>
      <c r="I7" s="46">
        <v>0</v>
      </c>
      <c r="J7" s="46">
        <v>3224605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8494971</v>
      </c>
      <c r="P7" s="47">
        <f>(O7/P$38)</f>
        <v>194.87901172260328</v>
      </c>
      <c r="Q7" s="9"/>
    </row>
    <row r="8" spans="1:134">
      <c r="A8" s="12"/>
      <c r="B8" s="44">
        <v>513</v>
      </c>
      <c r="C8" s="20" t="s">
        <v>21</v>
      </c>
      <c r="D8" s="46">
        <v>5082845</v>
      </c>
      <c r="E8" s="46">
        <v>0</v>
      </c>
      <c r="F8" s="46">
        <v>44794</v>
      </c>
      <c r="G8" s="46">
        <v>0</v>
      </c>
      <c r="H8" s="46">
        <v>0</v>
      </c>
      <c r="I8" s="46">
        <v>0</v>
      </c>
      <c r="J8" s="46">
        <v>0</v>
      </c>
      <c r="K8" s="46">
        <v>23254795</v>
      </c>
      <c r="L8" s="46">
        <v>0</v>
      </c>
      <c r="M8" s="46">
        <v>0</v>
      </c>
      <c r="N8" s="46">
        <v>0</v>
      </c>
      <c r="O8" s="46">
        <f t="shared" si="0"/>
        <v>28382434</v>
      </c>
      <c r="P8" s="47">
        <f>(O8/P$38)</f>
        <v>651.10765983803992</v>
      </c>
      <c r="Q8" s="9"/>
    </row>
    <row r="9" spans="1:134">
      <c r="A9" s="12"/>
      <c r="B9" s="44">
        <v>514</v>
      </c>
      <c r="C9" s="20" t="s">
        <v>22</v>
      </c>
      <c r="D9" s="46">
        <v>1220111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1220111</v>
      </c>
      <c r="P9" s="47">
        <f>(O9/P$38)</f>
        <v>27.989974994838384</v>
      </c>
      <c r="Q9" s="9"/>
    </row>
    <row r="10" spans="1:134">
      <c r="A10" s="12"/>
      <c r="B10" s="44">
        <v>515</v>
      </c>
      <c r="C10" s="20" t="s">
        <v>23</v>
      </c>
      <c r="D10" s="46">
        <v>711197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711197</v>
      </c>
      <c r="P10" s="47">
        <f>(O10/P$38)</f>
        <v>16.315225619967425</v>
      </c>
      <c r="Q10" s="9"/>
    </row>
    <row r="11" spans="1:134">
      <c r="A11" s="12"/>
      <c r="B11" s="44">
        <v>517</v>
      </c>
      <c r="C11" s="20" t="s">
        <v>100</v>
      </c>
      <c r="D11" s="46">
        <v>37985</v>
      </c>
      <c r="E11" s="46">
        <v>210986</v>
      </c>
      <c r="F11" s="46">
        <v>1944337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2193308</v>
      </c>
      <c r="P11" s="47">
        <f>(O11/P$38)</f>
        <v>50.315615608726574</v>
      </c>
      <c r="Q11" s="9"/>
    </row>
    <row r="12" spans="1:134">
      <c r="A12" s="12"/>
      <c r="B12" s="44">
        <v>519</v>
      </c>
      <c r="C12" s="20" t="s">
        <v>24</v>
      </c>
      <c r="D12" s="46">
        <v>3011189</v>
      </c>
      <c r="E12" s="46">
        <v>118920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3130109</v>
      </c>
      <c r="P12" s="47">
        <f>(O12/P$38)</f>
        <v>71.806313229795137</v>
      </c>
      <c r="Q12" s="9"/>
    </row>
    <row r="13" spans="1:134" ht="15.75">
      <c r="A13" s="28" t="s">
        <v>25</v>
      </c>
      <c r="B13" s="29"/>
      <c r="C13" s="30"/>
      <c r="D13" s="31">
        <f>SUM(D14:D15)</f>
        <v>26123532</v>
      </c>
      <c r="E13" s="31">
        <f>SUM(E14:E15)</f>
        <v>1481683</v>
      </c>
      <c r="F13" s="31">
        <f>SUM(F14:F15)</f>
        <v>0</v>
      </c>
      <c r="G13" s="31">
        <f>SUM(G14:G15)</f>
        <v>0</v>
      </c>
      <c r="H13" s="31">
        <f>SUM(H14:H15)</f>
        <v>0</v>
      </c>
      <c r="I13" s="31">
        <f>SUM(I14:I15)</f>
        <v>1355737</v>
      </c>
      <c r="J13" s="31">
        <f>SUM(J14:J15)</f>
        <v>0</v>
      </c>
      <c r="K13" s="31">
        <f>SUM(K14:K15)</f>
        <v>0</v>
      </c>
      <c r="L13" s="31">
        <f>SUM(L14:L15)</f>
        <v>0</v>
      </c>
      <c r="M13" s="31">
        <f>SUM(M14:M15)</f>
        <v>417442</v>
      </c>
      <c r="N13" s="31">
        <f>SUM(N14:N15)</f>
        <v>0</v>
      </c>
      <c r="O13" s="42">
        <f>SUM(D13:N13)</f>
        <v>29378394</v>
      </c>
      <c r="P13" s="43">
        <f>(O13/P$38)</f>
        <v>673.95549540042668</v>
      </c>
      <c r="Q13" s="10"/>
    </row>
    <row r="14" spans="1:134">
      <c r="A14" s="12"/>
      <c r="B14" s="44">
        <v>521</v>
      </c>
      <c r="C14" s="20" t="s">
        <v>26</v>
      </c>
      <c r="D14" s="46">
        <v>26123532</v>
      </c>
      <c r="E14" s="46">
        <v>1481683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417442</v>
      </c>
      <c r="N14" s="46">
        <v>0</v>
      </c>
      <c r="O14" s="46">
        <f>SUM(D14:N14)</f>
        <v>28022657</v>
      </c>
      <c r="P14" s="47">
        <f>(O14/P$38)</f>
        <v>642.85419008510928</v>
      </c>
      <c r="Q14" s="9"/>
    </row>
    <row r="15" spans="1:134">
      <c r="A15" s="12"/>
      <c r="B15" s="44">
        <v>524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1355737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" si="1">SUM(D15:N15)</f>
        <v>1355737</v>
      </c>
      <c r="P15" s="47">
        <f>(O15/P$38)</f>
        <v>31.101305315317383</v>
      </c>
      <c r="Q15" s="9"/>
    </row>
    <row r="16" spans="1:134" ht="15.75">
      <c r="A16" s="28" t="s">
        <v>28</v>
      </c>
      <c r="B16" s="29"/>
      <c r="C16" s="30"/>
      <c r="D16" s="31">
        <f>SUM(D17:D21)</f>
        <v>4052585</v>
      </c>
      <c r="E16" s="31">
        <f>SUM(E17:E21)</f>
        <v>1442201</v>
      </c>
      <c r="F16" s="31">
        <f>SUM(F17:F21)</f>
        <v>0</v>
      </c>
      <c r="G16" s="31">
        <f>SUM(G17:G21)</f>
        <v>0</v>
      </c>
      <c r="H16" s="31">
        <f>SUM(H17:H21)</f>
        <v>0</v>
      </c>
      <c r="I16" s="31">
        <f>SUM(I17:I21)</f>
        <v>46257231</v>
      </c>
      <c r="J16" s="31">
        <f>SUM(J17:J21)</f>
        <v>3731207</v>
      </c>
      <c r="K16" s="31">
        <f>SUM(K17:K21)</f>
        <v>0</v>
      </c>
      <c r="L16" s="31">
        <f>SUM(L17:L21)</f>
        <v>0</v>
      </c>
      <c r="M16" s="31">
        <f>SUM(M17:M21)</f>
        <v>0</v>
      </c>
      <c r="N16" s="31">
        <f>SUM(N17:N21)</f>
        <v>0</v>
      </c>
      <c r="O16" s="42">
        <f>SUM(D16:N16)</f>
        <v>55483224</v>
      </c>
      <c r="P16" s="43">
        <f>(O16/P$38)</f>
        <v>1272.8137459567342</v>
      </c>
      <c r="Q16" s="10"/>
    </row>
    <row r="17" spans="1:17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26651259</v>
      </c>
      <c r="J17" s="46">
        <v>3731207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30" si="2">SUM(D17:N17)</f>
        <v>30382466</v>
      </c>
      <c r="P17" s="47">
        <f>(O17/P$38)</f>
        <v>696.98942442247255</v>
      </c>
      <c r="Q17" s="9"/>
    </row>
    <row r="18" spans="1:17">
      <c r="A18" s="12"/>
      <c r="B18" s="44">
        <v>534</v>
      </c>
      <c r="C18" s="20" t="s">
        <v>30</v>
      </c>
      <c r="D18" s="46">
        <v>445178</v>
      </c>
      <c r="E18" s="46">
        <v>0</v>
      </c>
      <c r="F18" s="46">
        <v>0</v>
      </c>
      <c r="G18" s="46">
        <v>0</v>
      </c>
      <c r="H18" s="46">
        <v>0</v>
      </c>
      <c r="I18" s="46">
        <v>11116332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11561510</v>
      </c>
      <c r="P18" s="47">
        <f>(O18/P$38)</f>
        <v>265.22699639833911</v>
      </c>
      <c r="Q18" s="9"/>
    </row>
    <row r="19" spans="1:17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7538564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7538564</v>
      </c>
      <c r="P19" s="47">
        <f>(O19/P$38)</f>
        <v>172.9385423596614</v>
      </c>
      <c r="Q19" s="9"/>
    </row>
    <row r="20" spans="1:17">
      <c r="A20" s="12"/>
      <c r="B20" s="44">
        <v>538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951076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951076</v>
      </c>
      <c r="P20" s="47">
        <f>(O20/P$38)</f>
        <v>21.818173476176273</v>
      </c>
      <c r="Q20" s="9"/>
    </row>
    <row r="21" spans="1:17">
      <c r="A21" s="12"/>
      <c r="B21" s="44">
        <v>539</v>
      </c>
      <c r="C21" s="20" t="s">
        <v>33</v>
      </c>
      <c r="D21" s="46">
        <v>3607407</v>
      </c>
      <c r="E21" s="46">
        <v>1442201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5049608</v>
      </c>
      <c r="P21" s="47">
        <f>(O21/P$38)</f>
        <v>115.84060930008488</v>
      </c>
      <c r="Q21" s="9"/>
    </row>
    <row r="22" spans="1:17" ht="15.75">
      <c r="A22" s="28" t="s">
        <v>34</v>
      </c>
      <c r="B22" s="29"/>
      <c r="C22" s="30"/>
      <c r="D22" s="31">
        <f>SUM(D23:D24)</f>
        <v>1023035</v>
      </c>
      <c r="E22" s="31">
        <f>SUM(E23:E24)</f>
        <v>1886279</v>
      </c>
      <c r="F22" s="31">
        <f>SUM(F23:F24)</f>
        <v>0</v>
      </c>
      <c r="G22" s="31">
        <f>SUM(G23:G24)</f>
        <v>72422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 t="shared" si="2"/>
        <v>2981736</v>
      </c>
      <c r="P22" s="43">
        <f>(O22/P$38)</f>
        <v>68.402560161501228</v>
      </c>
      <c r="Q22" s="10"/>
    </row>
    <row r="23" spans="1:17">
      <c r="A23" s="12"/>
      <c r="B23" s="44">
        <v>541</v>
      </c>
      <c r="C23" s="20" t="s">
        <v>35</v>
      </c>
      <c r="D23" s="46">
        <v>1023035</v>
      </c>
      <c r="E23" s="46">
        <v>0</v>
      </c>
      <c r="F23" s="46">
        <v>0</v>
      </c>
      <c r="G23" s="46">
        <v>72422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1095457</v>
      </c>
      <c r="P23" s="47">
        <f>(O23/P$38)</f>
        <v>25.130348007616252</v>
      </c>
      <c r="Q23" s="9"/>
    </row>
    <row r="24" spans="1:17">
      <c r="A24" s="12"/>
      <c r="B24" s="44">
        <v>549</v>
      </c>
      <c r="C24" s="20" t="s">
        <v>37</v>
      </c>
      <c r="D24" s="46">
        <v>0</v>
      </c>
      <c r="E24" s="46">
        <v>1886279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1886279</v>
      </c>
      <c r="P24" s="47">
        <f>(O24/P$38)</f>
        <v>43.272212153884979</v>
      </c>
      <c r="Q24" s="9"/>
    </row>
    <row r="25" spans="1:17" ht="15.75">
      <c r="A25" s="28" t="s">
        <v>38</v>
      </c>
      <c r="B25" s="29"/>
      <c r="C25" s="30"/>
      <c r="D25" s="31">
        <f>SUM(D26:D26)</f>
        <v>10683</v>
      </c>
      <c r="E25" s="31">
        <f>SUM(E26:E26)</f>
        <v>3203450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2"/>
        <v>3214133</v>
      </c>
      <c r="P25" s="43">
        <f>(O25/P$38)</f>
        <v>73.733867082654683</v>
      </c>
      <c r="Q25" s="10"/>
    </row>
    <row r="26" spans="1:17">
      <c r="A26" s="13"/>
      <c r="B26" s="45">
        <v>552</v>
      </c>
      <c r="C26" s="21" t="s">
        <v>39</v>
      </c>
      <c r="D26" s="46">
        <v>10683</v>
      </c>
      <c r="E26" s="46">
        <v>3203450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3214133</v>
      </c>
      <c r="P26" s="47">
        <f>(O26/P$38)</f>
        <v>73.733867082654683</v>
      </c>
      <c r="Q26" s="9"/>
    </row>
    <row r="27" spans="1:17" ht="15.75">
      <c r="A27" s="28" t="s">
        <v>42</v>
      </c>
      <c r="B27" s="29"/>
      <c r="C27" s="30"/>
      <c r="D27" s="31">
        <f>SUM(D28:D30)</f>
        <v>7139021</v>
      </c>
      <c r="E27" s="31">
        <f>SUM(E28:E30)</f>
        <v>1537131</v>
      </c>
      <c r="F27" s="31">
        <f>SUM(F28:F30)</f>
        <v>0</v>
      </c>
      <c r="G27" s="31">
        <f>SUM(G28:G30)</f>
        <v>0</v>
      </c>
      <c r="H27" s="31">
        <f>SUM(H28:H30)</f>
        <v>0</v>
      </c>
      <c r="I27" s="31">
        <f>SUM(I28:I30)</f>
        <v>0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>SUM(D27:N27)</f>
        <v>8676152</v>
      </c>
      <c r="P27" s="43">
        <f>(O27/P$38)</f>
        <v>199.03539721502145</v>
      </c>
      <c r="Q27" s="9"/>
    </row>
    <row r="28" spans="1:17">
      <c r="A28" s="12"/>
      <c r="B28" s="44">
        <v>571</v>
      </c>
      <c r="C28" s="20" t="s">
        <v>43</v>
      </c>
      <c r="D28" s="46">
        <v>1267822</v>
      </c>
      <c r="E28" s="46">
        <v>164942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1432764</v>
      </c>
      <c r="P28" s="47">
        <f>(O28/P$38)</f>
        <v>32.868344383014843</v>
      </c>
      <c r="Q28" s="9"/>
    </row>
    <row r="29" spans="1:17">
      <c r="A29" s="12"/>
      <c r="B29" s="44">
        <v>572</v>
      </c>
      <c r="C29" s="20" t="s">
        <v>44</v>
      </c>
      <c r="D29" s="46">
        <v>5487027</v>
      </c>
      <c r="E29" s="46">
        <v>1372189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6859216</v>
      </c>
      <c r="P29" s="47">
        <f>(O29/P$38)</f>
        <v>157.35394920969924</v>
      </c>
      <c r="Q29" s="9"/>
    </row>
    <row r="30" spans="1:17">
      <c r="A30" s="12"/>
      <c r="B30" s="44">
        <v>573</v>
      </c>
      <c r="C30" s="20" t="s">
        <v>45</v>
      </c>
      <c r="D30" s="46">
        <v>384172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384172</v>
      </c>
      <c r="P30" s="47">
        <f>(O30/P$38)</f>
        <v>8.8131036223073576</v>
      </c>
      <c r="Q30" s="9"/>
    </row>
    <row r="31" spans="1:17" ht="15.75">
      <c r="A31" s="28" t="s">
        <v>48</v>
      </c>
      <c r="B31" s="29"/>
      <c r="C31" s="30"/>
      <c r="D31" s="31">
        <f>SUM(D32:D35)</f>
        <v>12060</v>
      </c>
      <c r="E31" s="31">
        <f>SUM(E32:E35)</f>
        <v>3055888</v>
      </c>
      <c r="F31" s="31">
        <f>SUM(F32:F35)</f>
        <v>9085390</v>
      </c>
      <c r="G31" s="31">
        <f>SUM(G32:G35)</f>
        <v>0</v>
      </c>
      <c r="H31" s="31">
        <f>SUM(H32:H35)</f>
        <v>0</v>
      </c>
      <c r="I31" s="31">
        <f>SUM(I32:I35)</f>
        <v>8635580</v>
      </c>
      <c r="J31" s="31">
        <f>SUM(J32:J35)</f>
        <v>10671</v>
      </c>
      <c r="K31" s="31">
        <f>SUM(K32:K35)</f>
        <v>1068864</v>
      </c>
      <c r="L31" s="31">
        <f>SUM(L32:L35)</f>
        <v>0</v>
      </c>
      <c r="M31" s="31">
        <f>SUM(M32:M35)</f>
        <v>0</v>
      </c>
      <c r="N31" s="31">
        <f>SUM(N32:N35)</f>
        <v>0</v>
      </c>
      <c r="O31" s="31">
        <f>SUM(D31:N31)</f>
        <v>21868453</v>
      </c>
      <c r="P31" s="43">
        <f>(O31/P$38)</f>
        <v>501.67357940859353</v>
      </c>
      <c r="Q31" s="9"/>
    </row>
    <row r="32" spans="1:17">
      <c r="A32" s="12"/>
      <c r="B32" s="44">
        <v>581</v>
      </c>
      <c r="C32" s="20" t="s">
        <v>97</v>
      </c>
      <c r="D32" s="46">
        <v>0</v>
      </c>
      <c r="E32" s="46">
        <v>3055888</v>
      </c>
      <c r="F32" s="46">
        <v>85390</v>
      </c>
      <c r="G32" s="46">
        <v>0</v>
      </c>
      <c r="H32" s="46">
        <v>0</v>
      </c>
      <c r="I32" s="46">
        <v>7559015</v>
      </c>
      <c r="J32" s="46">
        <v>10671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10710964</v>
      </c>
      <c r="P32" s="47">
        <f>(O32/P$38)</f>
        <v>245.71503291963938</v>
      </c>
      <c r="Q32" s="9"/>
    </row>
    <row r="33" spans="1:120">
      <c r="A33" s="12"/>
      <c r="B33" s="44">
        <v>584</v>
      </c>
      <c r="C33" s="20" t="s">
        <v>101</v>
      </c>
      <c r="D33" s="46">
        <v>12060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5" si="3">SUM(D33:N33)</f>
        <v>12060</v>
      </c>
      <c r="P33" s="47">
        <f>(O33/P$38)</f>
        <v>0.27666261384230689</v>
      </c>
      <c r="Q33" s="9"/>
    </row>
    <row r="34" spans="1:120">
      <c r="A34" s="12"/>
      <c r="B34" s="44">
        <v>585</v>
      </c>
      <c r="C34" s="20" t="s">
        <v>55</v>
      </c>
      <c r="D34" s="46">
        <v>0</v>
      </c>
      <c r="E34" s="46">
        <v>0</v>
      </c>
      <c r="F34" s="46">
        <v>9000000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9000000</v>
      </c>
      <c r="P34" s="47">
        <f>(O34/P$38)</f>
        <v>206.46463719575141</v>
      </c>
      <c r="Q34" s="9"/>
    </row>
    <row r="35" spans="1:120" ht="15.75" thickBot="1">
      <c r="A35" s="12"/>
      <c r="B35" s="44">
        <v>591</v>
      </c>
      <c r="C35" s="20" t="s">
        <v>102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1076565</v>
      </c>
      <c r="J35" s="46">
        <v>0</v>
      </c>
      <c r="K35" s="46">
        <v>1068864</v>
      </c>
      <c r="L35" s="46">
        <v>0</v>
      </c>
      <c r="M35" s="46">
        <v>0</v>
      </c>
      <c r="N35" s="46">
        <v>0</v>
      </c>
      <c r="O35" s="46">
        <f t="shared" si="3"/>
        <v>2145429</v>
      </c>
      <c r="P35" s="47">
        <f>(O35/P$38)</f>
        <v>49.217246679360422</v>
      </c>
      <c r="Q35" s="9"/>
    </row>
    <row r="36" spans="1:120" ht="16.5" thickBot="1">
      <c r="A36" s="14" t="s">
        <v>10</v>
      </c>
      <c r="B36" s="23"/>
      <c r="C36" s="22"/>
      <c r="D36" s="15">
        <f>SUM(D5,D13,D16,D22,D25,D27,D31)</f>
        <v>58776075</v>
      </c>
      <c r="E36" s="15">
        <f t="shared" ref="E36:N36" si="4">SUM(E5,E13,E16,E22,E25,E27,E31)</f>
        <v>14293150</v>
      </c>
      <c r="F36" s="15">
        <f t="shared" si="4"/>
        <v>11074521</v>
      </c>
      <c r="G36" s="15">
        <f t="shared" si="4"/>
        <v>72422</v>
      </c>
      <c r="H36" s="15">
        <f t="shared" si="4"/>
        <v>0</v>
      </c>
      <c r="I36" s="15">
        <f t="shared" si="4"/>
        <v>56248548</v>
      </c>
      <c r="J36" s="15">
        <f t="shared" si="4"/>
        <v>6966483</v>
      </c>
      <c r="K36" s="15">
        <f t="shared" si="4"/>
        <v>24323659</v>
      </c>
      <c r="L36" s="15">
        <f t="shared" si="4"/>
        <v>0</v>
      </c>
      <c r="M36" s="15">
        <f t="shared" si="4"/>
        <v>417442</v>
      </c>
      <c r="N36" s="15">
        <f t="shared" si="4"/>
        <v>0</v>
      </c>
      <c r="O36" s="15">
        <f>SUM(D36:N36)</f>
        <v>172172300</v>
      </c>
      <c r="P36" s="37">
        <f>(O36/P$38)</f>
        <v>3949.7212727397859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103</v>
      </c>
      <c r="N38" s="93"/>
      <c r="O38" s="93"/>
      <c r="P38" s="41">
        <v>43591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11831990</v>
      </c>
      <c r="E5" s="26">
        <f t="shared" si="0"/>
        <v>981359</v>
      </c>
      <c r="F5" s="26">
        <f t="shared" si="0"/>
        <v>2868503</v>
      </c>
      <c r="G5" s="26">
        <f t="shared" si="0"/>
        <v>503137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16934833</v>
      </c>
      <c r="L5" s="26">
        <f t="shared" si="0"/>
        <v>1693</v>
      </c>
      <c r="M5" s="26">
        <f t="shared" si="0"/>
        <v>0</v>
      </c>
      <c r="N5" s="27">
        <f t="shared" ref="N5:N15" si="1">SUM(D5:M5)</f>
        <v>33121515</v>
      </c>
      <c r="O5" s="32">
        <f t="shared" ref="O5:O38" si="2">(N5/O$40)</f>
        <v>780.39477404457853</v>
      </c>
      <c r="P5" s="6"/>
    </row>
    <row r="6" spans="1:133">
      <c r="A6" s="12"/>
      <c r="B6" s="44">
        <v>511</v>
      </c>
      <c r="C6" s="20" t="s">
        <v>19</v>
      </c>
      <c r="D6" s="46">
        <v>3320574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3320574</v>
      </c>
      <c r="O6" s="47">
        <f t="shared" si="2"/>
        <v>78.237924697233879</v>
      </c>
      <c r="P6" s="9"/>
    </row>
    <row r="7" spans="1:133">
      <c r="A7" s="12"/>
      <c r="B7" s="44">
        <v>512</v>
      </c>
      <c r="C7" s="20" t="s">
        <v>20</v>
      </c>
      <c r="D7" s="46">
        <v>1918591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1918591</v>
      </c>
      <c r="O7" s="47">
        <f t="shared" si="2"/>
        <v>45.205009189010887</v>
      </c>
      <c r="P7" s="9"/>
    </row>
    <row r="8" spans="1:133">
      <c r="A8" s="12"/>
      <c r="B8" s="44">
        <v>513</v>
      </c>
      <c r="C8" s="20" t="s">
        <v>21</v>
      </c>
      <c r="D8" s="46">
        <v>3612593</v>
      </c>
      <c r="E8" s="46">
        <v>0</v>
      </c>
      <c r="F8" s="46">
        <v>2868503</v>
      </c>
      <c r="G8" s="46">
        <v>0</v>
      </c>
      <c r="H8" s="46">
        <v>0</v>
      </c>
      <c r="I8" s="46">
        <v>0</v>
      </c>
      <c r="J8" s="46">
        <v>0</v>
      </c>
      <c r="K8" s="46">
        <v>16934833</v>
      </c>
      <c r="L8" s="46">
        <v>1693</v>
      </c>
      <c r="M8" s="46">
        <v>0</v>
      </c>
      <c r="N8" s="46">
        <f t="shared" si="1"/>
        <v>23417622</v>
      </c>
      <c r="O8" s="47">
        <f t="shared" si="2"/>
        <v>551.75585504924368</v>
      </c>
      <c r="P8" s="9"/>
    </row>
    <row r="9" spans="1:133">
      <c r="A9" s="12"/>
      <c r="B9" s="44">
        <v>514</v>
      </c>
      <c r="C9" s="20" t="s">
        <v>22</v>
      </c>
      <c r="D9" s="46">
        <v>697991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697991</v>
      </c>
      <c r="O9" s="47">
        <f t="shared" si="2"/>
        <v>16.445761274209509</v>
      </c>
      <c r="P9" s="9"/>
    </row>
    <row r="10" spans="1:133">
      <c r="A10" s="12"/>
      <c r="B10" s="44">
        <v>515</v>
      </c>
      <c r="C10" s="20" t="s">
        <v>23</v>
      </c>
      <c r="D10" s="46">
        <v>493268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493268</v>
      </c>
      <c r="O10" s="47">
        <f t="shared" si="2"/>
        <v>11.622166721643655</v>
      </c>
      <c r="P10" s="9"/>
    </row>
    <row r="11" spans="1:133">
      <c r="A11" s="12"/>
      <c r="B11" s="44">
        <v>519</v>
      </c>
      <c r="C11" s="20" t="s">
        <v>24</v>
      </c>
      <c r="D11" s="46">
        <v>1788973</v>
      </c>
      <c r="E11" s="46">
        <v>981359</v>
      </c>
      <c r="F11" s="46">
        <v>0</v>
      </c>
      <c r="G11" s="46">
        <v>503137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3273469</v>
      </c>
      <c r="O11" s="47">
        <f t="shared" si="2"/>
        <v>77.128057113236892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18838617</v>
      </c>
      <c r="E12" s="31">
        <f t="shared" si="3"/>
        <v>3561925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1256672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23657214</v>
      </c>
      <c r="O12" s="43">
        <f t="shared" si="2"/>
        <v>557.40101785966726</v>
      </c>
      <c r="P12" s="10"/>
    </row>
    <row r="13" spans="1:133">
      <c r="A13" s="12"/>
      <c r="B13" s="44">
        <v>521</v>
      </c>
      <c r="C13" s="20" t="s">
        <v>26</v>
      </c>
      <c r="D13" s="46">
        <v>18838617</v>
      </c>
      <c r="E13" s="46">
        <v>3561925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22400542</v>
      </c>
      <c r="O13" s="47">
        <f t="shared" si="2"/>
        <v>527.79185712266155</v>
      </c>
      <c r="P13" s="9"/>
    </row>
    <row r="14" spans="1:133">
      <c r="A14" s="12"/>
      <c r="B14" s="44">
        <v>524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1256672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1256672</v>
      </c>
      <c r="O14" s="47">
        <f t="shared" si="2"/>
        <v>29.609160737005798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SUM(D16:D21)</f>
        <v>1527266</v>
      </c>
      <c r="E15" s="31">
        <f t="shared" si="4"/>
        <v>48472</v>
      </c>
      <c r="F15" s="31">
        <f t="shared" si="4"/>
        <v>0</v>
      </c>
      <c r="G15" s="31">
        <f t="shared" si="4"/>
        <v>439676</v>
      </c>
      <c r="H15" s="31">
        <f t="shared" si="4"/>
        <v>0</v>
      </c>
      <c r="I15" s="31">
        <f t="shared" si="4"/>
        <v>34962843</v>
      </c>
      <c r="J15" s="31">
        <f t="shared" si="4"/>
        <v>1792917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38771174</v>
      </c>
      <c r="O15" s="43">
        <f t="shared" si="2"/>
        <v>913.50958955751378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23424038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23424038</v>
      </c>
      <c r="O16" s="47">
        <f t="shared" si="2"/>
        <v>551.90702605909246</v>
      </c>
      <c r="P16" s="9"/>
    </row>
    <row r="17" spans="1:16">
      <c r="A17" s="12"/>
      <c r="B17" s="44">
        <v>534</v>
      </c>
      <c r="C17" s="20" t="s">
        <v>30</v>
      </c>
      <c r="D17" s="46">
        <v>483991</v>
      </c>
      <c r="E17" s="46">
        <v>0</v>
      </c>
      <c r="F17" s="46">
        <v>0</v>
      </c>
      <c r="G17" s="46">
        <v>439676</v>
      </c>
      <c r="H17" s="46">
        <v>0</v>
      </c>
      <c r="I17" s="46">
        <v>6749504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7673171</v>
      </c>
      <c r="O17" s="47">
        <f t="shared" si="2"/>
        <v>180.79192780736062</v>
      </c>
      <c r="P17" s="9"/>
    </row>
    <row r="18" spans="1:16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4156413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4156413</v>
      </c>
      <c r="O18" s="47">
        <f t="shared" si="2"/>
        <v>97.93160077281938</v>
      </c>
      <c r="P18" s="9"/>
    </row>
    <row r="19" spans="1:16">
      <c r="A19" s="12"/>
      <c r="B19" s="44">
        <v>536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1792917</v>
      </c>
      <c r="K19" s="46">
        <v>0</v>
      </c>
      <c r="L19" s="46">
        <v>0</v>
      </c>
      <c r="M19" s="46">
        <v>0</v>
      </c>
      <c r="N19" s="46">
        <f t="shared" si="5"/>
        <v>1792917</v>
      </c>
      <c r="O19" s="47">
        <f t="shared" si="2"/>
        <v>42.243932896658968</v>
      </c>
      <c r="P19" s="9"/>
    </row>
    <row r="20" spans="1:16">
      <c r="A20" s="12"/>
      <c r="B20" s="44">
        <v>538</v>
      </c>
      <c r="C20" s="20" t="s">
        <v>32</v>
      </c>
      <c r="D20" s="46">
        <v>0</v>
      </c>
      <c r="E20" s="46">
        <v>48472</v>
      </c>
      <c r="F20" s="46">
        <v>0</v>
      </c>
      <c r="G20" s="46">
        <v>0</v>
      </c>
      <c r="H20" s="46">
        <v>0</v>
      </c>
      <c r="I20" s="46">
        <v>632888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681360</v>
      </c>
      <c r="O20" s="47">
        <f t="shared" si="2"/>
        <v>16.05390886386127</v>
      </c>
      <c r="P20" s="9"/>
    </row>
    <row r="21" spans="1:16">
      <c r="A21" s="12"/>
      <c r="B21" s="44">
        <v>539</v>
      </c>
      <c r="C21" s="20" t="s">
        <v>33</v>
      </c>
      <c r="D21" s="46">
        <v>1043275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1043275</v>
      </c>
      <c r="O21" s="47">
        <f t="shared" si="2"/>
        <v>24.581193157721124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SUM(D23:D25)</f>
        <v>1113465</v>
      </c>
      <c r="E22" s="31">
        <f t="shared" si="6"/>
        <v>416918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1530383</v>
      </c>
      <c r="O22" s="43">
        <f t="shared" si="2"/>
        <v>36.058220630507513</v>
      </c>
      <c r="P22" s="10"/>
    </row>
    <row r="23" spans="1:16">
      <c r="A23" s="12"/>
      <c r="B23" s="44">
        <v>541</v>
      </c>
      <c r="C23" s="20" t="s">
        <v>35</v>
      </c>
      <c r="D23" s="46">
        <v>1113465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1113465</v>
      </c>
      <c r="O23" s="47">
        <f t="shared" si="2"/>
        <v>26.234979501437255</v>
      </c>
      <c r="P23" s="9"/>
    </row>
    <row r="24" spans="1:16">
      <c r="A24" s="12"/>
      <c r="B24" s="44">
        <v>544</v>
      </c>
      <c r="C24" s="20" t="s">
        <v>36</v>
      </c>
      <c r="D24" s="46">
        <v>0</v>
      </c>
      <c r="E24" s="46">
        <v>204266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204266</v>
      </c>
      <c r="O24" s="47">
        <f t="shared" si="2"/>
        <v>4.8128269167334246</v>
      </c>
      <c r="P24" s="9"/>
    </row>
    <row r="25" spans="1:16">
      <c r="A25" s="12"/>
      <c r="B25" s="44">
        <v>549</v>
      </c>
      <c r="C25" s="20" t="s">
        <v>37</v>
      </c>
      <c r="D25" s="46">
        <v>0</v>
      </c>
      <c r="E25" s="46">
        <v>212652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212652</v>
      </c>
      <c r="O25" s="47">
        <f t="shared" si="2"/>
        <v>5.010414212336836</v>
      </c>
      <c r="P25" s="9"/>
    </row>
    <row r="26" spans="1:16" ht="15.75">
      <c r="A26" s="28" t="s">
        <v>38</v>
      </c>
      <c r="B26" s="29"/>
      <c r="C26" s="30"/>
      <c r="D26" s="31">
        <f t="shared" ref="D26:M26" si="8">SUM(D27:D27)</f>
        <v>0</v>
      </c>
      <c r="E26" s="31">
        <f t="shared" si="8"/>
        <v>179697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179697</v>
      </c>
      <c r="O26" s="43">
        <f t="shared" si="2"/>
        <v>4.2339427925168467</v>
      </c>
      <c r="P26" s="10"/>
    </row>
    <row r="27" spans="1:16">
      <c r="A27" s="13"/>
      <c r="B27" s="45">
        <v>552</v>
      </c>
      <c r="C27" s="21" t="s">
        <v>39</v>
      </c>
      <c r="D27" s="46">
        <v>0</v>
      </c>
      <c r="E27" s="46">
        <v>179697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179697</v>
      </c>
      <c r="O27" s="47">
        <f t="shared" si="2"/>
        <v>4.2339427925168467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SUM(D29:D29)</f>
        <v>654158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654158</v>
      </c>
      <c r="O28" s="43">
        <f t="shared" si="2"/>
        <v>15.412987135384761</v>
      </c>
      <c r="P28" s="10"/>
    </row>
    <row r="29" spans="1:16">
      <c r="A29" s="12"/>
      <c r="B29" s="44">
        <v>569</v>
      </c>
      <c r="C29" s="20" t="s">
        <v>41</v>
      </c>
      <c r="D29" s="46">
        <v>654158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654158</v>
      </c>
      <c r="O29" s="47">
        <f t="shared" si="2"/>
        <v>15.412987135384761</v>
      </c>
      <c r="P29" s="9"/>
    </row>
    <row r="30" spans="1:16" ht="15.75">
      <c r="A30" s="28" t="s">
        <v>42</v>
      </c>
      <c r="B30" s="29"/>
      <c r="C30" s="30"/>
      <c r="D30" s="31">
        <f t="shared" ref="D30:M30" si="11">SUM(D31:D34)</f>
        <v>3667283</v>
      </c>
      <c r="E30" s="31">
        <f t="shared" si="11"/>
        <v>155868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3823151</v>
      </c>
      <c r="O30" s="43">
        <f t="shared" si="2"/>
        <v>90.079426040243149</v>
      </c>
      <c r="P30" s="9"/>
    </row>
    <row r="31" spans="1:16">
      <c r="A31" s="12"/>
      <c r="B31" s="44">
        <v>571</v>
      </c>
      <c r="C31" s="20" t="s">
        <v>43</v>
      </c>
      <c r="D31" s="46">
        <v>735029</v>
      </c>
      <c r="E31" s="46">
        <v>33753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768782</v>
      </c>
      <c r="O31" s="47">
        <f t="shared" si="2"/>
        <v>18.113708119315771</v>
      </c>
      <c r="P31" s="9"/>
    </row>
    <row r="32" spans="1:16">
      <c r="A32" s="12"/>
      <c r="B32" s="44">
        <v>572</v>
      </c>
      <c r="C32" s="20" t="s">
        <v>44</v>
      </c>
      <c r="D32" s="46">
        <v>2460678</v>
      </c>
      <c r="E32" s="46">
        <v>122115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2582793</v>
      </c>
      <c r="O32" s="47">
        <f t="shared" si="2"/>
        <v>60.854648697045377</v>
      </c>
      <c r="P32" s="9"/>
    </row>
    <row r="33" spans="1:119">
      <c r="A33" s="12"/>
      <c r="B33" s="44">
        <v>573</v>
      </c>
      <c r="C33" s="20" t="s">
        <v>45</v>
      </c>
      <c r="D33" s="46">
        <v>301478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301478</v>
      </c>
      <c r="O33" s="47">
        <f t="shared" si="2"/>
        <v>7.1032939069789363</v>
      </c>
      <c r="P33" s="9"/>
    </row>
    <row r="34" spans="1:119">
      <c r="A34" s="12"/>
      <c r="B34" s="44">
        <v>574</v>
      </c>
      <c r="C34" s="20" t="s">
        <v>46</v>
      </c>
      <c r="D34" s="46">
        <v>170098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170098</v>
      </c>
      <c r="O34" s="47">
        <f t="shared" si="2"/>
        <v>4.0077753169030679</v>
      </c>
      <c r="P34" s="9"/>
    </row>
    <row r="35" spans="1:119" ht="15.75">
      <c r="A35" s="28" t="s">
        <v>48</v>
      </c>
      <c r="B35" s="29"/>
      <c r="C35" s="30"/>
      <c r="D35" s="31">
        <f t="shared" ref="D35:M35" si="12">SUM(D36:D37)</f>
        <v>102351</v>
      </c>
      <c r="E35" s="31">
        <f t="shared" si="12"/>
        <v>1008367</v>
      </c>
      <c r="F35" s="31">
        <f t="shared" si="12"/>
        <v>4138907</v>
      </c>
      <c r="G35" s="31">
        <f t="shared" si="12"/>
        <v>172273</v>
      </c>
      <c r="H35" s="31">
        <f t="shared" si="12"/>
        <v>0</v>
      </c>
      <c r="I35" s="31">
        <f t="shared" si="12"/>
        <v>13366598</v>
      </c>
      <c r="J35" s="31">
        <f t="shared" si="12"/>
        <v>19326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18807822</v>
      </c>
      <c r="O35" s="43">
        <f t="shared" si="2"/>
        <v>443.14174638329956</v>
      </c>
      <c r="P35" s="9"/>
    </row>
    <row r="36" spans="1:119">
      <c r="A36" s="12"/>
      <c r="B36" s="44">
        <v>581</v>
      </c>
      <c r="C36" s="20" t="s">
        <v>47</v>
      </c>
      <c r="D36" s="46">
        <v>102351</v>
      </c>
      <c r="E36" s="46">
        <v>1008367</v>
      </c>
      <c r="F36" s="46">
        <v>419907</v>
      </c>
      <c r="G36" s="46">
        <v>172273</v>
      </c>
      <c r="H36" s="46">
        <v>0</v>
      </c>
      <c r="I36" s="46">
        <v>13366598</v>
      </c>
      <c r="J36" s="46">
        <v>19326</v>
      </c>
      <c r="K36" s="46">
        <v>0</v>
      </c>
      <c r="L36" s="46">
        <v>0</v>
      </c>
      <c r="M36" s="46">
        <v>0</v>
      </c>
      <c r="N36" s="46">
        <f>SUM(D36:M36)</f>
        <v>15088822</v>
      </c>
      <c r="O36" s="47">
        <f t="shared" si="2"/>
        <v>355.51628104236369</v>
      </c>
      <c r="P36" s="9"/>
    </row>
    <row r="37" spans="1:119" ht="15.75" thickBot="1">
      <c r="A37" s="12"/>
      <c r="B37" s="44">
        <v>585</v>
      </c>
      <c r="C37" s="20" t="s">
        <v>55</v>
      </c>
      <c r="D37" s="46">
        <v>0</v>
      </c>
      <c r="E37" s="46">
        <v>0</v>
      </c>
      <c r="F37" s="46">
        <v>3719000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3719000</v>
      </c>
      <c r="O37" s="47">
        <f t="shared" si="2"/>
        <v>87.625465340935861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SUM(D5,D12,D15,D22,D26,D28,D30,D35)</f>
        <v>37735130</v>
      </c>
      <c r="E38" s="15">
        <f t="shared" si="13"/>
        <v>6352606</v>
      </c>
      <c r="F38" s="15">
        <f t="shared" si="13"/>
        <v>7007410</v>
      </c>
      <c r="G38" s="15">
        <f t="shared" si="13"/>
        <v>1115086</v>
      </c>
      <c r="H38" s="15">
        <f t="shared" si="13"/>
        <v>0</v>
      </c>
      <c r="I38" s="15">
        <f t="shared" si="13"/>
        <v>49586113</v>
      </c>
      <c r="J38" s="15">
        <f t="shared" si="13"/>
        <v>1812243</v>
      </c>
      <c r="K38" s="15">
        <f t="shared" si="13"/>
        <v>16934833</v>
      </c>
      <c r="L38" s="15">
        <f t="shared" si="13"/>
        <v>1693</v>
      </c>
      <c r="M38" s="15">
        <f t="shared" si="13"/>
        <v>0</v>
      </c>
      <c r="N38" s="15">
        <f>SUM(D38:M38)</f>
        <v>120545114</v>
      </c>
      <c r="O38" s="37">
        <f t="shared" si="2"/>
        <v>2840.2317044437114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63</v>
      </c>
      <c r="M40" s="93"/>
      <c r="N40" s="93"/>
      <c r="O40" s="41">
        <v>42442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12164117</v>
      </c>
      <c r="E5" s="26">
        <f t="shared" si="0"/>
        <v>806876</v>
      </c>
      <c r="F5" s="26">
        <f t="shared" si="0"/>
        <v>3316519</v>
      </c>
      <c r="G5" s="26">
        <f t="shared" si="0"/>
        <v>922134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13317261</v>
      </c>
      <c r="L5" s="26">
        <f t="shared" si="0"/>
        <v>0</v>
      </c>
      <c r="M5" s="26">
        <f t="shared" si="0"/>
        <v>0</v>
      </c>
      <c r="N5" s="27">
        <f t="shared" ref="N5:N20" si="1">SUM(D5:M5)</f>
        <v>30526907</v>
      </c>
      <c r="O5" s="32">
        <f t="shared" ref="O5:O36" si="2">(N5/O$38)</f>
        <v>724.88084439484248</v>
      </c>
      <c r="P5" s="6"/>
    </row>
    <row r="6" spans="1:133">
      <c r="A6" s="12"/>
      <c r="B6" s="44">
        <v>511</v>
      </c>
      <c r="C6" s="20" t="s">
        <v>19</v>
      </c>
      <c r="D6" s="46">
        <v>3043737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3043737</v>
      </c>
      <c r="O6" s="47">
        <f t="shared" si="2"/>
        <v>72.275473131812035</v>
      </c>
      <c r="P6" s="9"/>
    </row>
    <row r="7" spans="1:133">
      <c r="A7" s="12"/>
      <c r="B7" s="44">
        <v>512</v>
      </c>
      <c r="C7" s="20" t="s">
        <v>20</v>
      </c>
      <c r="D7" s="46">
        <v>2077059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2077059</v>
      </c>
      <c r="O7" s="47">
        <f t="shared" si="2"/>
        <v>49.321088499988129</v>
      </c>
      <c r="P7" s="9"/>
    </row>
    <row r="8" spans="1:133">
      <c r="A8" s="12"/>
      <c r="B8" s="44">
        <v>513</v>
      </c>
      <c r="C8" s="20" t="s">
        <v>21</v>
      </c>
      <c r="D8" s="46">
        <v>3902766</v>
      </c>
      <c r="E8" s="46">
        <v>553269</v>
      </c>
      <c r="F8" s="46">
        <v>3316519</v>
      </c>
      <c r="G8" s="46">
        <v>0</v>
      </c>
      <c r="H8" s="46">
        <v>0</v>
      </c>
      <c r="I8" s="46">
        <v>0</v>
      </c>
      <c r="J8" s="46">
        <v>0</v>
      </c>
      <c r="K8" s="46">
        <v>13317261</v>
      </c>
      <c r="L8" s="46">
        <v>0</v>
      </c>
      <c r="M8" s="46">
        <v>0</v>
      </c>
      <c r="N8" s="46">
        <f t="shared" si="1"/>
        <v>21089815</v>
      </c>
      <c r="O8" s="47">
        <f t="shared" si="2"/>
        <v>500.79108588796811</v>
      </c>
      <c r="P8" s="9"/>
    </row>
    <row r="9" spans="1:133">
      <c r="A9" s="12"/>
      <c r="B9" s="44">
        <v>514</v>
      </c>
      <c r="C9" s="20" t="s">
        <v>22</v>
      </c>
      <c r="D9" s="46">
        <v>819170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819170</v>
      </c>
      <c r="O9" s="47">
        <f t="shared" si="2"/>
        <v>19.451713247690737</v>
      </c>
      <c r="P9" s="9"/>
    </row>
    <row r="10" spans="1:133">
      <c r="A10" s="12"/>
      <c r="B10" s="44">
        <v>515</v>
      </c>
      <c r="C10" s="20" t="s">
        <v>23</v>
      </c>
      <c r="D10" s="46">
        <v>475678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475678</v>
      </c>
      <c r="O10" s="47">
        <f t="shared" si="2"/>
        <v>11.295276992852564</v>
      </c>
      <c r="P10" s="9"/>
    </row>
    <row r="11" spans="1:133">
      <c r="A11" s="12"/>
      <c r="B11" s="44">
        <v>519</v>
      </c>
      <c r="C11" s="20" t="s">
        <v>24</v>
      </c>
      <c r="D11" s="46">
        <v>1845707</v>
      </c>
      <c r="E11" s="46">
        <v>253607</v>
      </c>
      <c r="F11" s="46">
        <v>0</v>
      </c>
      <c r="G11" s="46">
        <v>922134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3021448</v>
      </c>
      <c r="O11" s="47">
        <f t="shared" si="2"/>
        <v>71.746206634530907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17679491</v>
      </c>
      <c r="E12" s="31">
        <f t="shared" si="3"/>
        <v>4322225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1293098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23294814</v>
      </c>
      <c r="O12" s="43">
        <f t="shared" si="2"/>
        <v>553.15019115237578</v>
      </c>
      <c r="P12" s="10"/>
    </row>
    <row r="13" spans="1:133">
      <c r="A13" s="12"/>
      <c r="B13" s="44">
        <v>521</v>
      </c>
      <c r="C13" s="20" t="s">
        <v>26</v>
      </c>
      <c r="D13" s="46">
        <v>17679491</v>
      </c>
      <c r="E13" s="46">
        <v>4322225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22001716</v>
      </c>
      <c r="O13" s="47">
        <f t="shared" si="2"/>
        <v>522.44475577612616</v>
      </c>
      <c r="P13" s="9"/>
    </row>
    <row r="14" spans="1:133">
      <c r="A14" s="12"/>
      <c r="B14" s="44">
        <v>524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1293098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1293098</v>
      </c>
      <c r="O14" s="47">
        <f t="shared" si="2"/>
        <v>30.705435376249614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SUM(D16:D20)</f>
        <v>1021803</v>
      </c>
      <c r="E15" s="31">
        <f t="shared" si="4"/>
        <v>0</v>
      </c>
      <c r="F15" s="31">
        <f t="shared" si="4"/>
        <v>0</v>
      </c>
      <c r="G15" s="31">
        <f t="shared" si="4"/>
        <v>744</v>
      </c>
      <c r="H15" s="31">
        <f t="shared" si="4"/>
        <v>0</v>
      </c>
      <c r="I15" s="31">
        <f t="shared" si="4"/>
        <v>33990905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35013452</v>
      </c>
      <c r="O15" s="43">
        <f t="shared" si="2"/>
        <v>831.41671217913711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22578607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22578607</v>
      </c>
      <c r="O16" s="47">
        <f t="shared" si="2"/>
        <v>536.14339990026838</v>
      </c>
      <c r="P16" s="9"/>
    </row>
    <row r="17" spans="1:16">
      <c r="A17" s="12"/>
      <c r="B17" s="44">
        <v>534</v>
      </c>
      <c r="C17" s="20" t="s">
        <v>30</v>
      </c>
      <c r="D17" s="46">
        <v>34868</v>
      </c>
      <c r="E17" s="46">
        <v>0</v>
      </c>
      <c r="F17" s="46">
        <v>0</v>
      </c>
      <c r="G17" s="46">
        <v>744</v>
      </c>
      <c r="H17" s="46">
        <v>0</v>
      </c>
      <c r="I17" s="46">
        <v>6574007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6609619</v>
      </c>
      <c r="O17" s="47">
        <f t="shared" si="2"/>
        <v>156.94961175883932</v>
      </c>
      <c r="P17" s="9"/>
    </row>
    <row r="18" spans="1:16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3952033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3952033</v>
      </c>
      <c r="O18" s="47">
        <f t="shared" si="2"/>
        <v>93.843539999525092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886258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886258</v>
      </c>
      <c r="O19" s="47">
        <f t="shared" si="2"/>
        <v>21.044760525253484</v>
      </c>
      <c r="P19" s="9"/>
    </row>
    <row r="20" spans="1:16">
      <c r="A20" s="12"/>
      <c r="B20" s="44">
        <v>539</v>
      </c>
      <c r="C20" s="20" t="s">
        <v>33</v>
      </c>
      <c r="D20" s="46">
        <v>986935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986935</v>
      </c>
      <c r="O20" s="47">
        <f t="shared" si="2"/>
        <v>23.435399995250872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SUM(D22:D23)</f>
        <v>965507</v>
      </c>
      <c r="E21" s="31">
        <f t="shared" si="5"/>
        <v>286943</v>
      </c>
      <c r="F21" s="31">
        <f t="shared" si="5"/>
        <v>0</v>
      </c>
      <c r="G21" s="31">
        <f t="shared" si="5"/>
        <v>8111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1260561</v>
      </c>
      <c r="O21" s="43">
        <f t="shared" si="2"/>
        <v>29.932823593664665</v>
      </c>
      <c r="P21" s="10"/>
    </row>
    <row r="22" spans="1:16">
      <c r="A22" s="12"/>
      <c r="B22" s="44">
        <v>541</v>
      </c>
      <c r="C22" s="20" t="s">
        <v>35</v>
      </c>
      <c r="D22" s="46">
        <v>965507</v>
      </c>
      <c r="E22" s="46">
        <v>0</v>
      </c>
      <c r="F22" s="46">
        <v>0</v>
      </c>
      <c r="G22" s="46">
        <v>8111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973618</v>
      </c>
      <c r="O22" s="47">
        <f t="shared" si="2"/>
        <v>23.11917935079429</v>
      </c>
      <c r="P22" s="9"/>
    </row>
    <row r="23" spans="1:16">
      <c r="A23" s="12"/>
      <c r="B23" s="44">
        <v>544</v>
      </c>
      <c r="C23" s="20" t="s">
        <v>36</v>
      </c>
      <c r="D23" s="46">
        <v>0</v>
      </c>
      <c r="E23" s="46">
        <v>286943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286943</v>
      </c>
      <c r="O23" s="47">
        <f t="shared" si="2"/>
        <v>6.8136442428703727</v>
      </c>
      <c r="P23" s="9"/>
    </row>
    <row r="24" spans="1:16" ht="15.75">
      <c r="A24" s="28" t="s">
        <v>38</v>
      </c>
      <c r="B24" s="29"/>
      <c r="C24" s="30"/>
      <c r="D24" s="31">
        <f t="shared" ref="D24:M24" si="7">SUM(D25:D25)</f>
        <v>0</v>
      </c>
      <c r="E24" s="31">
        <f t="shared" si="7"/>
        <v>402129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402129</v>
      </c>
      <c r="O24" s="43">
        <f t="shared" si="2"/>
        <v>9.5488091563175264</v>
      </c>
      <c r="P24" s="10"/>
    </row>
    <row r="25" spans="1:16">
      <c r="A25" s="13"/>
      <c r="B25" s="45">
        <v>552</v>
      </c>
      <c r="C25" s="21" t="s">
        <v>39</v>
      </c>
      <c r="D25" s="46">
        <v>0</v>
      </c>
      <c r="E25" s="46">
        <v>402129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402129</v>
      </c>
      <c r="O25" s="47">
        <f t="shared" si="2"/>
        <v>9.5488091563175264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SUM(D27:D27)</f>
        <v>303426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303426</v>
      </c>
      <c r="O26" s="43">
        <f t="shared" si="2"/>
        <v>7.2050435732434162</v>
      </c>
      <c r="P26" s="10"/>
    </row>
    <row r="27" spans="1:16">
      <c r="A27" s="12"/>
      <c r="B27" s="44">
        <v>569</v>
      </c>
      <c r="C27" s="20" t="s">
        <v>41</v>
      </c>
      <c r="D27" s="46">
        <v>303426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9">SUM(D27:M27)</f>
        <v>303426</v>
      </c>
      <c r="O27" s="47">
        <f t="shared" si="2"/>
        <v>7.2050435732434162</v>
      </c>
      <c r="P27" s="9"/>
    </row>
    <row r="28" spans="1:16" ht="15.75">
      <c r="A28" s="28" t="s">
        <v>42</v>
      </c>
      <c r="B28" s="29"/>
      <c r="C28" s="30"/>
      <c r="D28" s="31">
        <f t="shared" ref="D28:M28" si="10">SUM(D29:D32)</f>
        <v>3546927</v>
      </c>
      <c r="E28" s="31">
        <f t="shared" si="10"/>
        <v>166344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>SUM(D28:M28)</f>
        <v>3713271</v>
      </c>
      <c r="O28" s="43">
        <f t="shared" si="2"/>
        <v>88.173984280388481</v>
      </c>
      <c r="P28" s="9"/>
    </row>
    <row r="29" spans="1:16">
      <c r="A29" s="12"/>
      <c r="B29" s="44">
        <v>571</v>
      </c>
      <c r="C29" s="20" t="s">
        <v>43</v>
      </c>
      <c r="D29" s="46">
        <v>677416</v>
      </c>
      <c r="E29" s="46">
        <v>44456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721872</v>
      </c>
      <c r="O29" s="47">
        <f t="shared" si="2"/>
        <v>17.141310284235271</v>
      </c>
      <c r="P29" s="9"/>
    </row>
    <row r="30" spans="1:16">
      <c r="A30" s="12"/>
      <c r="B30" s="44">
        <v>572</v>
      </c>
      <c r="C30" s="20" t="s">
        <v>44</v>
      </c>
      <c r="D30" s="46">
        <v>2372358</v>
      </c>
      <c r="E30" s="46">
        <v>52134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2424492</v>
      </c>
      <c r="O30" s="47">
        <f t="shared" si="2"/>
        <v>57.571106309215679</v>
      </c>
      <c r="P30" s="9"/>
    </row>
    <row r="31" spans="1:16">
      <c r="A31" s="12"/>
      <c r="B31" s="44">
        <v>573</v>
      </c>
      <c r="C31" s="20" t="s">
        <v>45</v>
      </c>
      <c r="D31" s="46">
        <v>344089</v>
      </c>
      <c r="E31" s="46">
        <v>69754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413843</v>
      </c>
      <c r="O31" s="47">
        <f t="shared" si="2"/>
        <v>9.8269655450810909</v>
      </c>
      <c r="P31" s="9"/>
    </row>
    <row r="32" spans="1:16">
      <c r="A32" s="12"/>
      <c r="B32" s="44">
        <v>574</v>
      </c>
      <c r="C32" s="20" t="s">
        <v>46</v>
      </c>
      <c r="D32" s="46">
        <v>153064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153064</v>
      </c>
      <c r="O32" s="47">
        <f t="shared" si="2"/>
        <v>3.6346021418564338</v>
      </c>
      <c r="P32" s="9"/>
    </row>
    <row r="33" spans="1:119" ht="15.75">
      <c r="A33" s="28" t="s">
        <v>48</v>
      </c>
      <c r="B33" s="29"/>
      <c r="C33" s="30"/>
      <c r="D33" s="31">
        <f t="shared" ref="D33:M33" si="11">SUM(D34:D35)</f>
        <v>341620</v>
      </c>
      <c r="E33" s="31">
        <f t="shared" si="11"/>
        <v>1171540</v>
      </c>
      <c r="F33" s="31">
        <f t="shared" si="11"/>
        <v>8296614</v>
      </c>
      <c r="G33" s="31">
        <f t="shared" si="11"/>
        <v>82469</v>
      </c>
      <c r="H33" s="31">
        <f t="shared" si="11"/>
        <v>0</v>
      </c>
      <c r="I33" s="31">
        <f t="shared" si="11"/>
        <v>12771178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22663421</v>
      </c>
      <c r="O33" s="43">
        <f t="shared" si="2"/>
        <v>538.15736233467101</v>
      </c>
      <c r="P33" s="9"/>
    </row>
    <row r="34" spans="1:119">
      <c r="A34" s="12"/>
      <c r="B34" s="44">
        <v>581</v>
      </c>
      <c r="C34" s="20" t="s">
        <v>47</v>
      </c>
      <c r="D34" s="46">
        <v>341620</v>
      </c>
      <c r="E34" s="46">
        <v>1171540</v>
      </c>
      <c r="F34" s="46">
        <v>156014</v>
      </c>
      <c r="G34" s="46">
        <v>82469</v>
      </c>
      <c r="H34" s="46">
        <v>0</v>
      </c>
      <c r="I34" s="46">
        <v>12771178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14522821</v>
      </c>
      <c r="O34" s="47">
        <f t="shared" si="2"/>
        <v>344.85363189513924</v>
      </c>
      <c r="P34" s="9"/>
    </row>
    <row r="35" spans="1:119" ht="15.75" thickBot="1">
      <c r="A35" s="12"/>
      <c r="B35" s="44">
        <v>585</v>
      </c>
      <c r="C35" s="20" t="s">
        <v>55</v>
      </c>
      <c r="D35" s="46">
        <v>0</v>
      </c>
      <c r="E35" s="46">
        <v>0</v>
      </c>
      <c r="F35" s="46">
        <v>8140600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8140600</v>
      </c>
      <c r="O35" s="47">
        <f t="shared" si="2"/>
        <v>193.30373043953173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2">SUM(D5,D12,D15,D21,D24,D26,D28,D33)</f>
        <v>36022891</v>
      </c>
      <c r="E36" s="15">
        <f t="shared" si="12"/>
        <v>7156057</v>
      </c>
      <c r="F36" s="15">
        <f t="shared" si="12"/>
        <v>11613133</v>
      </c>
      <c r="G36" s="15">
        <f t="shared" si="12"/>
        <v>1013458</v>
      </c>
      <c r="H36" s="15">
        <f t="shared" si="12"/>
        <v>0</v>
      </c>
      <c r="I36" s="15">
        <f t="shared" si="12"/>
        <v>48055181</v>
      </c>
      <c r="J36" s="15">
        <f t="shared" si="12"/>
        <v>0</v>
      </c>
      <c r="K36" s="15">
        <f t="shared" si="12"/>
        <v>13317261</v>
      </c>
      <c r="L36" s="15">
        <f t="shared" si="12"/>
        <v>0</v>
      </c>
      <c r="M36" s="15">
        <f t="shared" si="12"/>
        <v>0</v>
      </c>
      <c r="N36" s="15">
        <f>SUM(D36:M36)</f>
        <v>117177981</v>
      </c>
      <c r="O36" s="37">
        <f t="shared" si="2"/>
        <v>2782.4657706646403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58</v>
      </c>
      <c r="M38" s="93"/>
      <c r="N38" s="93"/>
      <c r="O38" s="41">
        <v>42113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17028503</v>
      </c>
      <c r="E5" s="26">
        <f t="shared" si="0"/>
        <v>273040</v>
      </c>
      <c r="F5" s="26">
        <f t="shared" si="0"/>
        <v>3084624</v>
      </c>
      <c r="G5" s="26">
        <f t="shared" si="0"/>
        <v>2158639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10838037</v>
      </c>
      <c r="L5" s="26">
        <f t="shared" si="0"/>
        <v>0</v>
      </c>
      <c r="M5" s="26">
        <f t="shared" si="0"/>
        <v>0</v>
      </c>
      <c r="N5" s="27">
        <f t="shared" ref="N5:N20" si="1">SUM(D5:M5)</f>
        <v>33382843</v>
      </c>
      <c r="O5" s="32">
        <f t="shared" ref="O5:O37" si="2">(N5/O$39)</f>
        <v>800.93193378118997</v>
      </c>
      <c r="P5" s="6"/>
    </row>
    <row r="6" spans="1:133">
      <c r="A6" s="12"/>
      <c r="B6" s="44">
        <v>511</v>
      </c>
      <c r="C6" s="20" t="s">
        <v>19</v>
      </c>
      <c r="D6" s="46">
        <v>950880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950880</v>
      </c>
      <c r="O6" s="47">
        <f t="shared" si="2"/>
        <v>22.813819577735124</v>
      </c>
      <c r="P6" s="9"/>
    </row>
    <row r="7" spans="1:133">
      <c r="A7" s="12"/>
      <c r="B7" s="44">
        <v>512</v>
      </c>
      <c r="C7" s="20" t="s">
        <v>20</v>
      </c>
      <c r="D7" s="46">
        <v>2120407</v>
      </c>
      <c r="E7" s="46">
        <v>3309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2123716</v>
      </c>
      <c r="O7" s="47">
        <f t="shared" si="2"/>
        <v>50.952879078694821</v>
      </c>
      <c r="P7" s="9"/>
    </row>
    <row r="8" spans="1:133">
      <c r="A8" s="12"/>
      <c r="B8" s="44">
        <v>513</v>
      </c>
      <c r="C8" s="20" t="s">
        <v>21</v>
      </c>
      <c r="D8" s="46">
        <v>8352167</v>
      </c>
      <c r="E8" s="46">
        <v>0</v>
      </c>
      <c r="F8" s="46">
        <v>3084624</v>
      </c>
      <c r="G8" s="46">
        <v>0</v>
      </c>
      <c r="H8" s="46">
        <v>0</v>
      </c>
      <c r="I8" s="46">
        <v>0</v>
      </c>
      <c r="J8" s="46">
        <v>0</v>
      </c>
      <c r="K8" s="46">
        <v>10838037</v>
      </c>
      <c r="L8" s="46">
        <v>0</v>
      </c>
      <c r="M8" s="46">
        <v>0</v>
      </c>
      <c r="N8" s="46">
        <f t="shared" si="1"/>
        <v>22274828</v>
      </c>
      <c r="O8" s="47">
        <f t="shared" si="2"/>
        <v>534.42485604606532</v>
      </c>
      <c r="P8" s="9"/>
    </row>
    <row r="9" spans="1:133">
      <c r="A9" s="12"/>
      <c r="B9" s="44">
        <v>514</v>
      </c>
      <c r="C9" s="20" t="s">
        <v>22</v>
      </c>
      <c r="D9" s="46">
        <v>829085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829085</v>
      </c>
      <c r="O9" s="47">
        <f t="shared" si="2"/>
        <v>19.891674664107487</v>
      </c>
      <c r="P9" s="9"/>
    </row>
    <row r="10" spans="1:133">
      <c r="A10" s="12"/>
      <c r="B10" s="44">
        <v>515</v>
      </c>
      <c r="C10" s="20" t="s">
        <v>23</v>
      </c>
      <c r="D10" s="46">
        <v>337801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337801</v>
      </c>
      <c r="O10" s="47">
        <f t="shared" si="2"/>
        <v>8.1046305182341651</v>
      </c>
      <c r="P10" s="9"/>
    </row>
    <row r="11" spans="1:133">
      <c r="A11" s="12"/>
      <c r="B11" s="44">
        <v>519</v>
      </c>
      <c r="C11" s="20" t="s">
        <v>24</v>
      </c>
      <c r="D11" s="46">
        <v>4438163</v>
      </c>
      <c r="E11" s="46">
        <v>269731</v>
      </c>
      <c r="F11" s="46">
        <v>0</v>
      </c>
      <c r="G11" s="46">
        <v>2158639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6866533</v>
      </c>
      <c r="O11" s="47">
        <f t="shared" si="2"/>
        <v>164.74407389635317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21261107</v>
      </c>
      <c r="E12" s="31">
        <f t="shared" si="3"/>
        <v>4226546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1436975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26924628</v>
      </c>
      <c r="O12" s="43">
        <f t="shared" si="2"/>
        <v>645.98435700575817</v>
      </c>
      <c r="P12" s="10"/>
    </row>
    <row r="13" spans="1:133">
      <c r="A13" s="12"/>
      <c r="B13" s="44">
        <v>521</v>
      </c>
      <c r="C13" s="20" t="s">
        <v>26</v>
      </c>
      <c r="D13" s="46">
        <v>21261107</v>
      </c>
      <c r="E13" s="46">
        <v>4226546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25487653</v>
      </c>
      <c r="O13" s="47">
        <f t="shared" si="2"/>
        <v>611.50798944337816</v>
      </c>
      <c r="P13" s="9"/>
    </row>
    <row r="14" spans="1:133">
      <c r="A14" s="12"/>
      <c r="B14" s="44">
        <v>524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1436975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1436975</v>
      </c>
      <c r="O14" s="47">
        <f t="shared" si="2"/>
        <v>34.476367562380041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SUM(D16:D20)</f>
        <v>6838441</v>
      </c>
      <c r="E15" s="31">
        <f t="shared" si="4"/>
        <v>0</v>
      </c>
      <c r="F15" s="31">
        <f t="shared" si="4"/>
        <v>0</v>
      </c>
      <c r="G15" s="31">
        <f t="shared" si="4"/>
        <v>244852</v>
      </c>
      <c r="H15" s="31">
        <f t="shared" si="4"/>
        <v>0</v>
      </c>
      <c r="I15" s="31">
        <f t="shared" si="4"/>
        <v>28717675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35800968</v>
      </c>
      <c r="O15" s="43">
        <f t="shared" si="2"/>
        <v>858.94836852207288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23366444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23366444</v>
      </c>
      <c r="O16" s="47">
        <f t="shared" si="2"/>
        <v>560.61525911708259</v>
      </c>
      <c r="P16" s="9"/>
    </row>
    <row r="17" spans="1:16">
      <c r="A17" s="12"/>
      <c r="B17" s="44">
        <v>534</v>
      </c>
      <c r="C17" s="20" t="s">
        <v>30</v>
      </c>
      <c r="D17" s="46">
        <v>5681176</v>
      </c>
      <c r="E17" s="46">
        <v>0</v>
      </c>
      <c r="F17" s="46">
        <v>0</v>
      </c>
      <c r="G17" s="46">
        <v>244852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5926028</v>
      </c>
      <c r="O17" s="47">
        <f t="shared" si="2"/>
        <v>142.17917466410748</v>
      </c>
      <c r="P17" s="9"/>
    </row>
    <row r="18" spans="1:16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4486823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4486823</v>
      </c>
      <c r="O18" s="47">
        <f t="shared" si="2"/>
        <v>107.64930422264875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864408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864408</v>
      </c>
      <c r="O19" s="47">
        <f t="shared" si="2"/>
        <v>20.739155470249521</v>
      </c>
      <c r="P19" s="9"/>
    </row>
    <row r="20" spans="1:16">
      <c r="A20" s="12"/>
      <c r="B20" s="44">
        <v>539</v>
      </c>
      <c r="C20" s="20" t="s">
        <v>33</v>
      </c>
      <c r="D20" s="46">
        <v>1157265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1157265</v>
      </c>
      <c r="O20" s="47">
        <f t="shared" si="2"/>
        <v>27.765475047984644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1025914</v>
      </c>
      <c r="E21" s="31">
        <f t="shared" si="5"/>
        <v>429168</v>
      </c>
      <c r="F21" s="31">
        <f t="shared" si="5"/>
        <v>0</v>
      </c>
      <c r="G21" s="31">
        <f t="shared" si="5"/>
        <v>289932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7" si="6">SUM(D21:M21)</f>
        <v>1745014</v>
      </c>
      <c r="O21" s="43">
        <f t="shared" si="2"/>
        <v>41.866938579654509</v>
      </c>
      <c r="P21" s="10"/>
    </row>
    <row r="22" spans="1:16">
      <c r="A22" s="12"/>
      <c r="B22" s="44">
        <v>541</v>
      </c>
      <c r="C22" s="20" t="s">
        <v>35</v>
      </c>
      <c r="D22" s="46">
        <v>1025914</v>
      </c>
      <c r="E22" s="46">
        <v>0</v>
      </c>
      <c r="F22" s="46">
        <v>0</v>
      </c>
      <c r="G22" s="46">
        <v>289932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1315846</v>
      </c>
      <c r="O22" s="47">
        <f t="shared" si="2"/>
        <v>31.570201535508637</v>
      </c>
      <c r="P22" s="9"/>
    </row>
    <row r="23" spans="1:16">
      <c r="A23" s="12"/>
      <c r="B23" s="44">
        <v>544</v>
      </c>
      <c r="C23" s="20" t="s">
        <v>36</v>
      </c>
      <c r="D23" s="46">
        <v>0</v>
      </c>
      <c r="E23" s="46">
        <v>274912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274912</v>
      </c>
      <c r="O23" s="47">
        <f t="shared" si="2"/>
        <v>6.5957773512476008</v>
      </c>
      <c r="P23" s="9"/>
    </row>
    <row r="24" spans="1:16">
      <c r="A24" s="12"/>
      <c r="B24" s="44">
        <v>549</v>
      </c>
      <c r="C24" s="20" t="s">
        <v>37</v>
      </c>
      <c r="D24" s="46">
        <v>0</v>
      </c>
      <c r="E24" s="46">
        <v>154256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154256</v>
      </c>
      <c r="O24" s="47">
        <f t="shared" si="2"/>
        <v>3.7009596928982726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1618049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1618049</v>
      </c>
      <c r="O25" s="43">
        <f t="shared" si="2"/>
        <v>38.820753358925145</v>
      </c>
      <c r="P25" s="10"/>
    </row>
    <row r="26" spans="1:16">
      <c r="A26" s="13"/>
      <c r="B26" s="45">
        <v>552</v>
      </c>
      <c r="C26" s="21" t="s">
        <v>39</v>
      </c>
      <c r="D26" s="46">
        <v>0</v>
      </c>
      <c r="E26" s="46">
        <v>1618049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1618049</v>
      </c>
      <c r="O26" s="47">
        <f t="shared" si="2"/>
        <v>38.820753358925145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311232</v>
      </c>
      <c r="E27" s="31">
        <f t="shared" si="8"/>
        <v>9782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6"/>
        <v>321014</v>
      </c>
      <c r="O27" s="43">
        <f t="shared" si="2"/>
        <v>7.7018714011516316</v>
      </c>
      <c r="P27" s="10"/>
    </row>
    <row r="28" spans="1:16">
      <c r="A28" s="12"/>
      <c r="B28" s="44">
        <v>569</v>
      </c>
      <c r="C28" s="20" t="s">
        <v>41</v>
      </c>
      <c r="D28" s="46">
        <v>311232</v>
      </c>
      <c r="E28" s="46">
        <v>9782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9">SUM(D28:M28)</f>
        <v>321014</v>
      </c>
      <c r="O28" s="47">
        <f t="shared" si="2"/>
        <v>7.7018714011516316</v>
      </c>
      <c r="P28" s="9"/>
    </row>
    <row r="29" spans="1:16" ht="15.75">
      <c r="A29" s="28" t="s">
        <v>42</v>
      </c>
      <c r="B29" s="29"/>
      <c r="C29" s="30"/>
      <c r="D29" s="31">
        <f t="shared" ref="D29:M29" si="10">SUM(D30:D33)</f>
        <v>3679716</v>
      </c>
      <c r="E29" s="31">
        <f t="shared" si="10"/>
        <v>416488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>SUM(D29:M29)</f>
        <v>4096204</v>
      </c>
      <c r="O29" s="43">
        <f t="shared" si="2"/>
        <v>98.277447216890593</v>
      </c>
      <c r="P29" s="9"/>
    </row>
    <row r="30" spans="1:16">
      <c r="A30" s="12"/>
      <c r="B30" s="44">
        <v>571</v>
      </c>
      <c r="C30" s="20" t="s">
        <v>43</v>
      </c>
      <c r="D30" s="46">
        <v>653933</v>
      </c>
      <c r="E30" s="46">
        <v>33365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687298</v>
      </c>
      <c r="O30" s="47">
        <f t="shared" si="2"/>
        <v>16.489875239923226</v>
      </c>
      <c r="P30" s="9"/>
    </row>
    <row r="31" spans="1:16">
      <c r="A31" s="12"/>
      <c r="B31" s="44">
        <v>572</v>
      </c>
      <c r="C31" s="20" t="s">
        <v>44</v>
      </c>
      <c r="D31" s="46">
        <v>2554654</v>
      </c>
      <c r="E31" s="46">
        <v>353943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2908597</v>
      </c>
      <c r="O31" s="47">
        <f t="shared" si="2"/>
        <v>69.783997120921299</v>
      </c>
      <c r="P31" s="9"/>
    </row>
    <row r="32" spans="1:16">
      <c r="A32" s="12"/>
      <c r="B32" s="44">
        <v>573</v>
      </c>
      <c r="C32" s="20" t="s">
        <v>45</v>
      </c>
      <c r="D32" s="46">
        <v>305390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305390</v>
      </c>
      <c r="O32" s="47">
        <f t="shared" si="2"/>
        <v>7.3270153550863721</v>
      </c>
      <c r="P32" s="9"/>
    </row>
    <row r="33" spans="1:119">
      <c r="A33" s="12"/>
      <c r="B33" s="44">
        <v>574</v>
      </c>
      <c r="C33" s="20" t="s">
        <v>46</v>
      </c>
      <c r="D33" s="46">
        <v>165739</v>
      </c>
      <c r="E33" s="46">
        <v>29180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194919</v>
      </c>
      <c r="O33" s="47">
        <f t="shared" si="2"/>
        <v>4.6765595009596925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SUM(D35:D36)</f>
        <v>583950</v>
      </c>
      <c r="E34" s="31">
        <f t="shared" si="11"/>
        <v>1013740</v>
      </c>
      <c r="F34" s="31">
        <f t="shared" si="11"/>
        <v>15218788</v>
      </c>
      <c r="G34" s="31">
        <f t="shared" si="11"/>
        <v>0</v>
      </c>
      <c r="H34" s="31">
        <f t="shared" si="11"/>
        <v>0</v>
      </c>
      <c r="I34" s="31">
        <f t="shared" si="11"/>
        <v>13768671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30585149</v>
      </c>
      <c r="O34" s="43">
        <f t="shared" si="2"/>
        <v>733.80875719769676</v>
      </c>
      <c r="P34" s="9"/>
    </row>
    <row r="35" spans="1:119">
      <c r="A35" s="12"/>
      <c r="B35" s="44">
        <v>581</v>
      </c>
      <c r="C35" s="20" t="s">
        <v>47</v>
      </c>
      <c r="D35" s="46">
        <v>583950</v>
      </c>
      <c r="E35" s="46">
        <v>1013740</v>
      </c>
      <c r="F35" s="46">
        <v>383788</v>
      </c>
      <c r="G35" s="46">
        <v>0</v>
      </c>
      <c r="H35" s="46">
        <v>0</v>
      </c>
      <c r="I35" s="46">
        <v>13768671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15750149</v>
      </c>
      <c r="O35" s="47">
        <f t="shared" si="2"/>
        <v>377.88265355086372</v>
      </c>
      <c r="P35" s="9"/>
    </row>
    <row r="36" spans="1:119" ht="15.75" thickBot="1">
      <c r="A36" s="12"/>
      <c r="B36" s="44">
        <v>585</v>
      </c>
      <c r="C36" s="20" t="s">
        <v>55</v>
      </c>
      <c r="D36" s="46">
        <v>0</v>
      </c>
      <c r="E36" s="46">
        <v>0</v>
      </c>
      <c r="F36" s="46">
        <v>14835000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14835000</v>
      </c>
      <c r="O36" s="47">
        <f t="shared" si="2"/>
        <v>355.92610364683304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2">SUM(D5,D12,D15,D21,D25,D27,D29,D34)</f>
        <v>50728863</v>
      </c>
      <c r="E37" s="15">
        <f t="shared" si="12"/>
        <v>7986813</v>
      </c>
      <c r="F37" s="15">
        <f t="shared" si="12"/>
        <v>18303412</v>
      </c>
      <c r="G37" s="15">
        <f t="shared" si="12"/>
        <v>2693423</v>
      </c>
      <c r="H37" s="15">
        <f t="shared" si="12"/>
        <v>0</v>
      </c>
      <c r="I37" s="15">
        <f t="shared" si="12"/>
        <v>43923321</v>
      </c>
      <c r="J37" s="15">
        <f t="shared" si="12"/>
        <v>0</v>
      </c>
      <c r="K37" s="15">
        <f t="shared" si="12"/>
        <v>10838037</v>
      </c>
      <c r="L37" s="15">
        <f t="shared" si="12"/>
        <v>0</v>
      </c>
      <c r="M37" s="15">
        <f t="shared" si="12"/>
        <v>0</v>
      </c>
      <c r="N37" s="15">
        <f>SUM(D37:M37)</f>
        <v>134473869</v>
      </c>
      <c r="O37" s="37">
        <f t="shared" si="2"/>
        <v>3226.3404270633396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56</v>
      </c>
      <c r="M39" s="93"/>
      <c r="N39" s="93"/>
      <c r="O39" s="41">
        <v>41680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19296827</v>
      </c>
      <c r="E5" s="26">
        <f t="shared" si="0"/>
        <v>223777</v>
      </c>
      <c r="F5" s="26">
        <f t="shared" si="0"/>
        <v>3046042</v>
      </c>
      <c r="G5" s="26">
        <f t="shared" si="0"/>
        <v>421257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10186877</v>
      </c>
      <c r="L5" s="26">
        <f t="shared" si="0"/>
        <v>0</v>
      </c>
      <c r="M5" s="26">
        <f t="shared" si="0"/>
        <v>0</v>
      </c>
      <c r="N5" s="27">
        <f t="shared" ref="N5:N20" si="1">SUM(D5:M5)</f>
        <v>33174780</v>
      </c>
      <c r="O5" s="32">
        <f t="shared" ref="O5:O36" si="2">(N5/O$38)</f>
        <v>798.94949786865106</v>
      </c>
      <c r="P5" s="6"/>
    </row>
    <row r="6" spans="1:133">
      <c r="A6" s="12"/>
      <c r="B6" s="44">
        <v>511</v>
      </c>
      <c r="C6" s="20" t="s">
        <v>19</v>
      </c>
      <c r="D6" s="46">
        <v>464841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464841</v>
      </c>
      <c r="O6" s="47">
        <f t="shared" si="2"/>
        <v>11.19478361390073</v>
      </c>
      <c r="P6" s="9"/>
    </row>
    <row r="7" spans="1:133">
      <c r="A7" s="12"/>
      <c r="B7" s="44">
        <v>512</v>
      </c>
      <c r="C7" s="20" t="s">
        <v>20</v>
      </c>
      <c r="D7" s="46">
        <v>4672685</v>
      </c>
      <c r="E7" s="46">
        <v>10622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4683307</v>
      </c>
      <c r="O7" s="47">
        <f t="shared" si="2"/>
        <v>112.78826192712472</v>
      </c>
      <c r="P7" s="9"/>
    </row>
    <row r="8" spans="1:133">
      <c r="A8" s="12"/>
      <c r="B8" s="44">
        <v>513</v>
      </c>
      <c r="C8" s="20" t="s">
        <v>21</v>
      </c>
      <c r="D8" s="46">
        <v>7943948</v>
      </c>
      <c r="E8" s="46">
        <v>0</v>
      </c>
      <c r="F8" s="46">
        <v>3046042</v>
      </c>
      <c r="G8" s="46">
        <v>0</v>
      </c>
      <c r="H8" s="46">
        <v>0</v>
      </c>
      <c r="I8" s="46">
        <v>0</v>
      </c>
      <c r="J8" s="46">
        <v>0</v>
      </c>
      <c r="K8" s="46">
        <v>10186877</v>
      </c>
      <c r="L8" s="46">
        <v>0</v>
      </c>
      <c r="M8" s="46">
        <v>0</v>
      </c>
      <c r="N8" s="46">
        <f t="shared" si="1"/>
        <v>21176867</v>
      </c>
      <c r="O8" s="47">
        <f t="shared" si="2"/>
        <v>510.00329937624929</v>
      </c>
      <c r="P8" s="9"/>
    </row>
    <row r="9" spans="1:133">
      <c r="A9" s="12"/>
      <c r="B9" s="44">
        <v>514</v>
      </c>
      <c r="C9" s="20" t="s">
        <v>22</v>
      </c>
      <c r="D9" s="46">
        <v>737417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737417</v>
      </c>
      <c r="O9" s="47">
        <f t="shared" si="2"/>
        <v>17.759241865953808</v>
      </c>
      <c r="P9" s="9"/>
    </row>
    <row r="10" spans="1:133">
      <c r="A10" s="12"/>
      <c r="B10" s="44">
        <v>515</v>
      </c>
      <c r="C10" s="20" t="s">
        <v>23</v>
      </c>
      <c r="D10" s="46">
        <v>461706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461706</v>
      </c>
      <c r="O10" s="47">
        <f t="shared" si="2"/>
        <v>11.119283288779712</v>
      </c>
      <c r="P10" s="9"/>
    </row>
    <row r="11" spans="1:133">
      <c r="A11" s="12"/>
      <c r="B11" s="44">
        <v>519</v>
      </c>
      <c r="C11" s="20" t="s">
        <v>24</v>
      </c>
      <c r="D11" s="46">
        <v>5016230</v>
      </c>
      <c r="E11" s="46">
        <v>213155</v>
      </c>
      <c r="F11" s="46">
        <v>0</v>
      </c>
      <c r="G11" s="46">
        <v>421257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5650642</v>
      </c>
      <c r="O11" s="47">
        <f t="shared" si="2"/>
        <v>136.08462779664282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21931836</v>
      </c>
      <c r="E12" s="31">
        <f t="shared" si="3"/>
        <v>3925642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1358551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27216029</v>
      </c>
      <c r="O12" s="43">
        <f t="shared" si="2"/>
        <v>655.44466921946878</v>
      </c>
      <c r="P12" s="10"/>
    </row>
    <row r="13" spans="1:133">
      <c r="A13" s="12"/>
      <c r="B13" s="44">
        <v>521</v>
      </c>
      <c r="C13" s="20" t="s">
        <v>26</v>
      </c>
      <c r="D13" s="46">
        <v>21861976</v>
      </c>
      <c r="E13" s="46">
        <v>3925642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25787618</v>
      </c>
      <c r="O13" s="47">
        <f t="shared" si="2"/>
        <v>621.0441923753101</v>
      </c>
      <c r="P13" s="9"/>
    </row>
    <row r="14" spans="1:133">
      <c r="A14" s="12"/>
      <c r="B14" s="44">
        <v>524</v>
      </c>
      <c r="C14" s="20" t="s">
        <v>27</v>
      </c>
      <c r="D14" s="46">
        <v>69860</v>
      </c>
      <c r="E14" s="46">
        <v>0</v>
      </c>
      <c r="F14" s="46">
        <v>0</v>
      </c>
      <c r="G14" s="46">
        <v>0</v>
      </c>
      <c r="H14" s="46">
        <v>0</v>
      </c>
      <c r="I14" s="46">
        <v>1358551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1428411</v>
      </c>
      <c r="O14" s="47">
        <f t="shared" si="2"/>
        <v>34.400476844158661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SUM(D16:D20)</f>
        <v>6748963</v>
      </c>
      <c r="E15" s="31">
        <f t="shared" si="4"/>
        <v>9756</v>
      </c>
      <c r="F15" s="31">
        <f t="shared" si="4"/>
        <v>0</v>
      </c>
      <c r="G15" s="31">
        <f t="shared" si="4"/>
        <v>182979</v>
      </c>
      <c r="H15" s="31">
        <f t="shared" si="4"/>
        <v>0</v>
      </c>
      <c r="I15" s="31">
        <f t="shared" si="4"/>
        <v>30163071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37104769</v>
      </c>
      <c r="O15" s="43">
        <f t="shared" si="2"/>
        <v>893.59557353755747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23990295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23990295</v>
      </c>
      <c r="O16" s="47">
        <f t="shared" si="2"/>
        <v>577.75919369987719</v>
      </c>
      <c r="P16" s="9"/>
    </row>
    <row r="17" spans="1:16">
      <c r="A17" s="12"/>
      <c r="B17" s="44">
        <v>534</v>
      </c>
      <c r="C17" s="20" t="s">
        <v>30</v>
      </c>
      <c r="D17" s="46">
        <v>5556795</v>
      </c>
      <c r="E17" s="46">
        <v>0</v>
      </c>
      <c r="F17" s="46">
        <v>0</v>
      </c>
      <c r="G17" s="46">
        <v>182979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5739774</v>
      </c>
      <c r="O17" s="47">
        <f t="shared" si="2"/>
        <v>138.23119716783469</v>
      </c>
      <c r="P17" s="9"/>
    </row>
    <row r="18" spans="1:16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5305001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5305001</v>
      </c>
      <c r="O18" s="47">
        <f t="shared" si="2"/>
        <v>127.76054235002287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867775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867775</v>
      </c>
      <c r="O19" s="47">
        <f t="shared" si="2"/>
        <v>20.898658574765793</v>
      </c>
      <c r="P19" s="9"/>
    </row>
    <row r="20" spans="1:16">
      <c r="A20" s="12"/>
      <c r="B20" s="44">
        <v>539</v>
      </c>
      <c r="C20" s="20" t="s">
        <v>33</v>
      </c>
      <c r="D20" s="46">
        <v>1192168</v>
      </c>
      <c r="E20" s="46">
        <v>9756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1201924</v>
      </c>
      <c r="O20" s="47">
        <f t="shared" si="2"/>
        <v>28.945981745056958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1074038</v>
      </c>
      <c r="E21" s="31">
        <f t="shared" si="5"/>
        <v>540279</v>
      </c>
      <c r="F21" s="31">
        <f t="shared" si="5"/>
        <v>0</v>
      </c>
      <c r="G21" s="31">
        <f t="shared" si="5"/>
        <v>606518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7" si="6">SUM(D21:M21)</f>
        <v>2220835</v>
      </c>
      <c r="O21" s="43">
        <f t="shared" si="2"/>
        <v>53.48445439876695</v>
      </c>
      <c r="P21" s="10"/>
    </row>
    <row r="22" spans="1:16">
      <c r="A22" s="12"/>
      <c r="B22" s="44">
        <v>541</v>
      </c>
      <c r="C22" s="20" t="s">
        <v>35</v>
      </c>
      <c r="D22" s="46">
        <v>1074038</v>
      </c>
      <c r="E22" s="46">
        <v>0</v>
      </c>
      <c r="F22" s="46">
        <v>0</v>
      </c>
      <c r="G22" s="46">
        <v>606518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1680556</v>
      </c>
      <c r="O22" s="47">
        <f t="shared" si="2"/>
        <v>40.472894540375215</v>
      </c>
      <c r="P22" s="9"/>
    </row>
    <row r="23" spans="1:16">
      <c r="A23" s="12"/>
      <c r="B23" s="44">
        <v>544</v>
      </c>
      <c r="C23" s="20" t="s">
        <v>36</v>
      </c>
      <c r="D23" s="46">
        <v>0</v>
      </c>
      <c r="E23" s="46">
        <v>203230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203230</v>
      </c>
      <c r="O23" s="47">
        <f t="shared" si="2"/>
        <v>4.8943958769838405</v>
      </c>
      <c r="P23" s="9"/>
    </row>
    <row r="24" spans="1:16">
      <c r="A24" s="12"/>
      <c r="B24" s="44">
        <v>549</v>
      </c>
      <c r="C24" s="20" t="s">
        <v>37</v>
      </c>
      <c r="D24" s="46">
        <v>0</v>
      </c>
      <c r="E24" s="46">
        <v>337049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337049</v>
      </c>
      <c r="O24" s="47">
        <f t="shared" si="2"/>
        <v>8.1171639814078951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2924621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2924621</v>
      </c>
      <c r="O25" s="43">
        <f t="shared" si="2"/>
        <v>70.433759603111525</v>
      </c>
      <c r="P25" s="10"/>
    </row>
    <row r="26" spans="1:16">
      <c r="A26" s="13"/>
      <c r="B26" s="45">
        <v>552</v>
      </c>
      <c r="C26" s="21" t="s">
        <v>39</v>
      </c>
      <c r="D26" s="46">
        <v>0</v>
      </c>
      <c r="E26" s="46">
        <v>2924621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2924621</v>
      </c>
      <c r="O26" s="47">
        <f t="shared" si="2"/>
        <v>70.433759603111525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319417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6"/>
        <v>319417</v>
      </c>
      <c r="O27" s="43">
        <f t="shared" si="2"/>
        <v>7.692531849818173</v>
      </c>
      <c r="P27" s="10"/>
    </row>
    <row r="28" spans="1:16">
      <c r="A28" s="12"/>
      <c r="B28" s="44">
        <v>569</v>
      </c>
      <c r="C28" s="20" t="s">
        <v>41</v>
      </c>
      <c r="D28" s="46">
        <v>319417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9">SUM(D28:M28)</f>
        <v>319417</v>
      </c>
      <c r="O28" s="47">
        <f t="shared" si="2"/>
        <v>7.692531849818173</v>
      </c>
      <c r="P28" s="9"/>
    </row>
    <row r="29" spans="1:16" ht="15.75">
      <c r="A29" s="28" t="s">
        <v>42</v>
      </c>
      <c r="B29" s="29"/>
      <c r="C29" s="30"/>
      <c r="D29" s="31">
        <f t="shared" ref="D29:M29" si="10">SUM(D30:D33)</f>
        <v>3873208</v>
      </c>
      <c r="E29" s="31">
        <f t="shared" si="10"/>
        <v>594135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>SUM(D29:M29)</f>
        <v>4467343</v>
      </c>
      <c r="O29" s="43">
        <f t="shared" si="2"/>
        <v>107.58719264022349</v>
      </c>
      <c r="P29" s="9"/>
    </row>
    <row r="30" spans="1:16">
      <c r="A30" s="12"/>
      <c r="B30" s="44">
        <v>571</v>
      </c>
      <c r="C30" s="20" t="s">
        <v>43</v>
      </c>
      <c r="D30" s="46">
        <v>717837</v>
      </c>
      <c r="E30" s="46">
        <v>32500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750337</v>
      </c>
      <c r="O30" s="47">
        <f t="shared" si="2"/>
        <v>18.070394720997999</v>
      </c>
      <c r="P30" s="9"/>
    </row>
    <row r="31" spans="1:16">
      <c r="A31" s="12"/>
      <c r="B31" s="44">
        <v>572</v>
      </c>
      <c r="C31" s="20" t="s">
        <v>44</v>
      </c>
      <c r="D31" s="46">
        <v>2604631</v>
      </c>
      <c r="E31" s="46">
        <v>536878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3141509</v>
      </c>
      <c r="O31" s="47">
        <f t="shared" si="2"/>
        <v>75.65708161741685</v>
      </c>
      <c r="P31" s="9"/>
    </row>
    <row r="32" spans="1:16">
      <c r="A32" s="12"/>
      <c r="B32" s="44">
        <v>573</v>
      </c>
      <c r="C32" s="20" t="s">
        <v>45</v>
      </c>
      <c r="D32" s="46">
        <v>342681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342681</v>
      </c>
      <c r="O32" s="47">
        <f t="shared" si="2"/>
        <v>8.2527996532042476</v>
      </c>
      <c r="P32" s="9"/>
    </row>
    <row r="33" spans="1:119">
      <c r="A33" s="12"/>
      <c r="B33" s="44">
        <v>574</v>
      </c>
      <c r="C33" s="20" t="s">
        <v>46</v>
      </c>
      <c r="D33" s="46">
        <v>208059</v>
      </c>
      <c r="E33" s="46">
        <v>24757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232816</v>
      </c>
      <c r="O33" s="47">
        <f t="shared" si="2"/>
        <v>5.606916648604388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SUM(D35:D35)</f>
        <v>3012258</v>
      </c>
      <c r="E34" s="31">
        <f t="shared" si="11"/>
        <v>1532944</v>
      </c>
      <c r="F34" s="31">
        <f t="shared" si="11"/>
        <v>381142</v>
      </c>
      <c r="G34" s="31">
        <f t="shared" si="11"/>
        <v>0</v>
      </c>
      <c r="H34" s="31">
        <f t="shared" si="11"/>
        <v>0</v>
      </c>
      <c r="I34" s="31">
        <f t="shared" si="11"/>
        <v>13269263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18195607</v>
      </c>
      <c r="O34" s="43">
        <f t="shared" si="2"/>
        <v>438.20550056595141</v>
      </c>
      <c r="P34" s="9"/>
    </row>
    <row r="35" spans="1:119" ht="15.75" thickBot="1">
      <c r="A35" s="12"/>
      <c r="B35" s="44">
        <v>581</v>
      </c>
      <c r="C35" s="20" t="s">
        <v>47</v>
      </c>
      <c r="D35" s="46">
        <v>3012258</v>
      </c>
      <c r="E35" s="46">
        <v>1532944</v>
      </c>
      <c r="F35" s="46">
        <v>381142</v>
      </c>
      <c r="G35" s="46">
        <v>0</v>
      </c>
      <c r="H35" s="46">
        <v>0</v>
      </c>
      <c r="I35" s="46">
        <v>13269263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18195607</v>
      </c>
      <c r="O35" s="47">
        <f t="shared" si="2"/>
        <v>438.20550056595141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2">SUM(D5,D12,D15,D21,D25,D27,D29,D34)</f>
        <v>56256547</v>
      </c>
      <c r="E36" s="15">
        <f t="shared" si="12"/>
        <v>9751154</v>
      </c>
      <c r="F36" s="15">
        <f t="shared" si="12"/>
        <v>3427184</v>
      </c>
      <c r="G36" s="15">
        <f t="shared" si="12"/>
        <v>1210754</v>
      </c>
      <c r="H36" s="15">
        <f t="shared" si="12"/>
        <v>0</v>
      </c>
      <c r="I36" s="15">
        <f t="shared" si="12"/>
        <v>44790885</v>
      </c>
      <c r="J36" s="15">
        <f t="shared" si="12"/>
        <v>0</v>
      </c>
      <c r="K36" s="15">
        <f t="shared" si="12"/>
        <v>10186877</v>
      </c>
      <c r="L36" s="15">
        <f t="shared" si="12"/>
        <v>0</v>
      </c>
      <c r="M36" s="15">
        <f t="shared" si="12"/>
        <v>0</v>
      </c>
      <c r="N36" s="15">
        <f>SUM(D36:M36)</f>
        <v>125623401</v>
      </c>
      <c r="O36" s="37">
        <f t="shared" si="2"/>
        <v>3025.3931796835491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52</v>
      </c>
      <c r="M38" s="93"/>
      <c r="N38" s="93"/>
      <c r="O38" s="41">
        <v>41523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16327588</v>
      </c>
      <c r="E5" s="26">
        <f t="shared" si="0"/>
        <v>524742</v>
      </c>
      <c r="F5" s="26">
        <f t="shared" si="0"/>
        <v>3054498</v>
      </c>
      <c r="G5" s="26">
        <f t="shared" si="0"/>
        <v>947563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10409573</v>
      </c>
      <c r="L5" s="26">
        <f t="shared" si="0"/>
        <v>0</v>
      </c>
      <c r="M5" s="26">
        <f t="shared" si="0"/>
        <v>0</v>
      </c>
      <c r="N5" s="27">
        <f t="shared" ref="N5:N20" si="1">SUM(D5:M5)</f>
        <v>31263964</v>
      </c>
      <c r="O5" s="32">
        <f t="shared" ref="O5:O36" si="2">(N5/O$38)</f>
        <v>778.83423845349012</v>
      </c>
      <c r="P5" s="6"/>
    </row>
    <row r="6" spans="1:133">
      <c r="A6" s="12"/>
      <c r="B6" s="44">
        <v>511</v>
      </c>
      <c r="C6" s="20" t="s">
        <v>19</v>
      </c>
      <c r="D6" s="46">
        <v>416848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416848</v>
      </c>
      <c r="O6" s="47">
        <f t="shared" si="2"/>
        <v>10.384335608589508</v>
      </c>
      <c r="P6" s="9"/>
    </row>
    <row r="7" spans="1:133">
      <c r="A7" s="12"/>
      <c r="B7" s="44">
        <v>512</v>
      </c>
      <c r="C7" s="20" t="s">
        <v>20</v>
      </c>
      <c r="D7" s="46">
        <v>4510498</v>
      </c>
      <c r="E7" s="46">
        <v>172924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4683422</v>
      </c>
      <c r="O7" s="47">
        <f t="shared" si="2"/>
        <v>116.67136664839819</v>
      </c>
      <c r="P7" s="9"/>
    </row>
    <row r="8" spans="1:133">
      <c r="A8" s="12"/>
      <c r="B8" s="44">
        <v>513</v>
      </c>
      <c r="C8" s="20" t="s">
        <v>21</v>
      </c>
      <c r="D8" s="46">
        <v>5896122</v>
      </c>
      <c r="E8" s="46">
        <v>26186</v>
      </c>
      <c r="F8" s="46">
        <v>3054498</v>
      </c>
      <c r="G8" s="46">
        <v>0</v>
      </c>
      <c r="H8" s="46">
        <v>0</v>
      </c>
      <c r="I8" s="46">
        <v>0</v>
      </c>
      <c r="J8" s="46">
        <v>0</v>
      </c>
      <c r="K8" s="46">
        <v>10409573</v>
      </c>
      <c r="L8" s="46">
        <v>0</v>
      </c>
      <c r="M8" s="46">
        <v>0</v>
      </c>
      <c r="N8" s="46">
        <f t="shared" si="1"/>
        <v>19386379</v>
      </c>
      <c r="O8" s="47">
        <f t="shared" si="2"/>
        <v>482.9450201783668</v>
      </c>
      <c r="P8" s="9"/>
    </row>
    <row r="9" spans="1:133">
      <c r="A9" s="12"/>
      <c r="B9" s="44">
        <v>514</v>
      </c>
      <c r="C9" s="20" t="s">
        <v>22</v>
      </c>
      <c r="D9" s="46">
        <v>860318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860318</v>
      </c>
      <c r="O9" s="47">
        <f t="shared" si="2"/>
        <v>21.431866872602264</v>
      </c>
      <c r="P9" s="9"/>
    </row>
    <row r="10" spans="1:133">
      <c r="A10" s="12"/>
      <c r="B10" s="44">
        <v>515</v>
      </c>
      <c r="C10" s="20" t="s">
        <v>23</v>
      </c>
      <c r="D10" s="46">
        <v>583637</v>
      </c>
      <c r="E10" s="46">
        <v>0</v>
      </c>
      <c r="F10" s="46">
        <v>0</v>
      </c>
      <c r="G10" s="46">
        <v>947563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1531200</v>
      </c>
      <c r="O10" s="47">
        <f t="shared" si="2"/>
        <v>38.144586717154105</v>
      </c>
      <c r="P10" s="9"/>
    </row>
    <row r="11" spans="1:133">
      <c r="A11" s="12"/>
      <c r="B11" s="44">
        <v>519</v>
      </c>
      <c r="C11" s="20" t="s">
        <v>24</v>
      </c>
      <c r="D11" s="46">
        <v>4060165</v>
      </c>
      <c r="E11" s="46">
        <v>325632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4385797</v>
      </c>
      <c r="O11" s="47">
        <f t="shared" si="2"/>
        <v>109.25706242837926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22950070</v>
      </c>
      <c r="E12" s="31">
        <f t="shared" si="3"/>
        <v>2158432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25108502</v>
      </c>
      <c r="O12" s="43">
        <f t="shared" si="2"/>
        <v>625.4920532111006</v>
      </c>
      <c r="P12" s="10"/>
    </row>
    <row r="13" spans="1:133">
      <c r="A13" s="12"/>
      <c r="B13" s="44">
        <v>521</v>
      </c>
      <c r="C13" s="20" t="s">
        <v>26</v>
      </c>
      <c r="D13" s="46">
        <v>21532917</v>
      </c>
      <c r="E13" s="46">
        <v>2158432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23691349</v>
      </c>
      <c r="O13" s="47">
        <f t="shared" si="2"/>
        <v>590.18855562752231</v>
      </c>
      <c r="P13" s="9"/>
    </row>
    <row r="14" spans="1:133">
      <c r="A14" s="12"/>
      <c r="B14" s="44">
        <v>524</v>
      </c>
      <c r="C14" s="20" t="s">
        <v>27</v>
      </c>
      <c r="D14" s="46">
        <v>1417153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1417153</v>
      </c>
      <c r="O14" s="47">
        <f t="shared" si="2"/>
        <v>35.303497583578299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SUM(D16:D20)</f>
        <v>12224767</v>
      </c>
      <c r="E15" s="31">
        <f t="shared" si="4"/>
        <v>0</v>
      </c>
      <c r="F15" s="31">
        <f t="shared" si="4"/>
        <v>0</v>
      </c>
      <c r="G15" s="31">
        <f t="shared" si="4"/>
        <v>294163</v>
      </c>
      <c r="H15" s="31">
        <f t="shared" si="4"/>
        <v>0</v>
      </c>
      <c r="I15" s="31">
        <f t="shared" si="4"/>
        <v>23343860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35862790</v>
      </c>
      <c r="O15" s="43">
        <f t="shared" si="2"/>
        <v>893.39818643814453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23343860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23343860</v>
      </c>
      <c r="O16" s="47">
        <f t="shared" si="2"/>
        <v>581.53206118280104</v>
      </c>
      <c r="P16" s="9"/>
    </row>
    <row r="17" spans="1:16">
      <c r="A17" s="12"/>
      <c r="B17" s="44">
        <v>534</v>
      </c>
      <c r="C17" s="20" t="s">
        <v>30</v>
      </c>
      <c r="D17" s="46">
        <v>5417524</v>
      </c>
      <c r="E17" s="46">
        <v>0</v>
      </c>
      <c r="F17" s="46">
        <v>0</v>
      </c>
      <c r="G17" s="46">
        <v>294163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5711687</v>
      </c>
      <c r="O17" s="47">
        <f t="shared" si="2"/>
        <v>142.28705595137262</v>
      </c>
      <c r="P17" s="9"/>
    </row>
    <row r="18" spans="1:16">
      <c r="A18" s="12"/>
      <c r="B18" s="44">
        <v>535</v>
      </c>
      <c r="C18" s="20" t="s">
        <v>31</v>
      </c>
      <c r="D18" s="46">
        <v>5007069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5007069</v>
      </c>
      <c r="O18" s="47">
        <f t="shared" si="2"/>
        <v>124.73391958547158</v>
      </c>
      <c r="P18" s="9"/>
    </row>
    <row r="19" spans="1:16">
      <c r="A19" s="12"/>
      <c r="B19" s="44">
        <v>538</v>
      </c>
      <c r="C19" s="20" t="s">
        <v>32</v>
      </c>
      <c r="D19" s="46">
        <v>762144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762144</v>
      </c>
      <c r="O19" s="47">
        <f t="shared" si="2"/>
        <v>18.986198993572817</v>
      </c>
      <c r="P19" s="9"/>
    </row>
    <row r="20" spans="1:16">
      <c r="A20" s="12"/>
      <c r="B20" s="44">
        <v>539</v>
      </c>
      <c r="C20" s="20" t="s">
        <v>33</v>
      </c>
      <c r="D20" s="46">
        <v>1038030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1038030</v>
      </c>
      <c r="O20" s="47">
        <f t="shared" si="2"/>
        <v>25.858950724926512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1183395</v>
      </c>
      <c r="E21" s="31">
        <f t="shared" si="5"/>
        <v>440341</v>
      </c>
      <c r="F21" s="31">
        <f t="shared" si="5"/>
        <v>0</v>
      </c>
      <c r="G21" s="31">
        <f t="shared" si="5"/>
        <v>441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7" si="6">SUM(D21:M21)</f>
        <v>1624177</v>
      </c>
      <c r="O21" s="43">
        <f t="shared" si="2"/>
        <v>40.460789198345871</v>
      </c>
      <c r="P21" s="10"/>
    </row>
    <row r="22" spans="1:16">
      <c r="A22" s="12"/>
      <c r="B22" s="44">
        <v>541</v>
      </c>
      <c r="C22" s="20" t="s">
        <v>35</v>
      </c>
      <c r="D22" s="46">
        <v>1183395</v>
      </c>
      <c r="E22" s="46">
        <v>0</v>
      </c>
      <c r="F22" s="46">
        <v>0</v>
      </c>
      <c r="G22" s="46">
        <v>441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1183836</v>
      </c>
      <c r="O22" s="47">
        <f t="shared" si="2"/>
        <v>29.491206217926361</v>
      </c>
      <c r="P22" s="9"/>
    </row>
    <row r="23" spans="1:16">
      <c r="A23" s="12"/>
      <c r="B23" s="44">
        <v>544</v>
      </c>
      <c r="C23" s="20" t="s">
        <v>36</v>
      </c>
      <c r="D23" s="46">
        <v>0</v>
      </c>
      <c r="E23" s="46">
        <v>205738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205738</v>
      </c>
      <c r="O23" s="47">
        <f t="shared" si="2"/>
        <v>5.1252553435304664</v>
      </c>
      <c r="P23" s="9"/>
    </row>
    <row r="24" spans="1:16">
      <c r="A24" s="12"/>
      <c r="B24" s="44">
        <v>549</v>
      </c>
      <c r="C24" s="20" t="s">
        <v>37</v>
      </c>
      <c r="D24" s="46">
        <v>0</v>
      </c>
      <c r="E24" s="46">
        <v>234603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234603</v>
      </c>
      <c r="O24" s="47">
        <f t="shared" si="2"/>
        <v>5.8443276368890436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2590702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2590702</v>
      </c>
      <c r="O25" s="43">
        <f t="shared" si="2"/>
        <v>64.538438543171736</v>
      </c>
      <c r="P25" s="10"/>
    </row>
    <row r="26" spans="1:16">
      <c r="A26" s="13"/>
      <c r="B26" s="45">
        <v>552</v>
      </c>
      <c r="C26" s="21" t="s">
        <v>39</v>
      </c>
      <c r="D26" s="46">
        <v>0</v>
      </c>
      <c r="E26" s="46">
        <v>2590702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2590702</v>
      </c>
      <c r="O26" s="47">
        <f t="shared" si="2"/>
        <v>64.538438543171736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332632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6"/>
        <v>332632</v>
      </c>
      <c r="O27" s="43">
        <f t="shared" si="2"/>
        <v>8.2863833391460311</v>
      </c>
      <c r="P27" s="10"/>
    </row>
    <row r="28" spans="1:16">
      <c r="A28" s="12"/>
      <c r="B28" s="44">
        <v>569</v>
      </c>
      <c r="C28" s="20" t="s">
        <v>41</v>
      </c>
      <c r="D28" s="46">
        <v>332632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9">SUM(D28:M28)</f>
        <v>332632</v>
      </c>
      <c r="O28" s="47">
        <f t="shared" si="2"/>
        <v>8.2863833391460311</v>
      </c>
      <c r="P28" s="9"/>
    </row>
    <row r="29" spans="1:16" ht="15.75">
      <c r="A29" s="28" t="s">
        <v>42</v>
      </c>
      <c r="B29" s="29"/>
      <c r="C29" s="30"/>
      <c r="D29" s="31">
        <f t="shared" ref="D29:M29" si="10">SUM(D30:D33)</f>
        <v>3845816</v>
      </c>
      <c r="E29" s="31">
        <f t="shared" si="10"/>
        <v>600265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>SUM(D29:M29)</f>
        <v>4446081</v>
      </c>
      <c r="O29" s="43">
        <f t="shared" si="2"/>
        <v>110.75883114941956</v>
      </c>
      <c r="P29" s="9"/>
    </row>
    <row r="30" spans="1:16">
      <c r="A30" s="12"/>
      <c r="B30" s="44">
        <v>571</v>
      </c>
      <c r="C30" s="20" t="s">
        <v>43</v>
      </c>
      <c r="D30" s="46">
        <v>719205</v>
      </c>
      <c r="E30" s="46">
        <v>42458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761663</v>
      </c>
      <c r="O30" s="47">
        <f t="shared" si="2"/>
        <v>18.974216531313836</v>
      </c>
      <c r="P30" s="9"/>
    </row>
    <row r="31" spans="1:16">
      <c r="A31" s="12"/>
      <c r="B31" s="44">
        <v>572</v>
      </c>
      <c r="C31" s="20" t="s">
        <v>44</v>
      </c>
      <c r="D31" s="46">
        <v>2627159</v>
      </c>
      <c r="E31" s="46">
        <v>520140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3147299</v>
      </c>
      <c r="O31" s="47">
        <f t="shared" si="2"/>
        <v>78.404140301928152</v>
      </c>
      <c r="P31" s="9"/>
    </row>
    <row r="32" spans="1:16">
      <c r="A32" s="12"/>
      <c r="B32" s="44">
        <v>573</v>
      </c>
      <c r="C32" s="20" t="s">
        <v>45</v>
      </c>
      <c r="D32" s="46">
        <v>339325</v>
      </c>
      <c r="E32" s="46">
        <v>37667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376992</v>
      </c>
      <c r="O32" s="47">
        <f t="shared" si="2"/>
        <v>9.3914603158786303</v>
      </c>
      <c r="P32" s="9"/>
    </row>
    <row r="33" spans="1:119">
      <c r="A33" s="12"/>
      <c r="B33" s="44">
        <v>574</v>
      </c>
      <c r="C33" s="20" t="s">
        <v>46</v>
      </c>
      <c r="D33" s="46">
        <v>160127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160127</v>
      </c>
      <c r="O33" s="47">
        <f t="shared" si="2"/>
        <v>3.9890140002989387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SUM(D35:D35)</f>
        <v>1293151</v>
      </c>
      <c r="E34" s="31">
        <f t="shared" si="11"/>
        <v>1378001</v>
      </c>
      <c r="F34" s="31">
        <f t="shared" si="11"/>
        <v>383068</v>
      </c>
      <c r="G34" s="31">
        <f t="shared" si="11"/>
        <v>0</v>
      </c>
      <c r="H34" s="31">
        <f t="shared" si="11"/>
        <v>0</v>
      </c>
      <c r="I34" s="31">
        <f t="shared" si="11"/>
        <v>5973419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9027639</v>
      </c>
      <c r="O34" s="43">
        <f t="shared" si="2"/>
        <v>224.89260624782023</v>
      </c>
      <c r="P34" s="9"/>
    </row>
    <row r="35" spans="1:119" ht="15.75" thickBot="1">
      <c r="A35" s="12"/>
      <c r="B35" s="44">
        <v>581</v>
      </c>
      <c r="C35" s="20" t="s">
        <v>47</v>
      </c>
      <c r="D35" s="46">
        <v>1293151</v>
      </c>
      <c r="E35" s="46">
        <v>1378001</v>
      </c>
      <c r="F35" s="46">
        <v>383068</v>
      </c>
      <c r="G35" s="46">
        <v>0</v>
      </c>
      <c r="H35" s="46">
        <v>0</v>
      </c>
      <c r="I35" s="46">
        <v>5973419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9027639</v>
      </c>
      <c r="O35" s="47">
        <f t="shared" si="2"/>
        <v>224.89260624782023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2">SUM(D5,D12,D15,D21,D25,D27,D29,D34)</f>
        <v>58157419</v>
      </c>
      <c r="E36" s="15">
        <f t="shared" si="12"/>
        <v>7692483</v>
      </c>
      <c r="F36" s="15">
        <f t="shared" si="12"/>
        <v>3437566</v>
      </c>
      <c r="G36" s="15">
        <f t="shared" si="12"/>
        <v>1242167</v>
      </c>
      <c r="H36" s="15">
        <f t="shared" si="12"/>
        <v>0</v>
      </c>
      <c r="I36" s="15">
        <f t="shared" si="12"/>
        <v>29317279</v>
      </c>
      <c r="J36" s="15">
        <f t="shared" si="12"/>
        <v>0</v>
      </c>
      <c r="K36" s="15">
        <f t="shared" si="12"/>
        <v>10409573</v>
      </c>
      <c r="L36" s="15">
        <f t="shared" si="12"/>
        <v>0</v>
      </c>
      <c r="M36" s="15">
        <f t="shared" si="12"/>
        <v>0</v>
      </c>
      <c r="N36" s="15">
        <f>SUM(D36:M36)</f>
        <v>110256487</v>
      </c>
      <c r="O36" s="37">
        <f t="shared" si="2"/>
        <v>2746.6615265806386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40142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17196970</v>
      </c>
      <c r="E5" s="26">
        <f t="shared" si="0"/>
        <v>1842085</v>
      </c>
      <c r="F5" s="26">
        <f t="shared" si="0"/>
        <v>3291316</v>
      </c>
      <c r="G5" s="26">
        <f t="shared" si="0"/>
        <v>839735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8561942</v>
      </c>
      <c r="L5" s="26">
        <f t="shared" si="0"/>
        <v>0</v>
      </c>
      <c r="M5" s="26">
        <f t="shared" si="0"/>
        <v>0</v>
      </c>
      <c r="N5" s="27">
        <f t="shared" ref="N5:N19" si="1">SUM(D5:M5)</f>
        <v>31732048</v>
      </c>
      <c r="O5" s="32">
        <f t="shared" ref="O5:O35" si="2">(N5/O$37)</f>
        <v>776.2432544827418</v>
      </c>
      <c r="P5" s="6"/>
    </row>
    <row r="6" spans="1:133">
      <c r="A6" s="12"/>
      <c r="B6" s="44">
        <v>511</v>
      </c>
      <c r="C6" s="20" t="s">
        <v>19</v>
      </c>
      <c r="D6" s="46">
        <v>429871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429871</v>
      </c>
      <c r="O6" s="47">
        <f t="shared" si="2"/>
        <v>10.515692653929891</v>
      </c>
      <c r="P6" s="9"/>
    </row>
    <row r="7" spans="1:133">
      <c r="A7" s="12"/>
      <c r="B7" s="44">
        <v>512</v>
      </c>
      <c r="C7" s="20" t="s">
        <v>20</v>
      </c>
      <c r="D7" s="46">
        <v>4219324</v>
      </c>
      <c r="E7" s="46">
        <v>614561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4833885</v>
      </c>
      <c r="O7" s="47">
        <f t="shared" si="2"/>
        <v>118.24861175664766</v>
      </c>
      <c r="P7" s="9"/>
    </row>
    <row r="8" spans="1:133">
      <c r="A8" s="12"/>
      <c r="B8" s="44">
        <v>513</v>
      </c>
      <c r="C8" s="20" t="s">
        <v>21</v>
      </c>
      <c r="D8" s="46">
        <v>6464739</v>
      </c>
      <c r="E8" s="46">
        <v>133252</v>
      </c>
      <c r="F8" s="46">
        <v>3291316</v>
      </c>
      <c r="G8" s="46">
        <v>0</v>
      </c>
      <c r="H8" s="46">
        <v>0</v>
      </c>
      <c r="I8" s="46">
        <v>0</v>
      </c>
      <c r="J8" s="46">
        <v>0</v>
      </c>
      <c r="K8" s="46">
        <v>8561942</v>
      </c>
      <c r="L8" s="46">
        <v>0</v>
      </c>
      <c r="M8" s="46">
        <v>0</v>
      </c>
      <c r="N8" s="46">
        <f t="shared" si="1"/>
        <v>18451249</v>
      </c>
      <c r="O8" s="47">
        <f t="shared" si="2"/>
        <v>451.3625333300717</v>
      </c>
      <c r="P8" s="9"/>
    </row>
    <row r="9" spans="1:133">
      <c r="A9" s="12"/>
      <c r="B9" s="44">
        <v>514</v>
      </c>
      <c r="C9" s="20" t="s">
        <v>22</v>
      </c>
      <c r="D9" s="46">
        <v>980952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980952</v>
      </c>
      <c r="O9" s="47">
        <f t="shared" si="2"/>
        <v>23.996477408938574</v>
      </c>
      <c r="P9" s="9"/>
    </row>
    <row r="10" spans="1:133">
      <c r="A10" s="12"/>
      <c r="B10" s="44">
        <v>515</v>
      </c>
      <c r="C10" s="20" t="s">
        <v>23</v>
      </c>
      <c r="D10" s="46">
        <v>1903748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1903748</v>
      </c>
      <c r="O10" s="47">
        <f t="shared" si="2"/>
        <v>46.57031727781991</v>
      </c>
      <c r="P10" s="9"/>
    </row>
    <row r="11" spans="1:133">
      <c r="A11" s="12"/>
      <c r="B11" s="44">
        <v>519</v>
      </c>
      <c r="C11" s="20" t="s">
        <v>24</v>
      </c>
      <c r="D11" s="46">
        <v>3198336</v>
      </c>
      <c r="E11" s="46">
        <v>1094272</v>
      </c>
      <c r="F11" s="46">
        <v>0</v>
      </c>
      <c r="G11" s="46">
        <v>839735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5132343</v>
      </c>
      <c r="O11" s="47">
        <f t="shared" si="2"/>
        <v>125.54962205533404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SUM(D13:D13)</f>
        <v>21598627</v>
      </c>
      <c r="E12" s="31">
        <f t="shared" si="3"/>
        <v>2217584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23816211</v>
      </c>
      <c r="O12" s="43">
        <f t="shared" si="2"/>
        <v>582.60258323344499</v>
      </c>
      <c r="P12" s="10"/>
    </row>
    <row r="13" spans="1:133">
      <c r="A13" s="12"/>
      <c r="B13" s="44">
        <v>521</v>
      </c>
      <c r="C13" s="20" t="s">
        <v>26</v>
      </c>
      <c r="D13" s="46">
        <v>21598627</v>
      </c>
      <c r="E13" s="46">
        <v>2217584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23816211</v>
      </c>
      <c r="O13" s="47">
        <f t="shared" si="2"/>
        <v>582.60258323344499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SUM(D15:D19)</f>
        <v>7034575</v>
      </c>
      <c r="E14" s="31">
        <f t="shared" si="4"/>
        <v>0</v>
      </c>
      <c r="F14" s="31">
        <f t="shared" si="4"/>
        <v>0</v>
      </c>
      <c r="G14" s="31">
        <f t="shared" si="4"/>
        <v>607781</v>
      </c>
      <c r="H14" s="31">
        <f t="shared" si="4"/>
        <v>0</v>
      </c>
      <c r="I14" s="31">
        <f t="shared" si="4"/>
        <v>23659305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31301661</v>
      </c>
      <c r="O14" s="43">
        <f t="shared" si="2"/>
        <v>765.71493921084175</v>
      </c>
      <c r="P14" s="10"/>
    </row>
    <row r="15" spans="1:133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18451064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18451064</v>
      </c>
      <c r="O15" s="47">
        <f t="shared" si="2"/>
        <v>451.35800777905524</v>
      </c>
      <c r="P15" s="9"/>
    </row>
    <row r="16" spans="1:133">
      <c r="A16" s="12"/>
      <c r="B16" s="44">
        <v>534</v>
      </c>
      <c r="C16" s="20" t="s">
        <v>30</v>
      </c>
      <c r="D16" s="46">
        <v>5877356</v>
      </c>
      <c r="E16" s="46">
        <v>0</v>
      </c>
      <c r="F16" s="46">
        <v>0</v>
      </c>
      <c r="G16" s="46">
        <v>607781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6485137</v>
      </c>
      <c r="O16" s="47">
        <f t="shared" si="2"/>
        <v>158.64226130776194</v>
      </c>
      <c r="P16" s="9"/>
    </row>
    <row r="17" spans="1:16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4456306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4456306</v>
      </c>
      <c r="O17" s="47">
        <f t="shared" si="2"/>
        <v>109.01210890677365</v>
      </c>
      <c r="P17" s="9"/>
    </row>
    <row r="18" spans="1:16">
      <c r="A18" s="12"/>
      <c r="B18" s="44">
        <v>538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751935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751935</v>
      </c>
      <c r="O18" s="47">
        <f t="shared" si="2"/>
        <v>18.394163262310723</v>
      </c>
      <c r="P18" s="9"/>
    </row>
    <row r="19" spans="1:16">
      <c r="A19" s="12"/>
      <c r="B19" s="44">
        <v>539</v>
      </c>
      <c r="C19" s="20" t="s">
        <v>33</v>
      </c>
      <c r="D19" s="46">
        <v>1157219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1157219</v>
      </c>
      <c r="O19" s="47">
        <f t="shared" si="2"/>
        <v>28.30839795494019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1625139</v>
      </c>
      <c r="E20" s="31">
        <f t="shared" si="5"/>
        <v>619336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6" si="6">SUM(D20:M20)</f>
        <v>2244475</v>
      </c>
      <c r="O20" s="43">
        <f t="shared" si="2"/>
        <v>54.905330365224195</v>
      </c>
      <c r="P20" s="10"/>
    </row>
    <row r="21" spans="1:16">
      <c r="A21" s="12"/>
      <c r="B21" s="44">
        <v>541</v>
      </c>
      <c r="C21" s="20" t="s">
        <v>35</v>
      </c>
      <c r="D21" s="46">
        <v>1625139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1625139</v>
      </c>
      <c r="O21" s="47">
        <f t="shared" si="2"/>
        <v>39.754861909537901</v>
      </c>
      <c r="P21" s="9"/>
    </row>
    <row r="22" spans="1:16">
      <c r="A22" s="12"/>
      <c r="B22" s="44">
        <v>544</v>
      </c>
      <c r="C22" s="20" t="s">
        <v>36</v>
      </c>
      <c r="D22" s="46">
        <v>0</v>
      </c>
      <c r="E22" s="46">
        <v>176628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176628</v>
      </c>
      <c r="O22" s="47">
        <f t="shared" si="2"/>
        <v>4.320751486093104</v>
      </c>
      <c r="P22" s="9"/>
    </row>
    <row r="23" spans="1:16">
      <c r="A23" s="12"/>
      <c r="B23" s="44">
        <v>549</v>
      </c>
      <c r="C23" s="20" t="s">
        <v>37</v>
      </c>
      <c r="D23" s="46">
        <v>0</v>
      </c>
      <c r="E23" s="46">
        <v>442708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442708</v>
      </c>
      <c r="O23" s="47">
        <f t="shared" si="2"/>
        <v>10.829716969593189</v>
      </c>
      <c r="P23" s="9"/>
    </row>
    <row r="24" spans="1:16" ht="15.75">
      <c r="A24" s="28" t="s">
        <v>38</v>
      </c>
      <c r="B24" s="29"/>
      <c r="C24" s="30"/>
      <c r="D24" s="31">
        <f t="shared" ref="D24:M24" si="7">SUM(D25:D25)</f>
        <v>0</v>
      </c>
      <c r="E24" s="31">
        <f t="shared" si="7"/>
        <v>1825550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1825550</v>
      </c>
      <c r="O24" s="43">
        <f t="shared" si="2"/>
        <v>44.657403556838474</v>
      </c>
      <c r="P24" s="10"/>
    </row>
    <row r="25" spans="1:16">
      <c r="A25" s="13"/>
      <c r="B25" s="45">
        <v>552</v>
      </c>
      <c r="C25" s="21" t="s">
        <v>39</v>
      </c>
      <c r="D25" s="46">
        <v>0</v>
      </c>
      <c r="E25" s="46">
        <v>1825550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1825550</v>
      </c>
      <c r="O25" s="47">
        <f t="shared" si="2"/>
        <v>44.657403556838474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SUM(D27:D27)</f>
        <v>287599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287599</v>
      </c>
      <c r="O26" s="43">
        <f t="shared" si="2"/>
        <v>7.0353726852418115</v>
      </c>
      <c r="P26" s="10"/>
    </row>
    <row r="27" spans="1:16">
      <c r="A27" s="12"/>
      <c r="B27" s="44">
        <v>569</v>
      </c>
      <c r="C27" s="20" t="s">
        <v>41</v>
      </c>
      <c r="D27" s="46">
        <v>287599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9">SUM(D27:M27)</f>
        <v>287599</v>
      </c>
      <c r="O27" s="47">
        <f t="shared" si="2"/>
        <v>7.0353726852418115</v>
      </c>
      <c r="P27" s="9"/>
    </row>
    <row r="28" spans="1:16" ht="15.75">
      <c r="A28" s="28" t="s">
        <v>42</v>
      </c>
      <c r="B28" s="29"/>
      <c r="C28" s="30"/>
      <c r="D28" s="31">
        <f t="shared" ref="D28:M28" si="10">SUM(D29:D32)</f>
        <v>3965028</v>
      </c>
      <c r="E28" s="31">
        <f t="shared" si="10"/>
        <v>120205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>SUM(D28:M28)</f>
        <v>4085233</v>
      </c>
      <c r="O28" s="43">
        <f t="shared" si="2"/>
        <v>99.93475867804986</v>
      </c>
      <c r="P28" s="9"/>
    </row>
    <row r="29" spans="1:16">
      <c r="A29" s="12"/>
      <c r="B29" s="44">
        <v>571</v>
      </c>
      <c r="C29" s="20" t="s">
        <v>43</v>
      </c>
      <c r="D29" s="46">
        <v>1026842</v>
      </c>
      <c r="E29" s="46">
        <v>15913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1042755</v>
      </c>
      <c r="O29" s="47">
        <f t="shared" si="2"/>
        <v>25.508329460113995</v>
      </c>
      <c r="P29" s="9"/>
    </row>
    <row r="30" spans="1:16">
      <c r="A30" s="12"/>
      <c r="B30" s="44">
        <v>572</v>
      </c>
      <c r="C30" s="20" t="s">
        <v>44</v>
      </c>
      <c r="D30" s="46">
        <v>2411628</v>
      </c>
      <c r="E30" s="46">
        <v>91978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2503606</v>
      </c>
      <c r="O30" s="47">
        <f t="shared" si="2"/>
        <v>61.244306367572591</v>
      </c>
      <c r="P30" s="9"/>
    </row>
    <row r="31" spans="1:16">
      <c r="A31" s="12"/>
      <c r="B31" s="44">
        <v>573</v>
      </c>
      <c r="C31" s="20" t="s">
        <v>45</v>
      </c>
      <c r="D31" s="46">
        <v>325165</v>
      </c>
      <c r="E31" s="46">
        <v>12314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337479</v>
      </c>
      <c r="O31" s="47">
        <f t="shared" si="2"/>
        <v>8.2555590890188117</v>
      </c>
      <c r="P31" s="9"/>
    </row>
    <row r="32" spans="1:16">
      <c r="A32" s="12"/>
      <c r="B32" s="44">
        <v>574</v>
      </c>
      <c r="C32" s="20" t="s">
        <v>46</v>
      </c>
      <c r="D32" s="46">
        <v>201393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201393</v>
      </c>
      <c r="O32" s="47">
        <f t="shared" si="2"/>
        <v>4.9265637613444557</v>
      </c>
      <c r="P32" s="9"/>
    </row>
    <row r="33" spans="1:119" ht="15.75">
      <c r="A33" s="28" t="s">
        <v>48</v>
      </c>
      <c r="B33" s="29"/>
      <c r="C33" s="30"/>
      <c r="D33" s="31">
        <f t="shared" ref="D33:M33" si="11">SUM(D34:D34)</f>
        <v>1499011</v>
      </c>
      <c r="E33" s="31">
        <f t="shared" si="11"/>
        <v>979443</v>
      </c>
      <c r="F33" s="31">
        <f t="shared" si="11"/>
        <v>381552</v>
      </c>
      <c r="G33" s="31">
        <f t="shared" si="11"/>
        <v>0</v>
      </c>
      <c r="H33" s="31">
        <f t="shared" si="11"/>
        <v>0</v>
      </c>
      <c r="I33" s="31">
        <f t="shared" si="11"/>
        <v>5297062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8157068</v>
      </c>
      <c r="O33" s="43">
        <f t="shared" si="2"/>
        <v>199.54176961275959</v>
      </c>
      <c r="P33" s="9"/>
    </row>
    <row r="34" spans="1:119" ht="15.75" thickBot="1">
      <c r="A34" s="12"/>
      <c r="B34" s="44">
        <v>581</v>
      </c>
      <c r="C34" s="20" t="s">
        <v>47</v>
      </c>
      <c r="D34" s="46">
        <v>1499011</v>
      </c>
      <c r="E34" s="46">
        <v>979443</v>
      </c>
      <c r="F34" s="46">
        <v>381552</v>
      </c>
      <c r="G34" s="46">
        <v>0</v>
      </c>
      <c r="H34" s="46">
        <v>0</v>
      </c>
      <c r="I34" s="46">
        <v>5297062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8157068</v>
      </c>
      <c r="O34" s="47">
        <f t="shared" si="2"/>
        <v>199.54176961275959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SUM(D5,D12,D14,D20,D24,D26,D28,D33)</f>
        <v>53206949</v>
      </c>
      <c r="E35" s="15">
        <f t="shared" si="12"/>
        <v>7604203</v>
      </c>
      <c r="F35" s="15">
        <f t="shared" si="12"/>
        <v>3672868</v>
      </c>
      <c r="G35" s="15">
        <f t="shared" si="12"/>
        <v>1447516</v>
      </c>
      <c r="H35" s="15">
        <f t="shared" si="12"/>
        <v>0</v>
      </c>
      <c r="I35" s="15">
        <f t="shared" si="12"/>
        <v>28956367</v>
      </c>
      <c r="J35" s="15">
        <f t="shared" si="12"/>
        <v>0</v>
      </c>
      <c r="K35" s="15">
        <f t="shared" si="12"/>
        <v>8561942</v>
      </c>
      <c r="L35" s="15">
        <f t="shared" si="12"/>
        <v>0</v>
      </c>
      <c r="M35" s="15">
        <f t="shared" si="12"/>
        <v>0</v>
      </c>
      <c r="N35" s="15">
        <f>SUM(D35:M35)</f>
        <v>103449845</v>
      </c>
      <c r="O35" s="37">
        <f t="shared" si="2"/>
        <v>2530.6354118251425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60</v>
      </c>
      <c r="M37" s="93"/>
      <c r="N37" s="93"/>
      <c r="O37" s="41">
        <v>40879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18535349</v>
      </c>
      <c r="E5" s="26">
        <f t="shared" si="0"/>
        <v>637006</v>
      </c>
      <c r="F5" s="26">
        <f t="shared" si="0"/>
        <v>3160809</v>
      </c>
      <c r="G5" s="26">
        <f t="shared" si="0"/>
        <v>5703377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8040044</v>
      </c>
      <c r="L5" s="26">
        <f t="shared" si="0"/>
        <v>0</v>
      </c>
      <c r="M5" s="26">
        <f t="shared" si="0"/>
        <v>0</v>
      </c>
      <c r="N5" s="27">
        <f t="shared" ref="N5:N18" si="1">SUM(D5:M5)</f>
        <v>36076585</v>
      </c>
      <c r="O5" s="32">
        <f t="shared" ref="O5:O36" si="2">(N5/O$38)</f>
        <v>881.16323091202185</v>
      </c>
      <c r="P5" s="6"/>
    </row>
    <row r="6" spans="1:133">
      <c r="A6" s="12"/>
      <c r="B6" s="44">
        <v>511</v>
      </c>
      <c r="C6" s="20" t="s">
        <v>19</v>
      </c>
      <c r="D6" s="46">
        <v>532283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532283</v>
      </c>
      <c r="O6" s="47">
        <f t="shared" si="2"/>
        <v>13.000903717453959</v>
      </c>
      <c r="P6" s="9"/>
    </row>
    <row r="7" spans="1:133">
      <c r="A7" s="12"/>
      <c r="B7" s="44">
        <v>512</v>
      </c>
      <c r="C7" s="20" t="s">
        <v>20</v>
      </c>
      <c r="D7" s="46">
        <v>6508294</v>
      </c>
      <c r="E7" s="46">
        <v>293112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6801406</v>
      </c>
      <c r="O7" s="47">
        <f t="shared" si="2"/>
        <v>166.12295442333055</v>
      </c>
      <c r="P7" s="9"/>
    </row>
    <row r="8" spans="1:133">
      <c r="A8" s="12"/>
      <c r="B8" s="44">
        <v>513</v>
      </c>
      <c r="C8" s="20" t="s">
        <v>21</v>
      </c>
      <c r="D8" s="46">
        <v>7043623</v>
      </c>
      <c r="E8" s="46">
        <v>233671</v>
      </c>
      <c r="F8" s="46">
        <v>3160809</v>
      </c>
      <c r="G8" s="46">
        <v>0</v>
      </c>
      <c r="H8" s="46">
        <v>0</v>
      </c>
      <c r="I8" s="46">
        <v>0</v>
      </c>
      <c r="J8" s="46">
        <v>0</v>
      </c>
      <c r="K8" s="46">
        <v>8040044</v>
      </c>
      <c r="L8" s="46">
        <v>0</v>
      </c>
      <c r="M8" s="46">
        <v>0</v>
      </c>
      <c r="N8" s="46">
        <f t="shared" si="1"/>
        <v>18478147</v>
      </c>
      <c r="O8" s="47">
        <f t="shared" si="2"/>
        <v>451.32497191148457</v>
      </c>
      <c r="P8" s="9"/>
    </row>
    <row r="9" spans="1:133">
      <c r="A9" s="12"/>
      <c r="B9" s="44">
        <v>514</v>
      </c>
      <c r="C9" s="20" t="s">
        <v>22</v>
      </c>
      <c r="D9" s="46">
        <v>1034132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1034132</v>
      </c>
      <c r="O9" s="47">
        <f t="shared" si="2"/>
        <v>25.258463191832348</v>
      </c>
      <c r="P9" s="9"/>
    </row>
    <row r="10" spans="1:133">
      <c r="A10" s="12"/>
      <c r="B10" s="44">
        <v>519</v>
      </c>
      <c r="C10" s="20" t="s">
        <v>24</v>
      </c>
      <c r="D10" s="46">
        <v>3417017</v>
      </c>
      <c r="E10" s="46">
        <v>110223</v>
      </c>
      <c r="F10" s="46">
        <v>0</v>
      </c>
      <c r="G10" s="46">
        <v>5703377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9230617</v>
      </c>
      <c r="O10" s="47">
        <f t="shared" si="2"/>
        <v>225.45593766792047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SUM(D12:D12)</f>
        <v>20935215</v>
      </c>
      <c r="E11" s="31">
        <f t="shared" si="3"/>
        <v>1725755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22660970</v>
      </c>
      <c r="O11" s="43">
        <f t="shared" si="2"/>
        <v>553.48957061208534</v>
      </c>
      <c r="P11" s="10"/>
    </row>
    <row r="12" spans="1:133">
      <c r="A12" s="12"/>
      <c r="B12" s="44">
        <v>521</v>
      </c>
      <c r="C12" s="20" t="s">
        <v>26</v>
      </c>
      <c r="D12" s="46">
        <v>20935215</v>
      </c>
      <c r="E12" s="46">
        <v>1725755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22660970</v>
      </c>
      <c r="O12" s="47">
        <f t="shared" si="2"/>
        <v>553.48957061208534</v>
      </c>
      <c r="P12" s="9"/>
    </row>
    <row r="13" spans="1:133" ht="15.75">
      <c r="A13" s="28" t="s">
        <v>28</v>
      </c>
      <c r="B13" s="29"/>
      <c r="C13" s="30"/>
      <c r="D13" s="31">
        <f t="shared" ref="D13:M13" si="4">SUM(D14:D18)</f>
        <v>7602526</v>
      </c>
      <c r="E13" s="31">
        <f t="shared" si="4"/>
        <v>30575</v>
      </c>
      <c r="F13" s="31">
        <f t="shared" si="4"/>
        <v>0</v>
      </c>
      <c r="G13" s="31">
        <f t="shared" si="4"/>
        <v>28139</v>
      </c>
      <c r="H13" s="31">
        <f t="shared" si="4"/>
        <v>0</v>
      </c>
      <c r="I13" s="31">
        <f t="shared" si="4"/>
        <v>24612508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32273748</v>
      </c>
      <c r="O13" s="43">
        <f t="shared" si="2"/>
        <v>788.27971276439837</v>
      </c>
      <c r="P13" s="10"/>
    </row>
    <row r="14" spans="1:133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19924298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19924298</v>
      </c>
      <c r="O14" s="47">
        <f t="shared" si="2"/>
        <v>486.64691514825853</v>
      </c>
      <c r="P14" s="9"/>
    </row>
    <row r="15" spans="1:133">
      <c r="A15" s="12"/>
      <c r="B15" s="44">
        <v>534</v>
      </c>
      <c r="C15" s="20" t="s">
        <v>30</v>
      </c>
      <c r="D15" s="46">
        <v>6342759</v>
      </c>
      <c r="E15" s="46">
        <v>0</v>
      </c>
      <c r="F15" s="46">
        <v>0</v>
      </c>
      <c r="G15" s="46">
        <v>28139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6370898</v>
      </c>
      <c r="O15" s="47">
        <f t="shared" si="2"/>
        <v>155.60788432416589</v>
      </c>
      <c r="P15" s="9"/>
    </row>
    <row r="16" spans="1:133">
      <c r="A16" s="12"/>
      <c r="B16" s="44">
        <v>535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3932839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3932839</v>
      </c>
      <c r="O16" s="47">
        <f t="shared" si="2"/>
        <v>96.058790484099461</v>
      </c>
      <c r="P16" s="9"/>
    </row>
    <row r="17" spans="1:16">
      <c r="A17" s="12"/>
      <c r="B17" s="44">
        <v>538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755371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755371</v>
      </c>
      <c r="O17" s="47">
        <f t="shared" si="2"/>
        <v>18.44978261931513</v>
      </c>
      <c r="P17" s="9"/>
    </row>
    <row r="18" spans="1:16">
      <c r="A18" s="12"/>
      <c r="B18" s="44">
        <v>539</v>
      </c>
      <c r="C18" s="20" t="s">
        <v>33</v>
      </c>
      <c r="D18" s="46">
        <v>1259767</v>
      </c>
      <c r="E18" s="46">
        <v>30575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1290342</v>
      </c>
      <c r="O18" s="47">
        <f t="shared" si="2"/>
        <v>31.516340188559425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SUM(D20:D22)</f>
        <v>1262673</v>
      </c>
      <c r="E19" s="31">
        <f t="shared" si="5"/>
        <v>542279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7" si="6">SUM(D19:M19)</f>
        <v>1804952</v>
      </c>
      <c r="O19" s="43">
        <f t="shared" si="2"/>
        <v>44.085584485369544</v>
      </c>
      <c r="P19" s="10"/>
    </row>
    <row r="20" spans="1:16">
      <c r="A20" s="12"/>
      <c r="B20" s="44">
        <v>541</v>
      </c>
      <c r="C20" s="20" t="s">
        <v>35</v>
      </c>
      <c r="D20" s="46">
        <v>1262673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1262673</v>
      </c>
      <c r="O20" s="47">
        <f t="shared" si="2"/>
        <v>30.840530506570271</v>
      </c>
      <c r="P20" s="9"/>
    </row>
    <row r="21" spans="1:16">
      <c r="A21" s="12"/>
      <c r="B21" s="44">
        <v>544</v>
      </c>
      <c r="C21" s="20" t="s">
        <v>36</v>
      </c>
      <c r="D21" s="46">
        <v>0</v>
      </c>
      <c r="E21" s="46">
        <v>167700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167700</v>
      </c>
      <c r="O21" s="47">
        <f t="shared" si="2"/>
        <v>4.0960382980802112</v>
      </c>
      <c r="P21" s="9"/>
    </row>
    <row r="22" spans="1:16">
      <c r="A22" s="12"/>
      <c r="B22" s="44">
        <v>549</v>
      </c>
      <c r="C22" s="20" t="s">
        <v>37</v>
      </c>
      <c r="D22" s="46">
        <v>0</v>
      </c>
      <c r="E22" s="46">
        <v>374579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374579</v>
      </c>
      <c r="O22" s="47">
        <f t="shared" si="2"/>
        <v>9.1490156807190655</v>
      </c>
      <c r="P22" s="9"/>
    </row>
    <row r="23" spans="1:16" ht="15.75">
      <c r="A23" s="28" t="s">
        <v>38</v>
      </c>
      <c r="B23" s="29"/>
      <c r="C23" s="30"/>
      <c r="D23" s="31">
        <f t="shared" ref="D23:M23" si="7">SUM(D24:D26)</f>
        <v>12552</v>
      </c>
      <c r="E23" s="31">
        <f t="shared" si="7"/>
        <v>1105028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1117580</v>
      </c>
      <c r="O23" s="43">
        <f t="shared" si="2"/>
        <v>27.296663572859167</v>
      </c>
      <c r="P23" s="10"/>
    </row>
    <row r="24" spans="1:16">
      <c r="A24" s="13"/>
      <c r="B24" s="45">
        <v>551</v>
      </c>
      <c r="C24" s="21" t="s">
        <v>77</v>
      </c>
      <c r="D24" s="46">
        <v>0</v>
      </c>
      <c r="E24" s="46">
        <v>26523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26523</v>
      </c>
      <c r="O24" s="47">
        <f t="shared" si="2"/>
        <v>0.64781886571247127</v>
      </c>
      <c r="P24" s="9"/>
    </row>
    <row r="25" spans="1:16">
      <c r="A25" s="13"/>
      <c r="B25" s="45">
        <v>552</v>
      </c>
      <c r="C25" s="21" t="s">
        <v>39</v>
      </c>
      <c r="D25" s="46">
        <v>0</v>
      </c>
      <c r="E25" s="46">
        <v>1078505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1078505</v>
      </c>
      <c r="O25" s="47">
        <f t="shared" si="2"/>
        <v>26.342264667090031</v>
      </c>
      <c r="P25" s="9"/>
    </row>
    <row r="26" spans="1:16">
      <c r="A26" s="13"/>
      <c r="B26" s="45">
        <v>554</v>
      </c>
      <c r="C26" s="21" t="s">
        <v>78</v>
      </c>
      <c r="D26" s="46">
        <v>12552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12552</v>
      </c>
      <c r="O26" s="47">
        <f t="shared" si="2"/>
        <v>0.3065800400566655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421869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6"/>
        <v>421869</v>
      </c>
      <c r="O27" s="43">
        <f t="shared" si="2"/>
        <v>10.304064286063211</v>
      </c>
      <c r="P27" s="10"/>
    </row>
    <row r="28" spans="1:16">
      <c r="A28" s="12"/>
      <c r="B28" s="44">
        <v>569</v>
      </c>
      <c r="C28" s="20" t="s">
        <v>41</v>
      </c>
      <c r="D28" s="46">
        <v>421869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9">SUM(D28:M28)</f>
        <v>421869</v>
      </c>
      <c r="O28" s="47">
        <f t="shared" si="2"/>
        <v>10.304064286063211</v>
      </c>
      <c r="P28" s="9"/>
    </row>
    <row r="29" spans="1:16" ht="15.75">
      <c r="A29" s="28" t="s">
        <v>42</v>
      </c>
      <c r="B29" s="29"/>
      <c r="C29" s="30"/>
      <c r="D29" s="31">
        <f t="shared" ref="D29:M29" si="10">SUM(D30:D33)</f>
        <v>4738123</v>
      </c>
      <c r="E29" s="31">
        <f t="shared" si="10"/>
        <v>320360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>SUM(D29:M29)</f>
        <v>5058483</v>
      </c>
      <c r="O29" s="43">
        <f t="shared" si="2"/>
        <v>123.55241561232964</v>
      </c>
      <c r="P29" s="9"/>
    </row>
    <row r="30" spans="1:16">
      <c r="A30" s="12"/>
      <c r="B30" s="44">
        <v>571</v>
      </c>
      <c r="C30" s="20" t="s">
        <v>43</v>
      </c>
      <c r="D30" s="46">
        <v>1175451</v>
      </c>
      <c r="E30" s="46">
        <v>38188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1213639</v>
      </c>
      <c r="O30" s="47">
        <f t="shared" si="2"/>
        <v>29.642885056909776</v>
      </c>
      <c r="P30" s="9"/>
    </row>
    <row r="31" spans="1:16">
      <c r="A31" s="12"/>
      <c r="B31" s="44">
        <v>572</v>
      </c>
      <c r="C31" s="20" t="s">
        <v>44</v>
      </c>
      <c r="D31" s="46">
        <v>2921216</v>
      </c>
      <c r="E31" s="46">
        <v>282172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3203388</v>
      </c>
      <c r="O31" s="47">
        <f t="shared" si="2"/>
        <v>78.24209857847687</v>
      </c>
      <c r="P31" s="9"/>
    </row>
    <row r="32" spans="1:16">
      <c r="A32" s="12"/>
      <c r="B32" s="44">
        <v>573</v>
      </c>
      <c r="C32" s="20" t="s">
        <v>45</v>
      </c>
      <c r="D32" s="46">
        <v>376139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376139</v>
      </c>
      <c r="O32" s="47">
        <f t="shared" si="2"/>
        <v>9.187118362561673</v>
      </c>
      <c r="P32" s="9"/>
    </row>
    <row r="33" spans="1:119">
      <c r="A33" s="12"/>
      <c r="B33" s="44">
        <v>574</v>
      </c>
      <c r="C33" s="20" t="s">
        <v>46</v>
      </c>
      <c r="D33" s="46">
        <v>265317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265317</v>
      </c>
      <c r="O33" s="47">
        <f t="shared" si="2"/>
        <v>6.4803136143813198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SUM(D35:D35)</f>
        <v>977947</v>
      </c>
      <c r="E34" s="31">
        <f t="shared" si="11"/>
        <v>1022493</v>
      </c>
      <c r="F34" s="31">
        <f t="shared" si="11"/>
        <v>351795</v>
      </c>
      <c r="G34" s="31">
        <f t="shared" si="11"/>
        <v>1139</v>
      </c>
      <c r="H34" s="31">
        <f t="shared" si="11"/>
        <v>0</v>
      </c>
      <c r="I34" s="31">
        <f t="shared" si="11"/>
        <v>5009409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7362783</v>
      </c>
      <c r="O34" s="43">
        <f t="shared" si="2"/>
        <v>179.83447315714915</v>
      </c>
      <c r="P34" s="9"/>
    </row>
    <row r="35" spans="1:119" ht="15.75" thickBot="1">
      <c r="A35" s="12"/>
      <c r="B35" s="44">
        <v>581</v>
      </c>
      <c r="C35" s="20" t="s">
        <v>47</v>
      </c>
      <c r="D35" s="46">
        <v>977947</v>
      </c>
      <c r="E35" s="46">
        <v>1022493</v>
      </c>
      <c r="F35" s="46">
        <v>351795</v>
      </c>
      <c r="G35" s="46">
        <v>1139</v>
      </c>
      <c r="H35" s="46">
        <v>0</v>
      </c>
      <c r="I35" s="46">
        <v>5009409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7362783</v>
      </c>
      <c r="O35" s="47">
        <f t="shared" si="2"/>
        <v>179.83447315714915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2">SUM(D5,D11,D13,D19,D23,D27,D29,D34)</f>
        <v>54486254</v>
      </c>
      <c r="E36" s="15">
        <f t="shared" si="12"/>
        <v>5383496</v>
      </c>
      <c r="F36" s="15">
        <f t="shared" si="12"/>
        <v>3512604</v>
      </c>
      <c r="G36" s="15">
        <f t="shared" si="12"/>
        <v>5732655</v>
      </c>
      <c r="H36" s="15">
        <f t="shared" si="12"/>
        <v>0</v>
      </c>
      <c r="I36" s="15">
        <f t="shared" si="12"/>
        <v>29621917</v>
      </c>
      <c r="J36" s="15">
        <f t="shared" si="12"/>
        <v>0</v>
      </c>
      <c r="K36" s="15">
        <f t="shared" si="12"/>
        <v>8040044</v>
      </c>
      <c r="L36" s="15">
        <f t="shared" si="12"/>
        <v>0</v>
      </c>
      <c r="M36" s="15">
        <f t="shared" si="12"/>
        <v>0</v>
      </c>
      <c r="N36" s="15">
        <f>SUM(D36:M36)</f>
        <v>106776970</v>
      </c>
      <c r="O36" s="37">
        <f t="shared" si="2"/>
        <v>2608.0057154022766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79</v>
      </c>
      <c r="M38" s="93"/>
      <c r="N38" s="93"/>
      <c r="O38" s="41">
        <v>40942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21535342</v>
      </c>
      <c r="E5" s="26">
        <f t="shared" si="0"/>
        <v>804662</v>
      </c>
      <c r="F5" s="26">
        <f t="shared" si="0"/>
        <v>2005875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2463534</v>
      </c>
      <c r="K5" s="26">
        <f t="shared" si="0"/>
        <v>23792694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50602107</v>
      </c>
      <c r="P5" s="32">
        <f t="shared" ref="P5:P33" si="1">(O5/P$35)</f>
        <v>1156.6460261948844</v>
      </c>
      <c r="Q5" s="6"/>
    </row>
    <row r="6" spans="1:134">
      <c r="A6" s="12"/>
      <c r="B6" s="44">
        <v>511</v>
      </c>
      <c r="C6" s="20" t="s">
        <v>19</v>
      </c>
      <c r="D6" s="46">
        <v>9401004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9401004</v>
      </c>
      <c r="P6" s="47">
        <f t="shared" si="1"/>
        <v>214.88500308578483</v>
      </c>
      <c r="Q6" s="9"/>
    </row>
    <row r="7" spans="1:134">
      <c r="A7" s="12"/>
      <c r="B7" s="44">
        <v>512</v>
      </c>
      <c r="C7" s="20" t="s">
        <v>20</v>
      </c>
      <c r="D7" s="46">
        <v>2105787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2463534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4569321</v>
      </c>
      <c r="P7" s="47">
        <f t="shared" si="1"/>
        <v>104.4440101488034</v>
      </c>
      <c r="Q7" s="9"/>
    </row>
    <row r="8" spans="1:134">
      <c r="A8" s="12"/>
      <c r="B8" s="44">
        <v>513</v>
      </c>
      <c r="C8" s="20" t="s">
        <v>21</v>
      </c>
      <c r="D8" s="46">
        <v>4829738</v>
      </c>
      <c r="E8" s="46">
        <v>487826</v>
      </c>
      <c r="F8" s="46">
        <v>2005875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7323439</v>
      </c>
      <c r="P8" s="47">
        <f t="shared" si="1"/>
        <v>167.39671763926032</v>
      </c>
      <c r="Q8" s="9"/>
    </row>
    <row r="9" spans="1:134">
      <c r="A9" s="12"/>
      <c r="B9" s="44">
        <v>514</v>
      </c>
      <c r="C9" s="20" t="s">
        <v>22</v>
      </c>
      <c r="D9" s="46">
        <v>1139709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1139709</v>
      </c>
      <c r="P9" s="47">
        <f t="shared" si="1"/>
        <v>26.051086881985874</v>
      </c>
      <c r="Q9" s="9"/>
    </row>
    <row r="10" spans="1:134">
      <c r="A10" s="12"/>
      <c r="B10" s="44">
        <v>515</v>
      </c>
      <c r="C10" s="20" t="s">
        <v>23</v>
      </c>
      <c r="D10" s="46">
        <v>782855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782855</v>
      </c>
      <c r="P10" s="47">
        <f t="shared" si="1"/>
        <v>17.894237582573314</v>
      </c>
      <c r="Q10" s="9"/>
    </row>
    <row r="11" spans="1:134">
      <c r="A11" s="12"/>
      <c r="B11" s="44">
        <v>518</v>
      </c>
      <c r="C11" s="20" t="s">
        <v>85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23792694</v>
      </c>
      <c r="L11" s="46">
        <v>0</v>
      </c>
      <c r="M11" s="46">
        <v>0</v>
      </c>
      <c r="N11" s="46">
        <v>0</v>
      </c>
      <c r="O11" s="46">
        <f t="shared" si="2"/>
        <v>23792694</v>
      </c>
      <c r="P11" s="47">
        <f t="shared" si="1"/>
        <v>543.84543646711927</v>
      </c>
      <c r="Q11" s="9"/>
    </row>
    <row r="12" spans="1:134">
      <c r="A12" s="12"/>
      <c r="B12" s="44">
        <v>519</v>
      </c>
      <c r="C12" s="20" t="s">
        <v>24</v>
      </c>
      <c r="D12" s="46">
        <v>3276249</v>
      </c>
      <c r="E12" s="46">
        <v>316836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3593085</v>
      </c>
      <c r="P12" s="47">
        <f t="shared" si="1"/>
        <v>82.129534389357474</v>
      </c>
      <c r="Q12" s="9"/>
    </row>
    <row r="13" spans="1:134" ht="15.75">
      <c r="A13" s="28" t="s">
        <v>25</v>
      </c>
      <c r="B13" s="29"/>
      <c r="C13" s="30"/>
      <c r="D13" s="31">
        <f t="shared" ref="D13:N13" si="3">SUM(D14:D15)</f>
        <v>24772767</v>
      </c>
      <c r="E13" s="31">
        <f t="shared" si="3"/>
        <v>2350109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1641815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33" si="4">SUM(D13:N13)</f>
        <v>28764691</v>
      </c>
      <c r="P13" s="43">
        <f t="shared" si="1"/>
        <v>657.49367985553954</v>
      </c>
      <c r="Q13" s="10"/>
    </row>
    <row r="14" spans="1:134">
      <c r="A14" s="12"/>
      <c r="B14" s="44">
        <v>521</v>
      </c>
      <c r="C14" s="20" t="s">
        <v>26</v>
      </c>
      <c r="D14" s="46">
        <v>24505403</v>
      </c>
      <c r="E14" s="46">
        <v>2350109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26855512</v>
      </c>
      <c r="P14" s="47">
        <f t="shared" si="1"/>
        <v>613.85430524126264</v>
      </c>
      <c r="Q14" s="9"/>
    </row>
    <row r="15" spans="1:134">
      <c r="A15" s="12"/>
      <c r="B15" s="44">
        <v>524</v>
      </c>
      <c r="C15" s="20" t="s">
        <v>27</v>
      </c>
      <c r="D15" s="46">
        <v>267364</v>
      </c>
      <c r="E15" s="46">
        <v>0</v>
      </c>
      <c r="F15" s="46">
        <v>0</v>
      </c>
      <c r="G15" s="46">
        <v>0</v>
      </c>
      <c r="H15" s="46">
        <v>0</v>
      </c>
      <c r="I15" s="46">
        <v>1641815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1909179</v>
      </c>
      <c r="P15" s="47">
        <f t="shared" si="1"/>
        <v>43.639374614276896</v>
      </c>
      <c r="Q15" s="9"/>
    </row>
    <row r="16" spans="1:134" ht="15.75">
      <c r="A16" s="28" t="s">
        <v>28</v>
      </c>
      <c r="B16" s="29"/>
      <c r="C16" s="30"/>
      <c r="D16" s="31">
        <f t="shared" ref="D16:N16" si="5">SUM(D17:D21)</f>
        <v>4641532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50238235</v>
      </c>
      <c r="J16" s="31">
        <f t="shared" si="5"/>
        <v>2399623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5"/>
        <v>0</v>
      </c>
      <c r="O16" s="42">
        <f t="shared" si="4"/>
        <v>57279390</v>
      </c>
      <c r="P16" s="43">
        <f t="shared" si="1"/>
        <v>1309.2731262428856</v>
      </c>
      <c r="Q16" s="10"/>
    </row>
    <row r="17" spans="1:17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28131471</v>
      </c>
      <c r="J17" s="46">
        <v>2399623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30531094</v>
      </c>
      <c r="P17" s="47">
        <f t="shared" si="1"/>
        <v>697.86952844636448</v>
      </c>
      <c r="Q17" s="9"/>
    </row>
    <row r="18" spans="1:17">
      <c r="A18" s="12"/>
      <c r="B18" s="44">
        <v>534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13769926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13769926</v>
      </c>
      <c r="P18" s="47">
        <f t="shared" si="1"/>
        <v>314.7483599625134</v>
      </c>
      <c r="Q18" s="9"/>
    </row>
    <row r="19" spans="1:17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7438210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7438210</v>
      </c>
      <c r="P19" s="47">
        <f t="shared" si="1"/>
        <v>170.0201147454799</v>
      </c>
      <c r="Q19" s="9"/>
    </row>
    <row r="20" spans="1:17">
      <c r="A20" s="12"/>
      <c r="B20" s="44">
        <v>538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898628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898628</v>
      </c>
      <c r="P20" s="47">
        <f t="shared" si="1"/>
        <v>20.540538069441588</v>
      </c>
      <c r="Q20" s="9"/>
    </row>
    <row r="21" spans="1:17">
      <c r="A21" s="12"/>
      <c r="B21" s="44">
        <v>539</v>
      </c>
      <c r="C21" s="20" t="s">
        <v>33</v>
      </c>
      <c r="D21" s="46">
        <v>4641532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4641532</v>
      </c>
      <c r="P21" s="47">
        <f t="shared" si="1"/>
        <v>106.09458501908615</v>
      </c>
      <c r="Q21" s="9"/>
    </row>
    <row r="22" spans="1:17" ht="15.75">
      <c r="A22" s="28" t="s">
        <v>34</v>
      </c>
      <c r="B22" s="29"/>
      <c r="C22" s="30"/>
      <c r="D22" s="31">
        <f t="shared" ref="D22:N22" si="6">SUM(D23:D24)</f>
        <v>979266</v>
      </c>
      <c r="E22" s="31">
        <f t="shared" si="6"/>
        <v>1519987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si="4"/>
        <v>2499253</v>
      </c>
      <c r="P22" s="43">
        <f t="shared" si="1"/>
        <v>57.12708861916844</v>
      </c>
      <c r="Q22" s="10"/>
    </row>
    <row r="23" spans="1:17">
      <c r="A23" s="12"/>
      <c r="B23" s="44">
        <v>541</v>
      </c>
      <c r="C23" s="20" t="s">
        <v>35</v>
      </c>
      <c r="D23" s="46">
        <v>979266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979266</v>
      </c>
      <c r="P23" s="47">
        <f t="shared" si="1"/>
        <v>22.383734485359664</v>
      </c>
      <c r="Q23" s="9"/>
    </row>
    <row r="24" spans="1:17">
      <c r="A24" s="12"/>
      <c r="B24" s="44">
        <v>549</v>
      </c>
      <c r="C24" s="20" t="s">
        <v>37</v>
      </c>
      <c r="D24" s="46">
        <v>0</v>
      </c>
      <c r="E24" s="46">
        <v>1519987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1519987</v>
      </c>
      <c r="P24" s="47">
        <f t="shared" si="1"/>
        <v>34.743354133808772</v>
      </c>
      <c r="Q24" s="9"/>
    </row>
    <row r="25" spans="1:17" ht="15.75">
      <c r="A25" s="28" t="s">
        <v>38</v>
      </c>
      <c r="B25" s="29"/>
      <c r="C25" s="30"/>
      <c r="D25" s="31">
        <f t="shared" ref="D25:N25" si="7">SUM(D26:D26)</f>
        <v>0</v>
      </c>
      <c r="E25" s="31">
        <f t="shared" si="7"/>
        <v>1256263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4"/>
        <v>1256263</v>
      </c>
      <c r="P25" s="43">
        <f t="shared" si="1"/>
        <v>28.715239205467554</v>
      </c>
      <c r="Q25" s="10"/>
    </row>
    <row r="26" spans="1:17">
      <c r="A26" s="13"/>
      <c r="B26" s="45">
        <v>552</v>
      </c>
      <c r="C26" s="21" t="s">
        <v>39</v>
      </c>
      <c r="D26" s="46">
        <v>0</v>
      </c>
      <c r="E26" s="46">
        <v>1256263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1256263</v>
      </c>
      <c r="P26" s="47">
        <f t="shared" si="1"/>
        <v>28.715239205467554</v>
      </c>
      <c r="Q26" s="9"/>
    </row>
    <row r="27" spans="1:17" ht="15.75">
      <c r="A27" s="28" t="s">
        <v>42</v>
      </c>
      <c r="B27" s="29"/>
      <c r="C27" s="30"/>
      <c r="D27" s="31">
        <f t="shared" ref="D27:N27" si="8">SUM(D28:D30)</f>
        <v>5215036</v>
      </c>
      <c r="E27" s="31">
        <f t="shared" si="8"/>
        <v>516009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4"/>
        <v>5731045</v>
      </c>
      <c r="P27" s="43">
        <f t="shared" si="1"/>
        <v>130.99830853276646</v>
      </c>
      <c r="Q27" s="9"/>
    </row>
    <row r="28" spans="1:17">
      <c r="A28" s="12"/>
      <c r="B28" s="44">
        <v>571</v>
      </c>
      <c r="C28" s="20" t="s">
        <v>43</v>
      </c>
      <c r="D28" s="46">
        <v>1179825</v>
      </c>
      <c r="E28" s="46">
        <v>178643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1358468</v>
      </c>
      <c r="P28" s="47">
        <f t="shared" si="1"/>
        <v>31.051406889300328</v>
      </c>
      <c r="Q28" s="9"/>
    </row>
    <row r="29" spans="1:17">
      <c r="A29" s="12"/>
      <c r="B29" s="44">
        <v>572</v>
      </c>
      <c r="C29" s="20" t="s">
        <v>44</v>
      </c>
      <c r="D29" s="46">
        <v>3782526</v>
      </c>
      <c r="E29" s="46">
        <v>337366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4119892</v>
      </c>
      <c r="P29" s="47">
        <f t="shared" si="1"/>
        <v>94.171112482571033</v>
      </c>
      <c r="Q29" s="9"/>
    </row>
    <row r="30" spans="1:17">
      <c r="A30" s="12"/>
      <c r="B30" s="44">
        <v>573</v>
      </c>
      <c r="C30" s="20" t="s">
        <v>45</v>
      </c>
      <c r="D30" s="46">
        <v>252685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252685</v>
      </c>
      <c r="P30" s="47">
        <f t="shared" si="1"/>
        <v>5.7757891608951057</v>
      </c>
      <c r="Q30" s="9"/>
    </row>
    <row r="31" spans="1:17" ht="15.75">
      <c r="A31" s="28" t="s">
        <v>48</v>
      </c>
      <c r="B31" s="29"/>
      <c r="C31" s="30"/>
      <c r="D31" s="31">
        <f t="shared" ref="D31:N31" si="9">SUM(D32:D32)</f>
        <v>0</v>
      </c>
      <c r="E31" s="31">
        <f t="shared" si="9"/>
        <v>514280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6586857</v>
      </c>
      <c r="J31" s="31">
        <f t="shared" si="9"/>
        <v>5401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4"/>
        <v>7106538</v>
      </c>
      <c r="P31" s="43">
        <f t="shared" si="1"/>
        <v>162.43886717410683</v>
      </c>
      <c r="Q31" s="9"/>
    </row>
    <row r="32" spans="1:17" ht="15.75" thickBot="1">
      <c r="A32" s="12"/>
      <c r="B32" s="44">
        <v>581</v>
      </c>
      <c r="C32" s="20" t="s">
        <v>97</v>
      </c>
      <c r="D32" s="46">
        <v>0</v>
      </c>
      <c r="E32" s="46">
        <v>514280</v>
      </c>
      <c r="F32" s="46">
        <v>0</v>
      </c>
      <c r="G32" s="46">
        <v>0</v>
      </c>
      <c r="H32" s="46">
        <v>0</v>
      </c>
      <c r="I32" s="46">
        <v>6586857</v>
      </c>
      <c r="J32" s="46">
        <v>5401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7106538</v>
      </c>
      <c r="P32" s="47">
        <f t="shared" si="1"/>
        <v>162.43886717410683</v>
      </c>
      <c r="Q32" s="9"/>
    </row>
    <row r="33" spans="1:120" ht="16.5" thickBot="1">
      <c r="A33" s="14" t="s">
        <v>10</v>
      </c>
      <c r="B33" s="23"/>
      <c r="C33" s="22"/>
      <c r="D33" s="15">
        <f>SUM(D5,D13,D16,D22,D25,D27,D31)</f>
        <v>57143943</v>
      </c>
      <c r="E33" s="15">
        <f t="shared" ref="E33:N33" si="10">SUM(E5,E13,E16,E22,E25,E27,E31)</f>
        <v>6961310</v>
      </c>
      <c r="F33" s="15">
        <f t="shared" si="10"/>
        <v>2005875</v>
      </c>
      <c r="G33" s="15">
        <f t="shared" si="10"/>
        <v>0</v>
      </c>
      <c r="H33" s="15">
        <f t="shared" si="10"/>
        <v>0</v>
      </c>
      <c r="I33" s="15">
        <f t="shared" si="10"/>
        <v>58466907</v>
      </c>
      <c r="J33" s="15">
        <f t="shared" si="10"/>
        <v>4868558</v>
      </c>
      <c r="K33" s="15">
        <f t="shared" si="10"/>
        <v>23792694</v>
      </c>
      <c r="L33" s="15">
        <f t="shared" si="10"/>
        <v>0</v>
      </c>
      <c r="M33" s="15">
        <f t="shared" si="10"/>
        <v>0</v>
      </c>
      <c r="N33" s="15">
        <f t="shared" si="10"/>
        <v>0</v>
      </c>
      <c r="O33" s="15">
        <f t="shared" si="4"/>
        <v>153239287</v>
      </c>
      <c r="P33" s="37">
        <f t="shared" si="1"/>
        <v>3502.6923358248187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98</v>
      </c>
      <c r="N35" s="93"/>
      <c r="O35" s="93"/>
      <c r="P35" s="41">
        <v>43749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21511200</v>
      </c>
      <c r="E5" s="26">
        <f t="shared" si="0"/>
        <v>96689</v>
      </c>
      <c r="F5" s="26">
        <f t="shared" si="0"/>
        <v>2653017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2403606</v>
      </c>
      <c r="K5" s="26">
        <f t="shared" si="0"/>
        <v>21905102</v>
      </c>
      <c r="L5" s="26">
        <f t="shared" si="0"/>
        <v>0</v>
      </c>
      <c r="M5" s="26">
        <f t="shared" si="0"/>
        <v>0</v>
      </c>
      <c r="N5" s="27">
        <f>SUM(D5:M5)</f>
        <v>48569614</v>
      </c>
      <c r="O5" s="32">
        <f t="shared" ref="O5:O33" si="1">(N5/O$35)</f>
        <v>1017.7614936507272</v>
      </c>
      <c r="P5" s="6"/>
    </row>
    <row r="6" spans="1:133">
      <c r="A6" s="12"/>
      <c r="B6" s="44">
        <v>511</v>
      </c>
      <c r="C6" s="20" t="s">
        <v>19</v>
      </c>
      <c r="D6" s="46">
        <v>9586384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9586384</v>
      </c>
      <c r="O6" s="47">
        <f t="shared" si="1"/>
        <v>200.87976195465404</v>
      </c>
      <c r="P6" s="9"/>
    </row>
    <row r="7" spans="1:133">
      <c r="A7" s="12"/>
      <c r="B7" s="44">
        <v>512</v>
      </c>
      <c r="C7" s="20" t="s">
        <v>20</v>
      </c>
      <c r="D7" s="46">
        <v>1888749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2403606</v>
      </c>
      <c r="K7" s="46">
        <v>0</v>
      </c>
      <c r="L7" s="46">
        <v>0</v>
      </c>
      <c r="M7" s="46">
        <v>0</v>
      </c>
      <c r="N7" s="46">
        <f t="shared" ref="N7:N12" si="2">SUM(D7:M7)</f>
        <v>4292355</v>
      </c>
      <c r="O7" s="47">
        <f t="shared" si="1"/>
        <v>89.944993923138171</v>
      </c>
      <c r="P7" s="9"/>
    </row>
    <row r="8" spans="1:133">
      <c r="A8" s="12"/>
      <c r="B8" s="44">
        <v>513</v>
      </c>
      <c r="C8" s="20" t="s">
        <v>21</v>
      </c>
      <c r="D8" s="46">
        <v>5573390</v>
      </c>
      <c r="E8" s="46">
        <v>0</v>
      </c>
      <c r="F8" s="46">
        <v>2653017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8226407</v>
      </c>
      <c r="O8" s="47">
        <f t="shared" si="1"/>
        <v>172.38185742424878</v>
      </c>
      <c r="P8" s="9"/>
    </row>
    <row r="9" spans="1:133">
      <c r="A9" s="12"/>
      <c r="B9" s="44">
        <v>514</v>
      </c>
      <c r="C9" s="20" t="s">
        <v>22</v>
      </c>
      <c r="D9" s="46">
        <v>905722</v>
      </c>
      <c r="E9" s="46">
        <v>96689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1002411</v>
      </c>
      <c r="O9" s="47">
        <f t="shared" si="1"/>
        <v>21.005217719290894</v>
      </c>
      <c r="P9" s="9"/>
    </row>
    <row r="10" spans="1:133">
      <c r="A10" s="12"/>
      <c r="B10" s="44">
        <v>515</v>
      </c>
      <c r="C10" s="20" t="s">
        <v>23</v>
      </c>
      <c r="D10" s="46">
        <v>823321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823321</v>
      </c>
      <c r="O10" s="47">
        <f t="shared" si="1"/>
        <v>17.252441222077866</v>
      </c>
      <c r="P10" s="9"/>
    </row>
    <row r="11" spans="1:133">
      <c r="A11" s="12"/>
      <c r="B11" s="44">
        <v>518</v>
      </c>
      <c r="C11" s="20" t="s">
        <v>85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21905102</v>
      </c>
      <c r="L11" s="46">
        <v>0</v>
      </c>
      <c r="M11" s="46">
        <v>0</v>
      </c>
      <c r="N11" s="46">
        <f t="shared" si="2"/>
        <v>21905102</v>
      </c>
      <c r="O11" s="47">
        <f t="shared" si="1"/>
        <v>459.01475210594697</v>
      </c>
      <c r="P11" s="9"/>
    </row>
    <row r="12" spans="1:133">
      <c r="A12" s="12"/>
      <c r="B12" s="44">
        <v>519</v>
      </c>
      <c r="C12" s="20" t="s">
        <v>65</v>
      </c>
      <c r="D12" s="46">
        <v>2733634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2733634</v>
      </c>
      <c r="O12" s="47">
        <f t="shared" si="1"/>
        <v>57.28246930137044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24023789</v>
      </c>
      <c r="E13" s="31">
        <f t="shared" si="3"/>
        <v>2324645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2219300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28567734</v>
      </c>
      <c r="O13" s="43">
        <f t="shared" si="1"/>
        <v>598.62817987511005</v>
      </c>
      <c r="P13" s="10"/>
    </row>
    <row r="14" spans="1:133">
      <c r="A14" s="12"/>
      <c r="B14" s="44">
        <v>521</v>
      </c>
      <c r="C14" s="20" t="s">
        <v>26</v>
      </c>
      <c r="D14" s="46">
        <v>24023789</v>
      </c>
      <c r="E14" s="46">
        <v>2324645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26348434</v>
      </c>
      <c r="O14" s="47">
        <f t="shared" si="1"/>
        <v>552.12342315912997</v>
      </c>
      <c r="P14" s="9"/>
    </row>
    <row r="15" spans="1:133">
      <c r="A15" s="12"/>
      <c r="B15" s="44">
        <v>524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2219300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2219300</v>
      </c>
      <c r="O15" s="47">
        <f t="shared" si="1"/>
        <v>46.504756715980051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SUM(D17:D21)</f>
        <v>3952826</v>
      </c>
      <c r="E16" s="31">
        <f t="shared" si="5"/>
        <v>253437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63343554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67549817</v>
      </c>
      <c r="O16" s="43">
        <f t="shared" si="1"/>
        <v>1415.4858765349315</v>
      </c>
      <c r="P16" s="10"/>
    </row>
    <row r="17" spans="1:16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39073445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39073445</v>
      </c>
      <c r="O17" s="47">
        <f t="shared" si="1"/>
        <v>818.77215959096429</v>
      </c>
      <c r="P17" s="9"/>
    </row>
    <row r="18" spans="1:16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11022780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11022780</v>
      </c>
      <c r="O18" s="47">
        <f t="shared" si="1"/>
        <v>230.97900339466074</v>
      </c>
      <c r="P18" s="9"/>
    </row>
    <row r="19" spans="1:16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11867361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11867361</v>
      </c>
      <c r="O19" s="47">
        <f t="shared" si="1"/>
        <v>248.67694145257951</v>
      </c>
      <c r="P19" s="9"/>
    </row>
    <row r="20" spans="1:16">
      <c r="A20" s="12"/>
      <c r="B20" s="44">
        <v>538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1379968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1379968</v>
      </c>
      <c r="O20" s="47">
        <f t="shared" si="1"/>
        <v>28.916809857088975</v>
      </c>
      <c r="P20" s="9"/>
    </row>
    <row r="21" spans="1:16">
      <c r="A21" s="12"/>
      <c r="B21" s="44">
        <v>539</v>
      </c>
      <c r="C21" s="20" t="s">
        <v>33</v>
      </c>
      <c r="D21" s="46">
        <v>3952826</v>
      </c>
      <c r="E21" s="46">
        <v>253437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4206263</v>
      </c>
      <c r="O21" s="47">
        <f t="shared" si="1"/>
        <v>88.140962239637901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983382</v>
      </c>
      <c r="E22" s="31">
        <f t="shared" si="6"/>
        <v>1921998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2905380</v>
      </c>
      <c r="O22" s="43">
        <f t="shared" si="1"/>
        <v>60.881354511546036</v>
      </c>
      <c r="P22" s="10"/>
    </row>
    <row r="23" spans="1:16">
      <c r="A23" s="12"/>
      <c r="B23" s="44">
        <v>541</v>
      </c>
      <c r="C23" s="20" t="s">
        <v>69</v>
      </c>
      <c r="D23" s="46">
        <v>983382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983382</v>
      </c>
      <c r="O23" s="47">
        <f t="shared" si="1"/>
        <v>20.606470810108544</v>
      </c>
      <c r="P23" s="9"/>
    </row>
    <row r="24" spans="1:16">
      <c r="A24" s="12"/>
      <c r="B24" s="44">
        <v>549</v>
      </c>
      <c r="C24" s="20" t="s">
        <v>71</v>
      </c>
      <c r="D24" s="46">
        <v>0</v>
      </c>
      <c r="E24" s="46">
        <v>1921998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1921998</v>
      </c>
      <c r="O24" s="47">
        <f t="shared" si="1"/>
        <v>40.274883701437496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1135302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1135302</v>
      </c>
      <c r="O25" s="43">
        <f t="shared" si="1"/>
        <v>23.789908218431751</v>
      </c>
      <c r="P25" s="10"/>
    </row>
    <row r="26" spans="1:16">
      <c r="A26" s="13"/>
      <c r="B26" s="45">
        <v>552</v>
      </c>
      <c r="C26" s="21" t="s">
        <v>39</v>
      </c>
      <c r="D26" s="46">
        <v>0</v>
      </c>
      <c r="E26" s="46">
        <v>1135302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1135302</v>
      </c>
      <c r="O26" s="47">
        <f t="shared" si="1"/>
        <v>23.789908218431751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5072144</v>
      </c>
      <c r="E27" s="31">
        <f t="shared" si="8"/>
        <v>305269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5377413</v>
      </c>
      <c r="O27" s="43">
        <f t="shared" si="1"/>
        <v>112.68205439839068</v>
      </c>
      <c r="P27" s="9"/>
    </row>
    <row r="28" spans="1:16">
      <c r="A28" s="12"/>
      <c r="B28" s="44">
        <v>571</v>
      </c>
      <c r="C28" s="20" t="s">
        <v>43</v>
      </c>
      <c r="D28" s="46">
        <v>1158216</v>
      </c>
      <c r="E28" s="46">
        <v>76464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1234680</v>
      </c>
      <c r="O28" s="47">
        <f t="shared" si="1"/>
        <v>25.872343992288673</v>
      </c>
      <c r="P28" s="9"/>
    </row>
    <row r="29" spans="1:16">
      <c r="A29" s="12"/>
      <c r="B29" s="44">
        <v>572</v>
      </c>
      <c r="C29" s="20" t="s">
        <v>72</v>
      </c>
      <c r="D29" s="46">
        <v>3672143</v>
      </c>
      <c r="E29" s="46">
        <v>228805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3900948</v>
      </c>
      <c r="O29" s="47">
        <f t="shared" si="1"/>
        <v>81.74317924646914</v>
      </c>
      <c r="P29" s="9"/>
    </row>
    <row r="30" spans="1:16">
      <c r="A30" s="12"/>
      <c r="B30" s="44">
        <v>573</v>
      </c>
      <c r="C30" s="20" t="s">
        <v>45</v>
      </c>
      <c r="D30" s="46">
        <v>241785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241785</v>
      </c>
      <c r="O30" s="47">
        <f t="shared" si="1"/>
        <v>5.0665311596328735</v>
      </c>
      <c r="P30" s="9"/>
    </row>
    <row r="31" spans="1:16" ht="15.75">
      <c r="A31" s="28" t="s">
        <v>73</v>
      </c>
      <c r="B31" s="29"/>
      <c r="C31" s="30"/>
      <c r="D31" s="31">
        <f t="shared" ref="D31:M31" si="9">SUM(D32:D32)</f>
        <v>25488</v>
      </c>
      <c r="E31" s="31">
        <f t="shared" si="9"/>
        <v>1113287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6436219</v>
      </c>
      <c r="J31" s="31">
        <f t="shared" si="9"/>
        <v>4861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7579855</v>
      </c>
      <c r="O31" s="43">
        <f t="shared" si="1"/>
        <v>158.8335568500901</v>
      </c>
      <c r="P31" s="9"/>
    </row>
    <row r="32" spans="1:16" ht="15.75" thickBot="1">
      <c r="A32" s="12"/>
      <c r="B32" s="44">
        <v>581</v>
      </c>
      <c r="C32" s="20" t="s">
        <v>74</v>
      </c>
      <c r="D32" s="46">
        <v>25488</v>
      </c>
      <c r="E32" s="46">
        <v>1113287</v>
      </c>
      <c r="F32" s="46">
        <v>0</v>
      </c>
      <c r="G32" s="46">
        <v>0</v>
      </c>
      <c r="H32" s="46">
        <v>0</v>
      </c>
      <c r="I32" s="46">
        <v>6436219</v>
      </c>
      <c r="J32" s="46">
        <v>4861</v>
      </c>
      <c r="K32" s="46">
        <v>0</v>
      </c>
      <c r="L32" s="46">
        <v>0</v>
      </c>
      <c r="M32" s="46">
        <v>0</v>
      </c>
      <c r="N32" s="46">
        <f t="shared" si="4"/>
        <v>7579855</v>
      </c>
      <c r="O32" s="47">
        <f t="shared" si="1"/>
        <v>158.8335568500901</v>
      </c>
      <c r="P32" s="9"/>
    </row>
    <row r="33" spans="1:119" ht="16.5" thickBot="1">
      <c r="A33" s="14" t="s">
        <v>10</v>
      </c>
      <c r="B33" s="23"/>
      <c r="C33" s="22"/>
      <c r="D33" s="15">
        <f>SUM(D5,D13,D16,D22,D25,D27,D31)</f>
        <v>55568829</v>
      </c>
      <c r="E33" s="15">
        <f t="shared" ref="E33:M33" si="10">SUM(E5,E13,E16,E22,E25,E27,E31)</f>
        <v>7150627</v>
      </c>
      <c r="F33" s="15">
        <f t="shared" si="10"/>
        <v>2653017</v>
      </c>
      <c r="G33" s="15">
        <f t="shared" si="10"/>
        <v>0</v>
      </c>
      <c r="H33" s="15">
        <f t="shared" si="10"/>
        <v>0</v>
      </c>
      <c r="I33" s="15">
        <f t="shared" si="10"/>
        <v>71999073</v>
      </c>
      <c r="J33" s="15">
        <f t="shared" si="10"/>
        <v>2408467</v>
      </c>
      <c r="K33" s="15">
        <f t="shared" si="10"/>
        <v>21905102</v>
      </c>
      <c r="L33" s="15">
        <f t="shared" si="10"/>
        <v>0</v>
      </c>
      <c r="M33" s="15">
        <f t="shared" si="10"/>
        <v>0</v>
      </c>
      <c r="N33" s="15">
        <f t="shared" si="4"/>
        <v>161685115</v>
      </c>
      <c r="O33" s="37">
        <f t="shared" si="1"/>
        <v>3388.0624240392272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92</v>
      </c>
      <c r="M35" s="93"/>
      <c r="N35" s="93"/>
      <c r="O35" s="41">
        <v>47722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18166648</v>
      </c>
      <c r="E5" s="26">
        <f t="shared" si="0"/>
        <v>15724</v>
      </c>
      <c r="F5" s="26">
        <f t="shared" si="0"/>
        <v>2650955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1861325</v>
      </c>
      <c r="K5" s="26">
        <f t="shared" si="0"/>
        <v>20420560</v>
      </c>
      <c r="L5" s="26">
        <f t="shared" si="0"/>
        <v>0</v>
      </c>
      <c r="M5" s="26">
        <f t="shared" si="0"/>
        <v>0</v>
      </c>
      <c r="N5" s="27">
        <f>SUM(D5:M5)</f>
        <v>43115212</v>
      </c>
      <c r="O5" s="32">
        <f t="shared" ref="O5:O33" si="1">(N5/O$35)</f>
        <v>904.05342727139293</v>
      </c>
      <c r="P5" s="6"/>
    </row>
    <row r="6" spans="1:133">
      <c r="A6" s="12"/>
      <c r="B6" s="44">
        <v>511</v>
      </c>
      <c r="C6" s="20" t="s">
        <v>19</v>
      </c>
      <c r="D6" s="46">
        <v>6429566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6429566</v>
      </c>
      <c r="O6" s="47">
        <f t="shared" si="1"/>
        <v>134.81717724518253</v>
      </c>
      <c r="P6" s="9"/>
    </row>
    <row r="7" spans="1:133">
      <c r="A7" s="12"/>
      <c r="B7" s="44">
        <v>512</v>
      </c>
      <c r="C7" s="20" t="s">
        <v>20</v>
      </c>
      <c r="D7" s="46">
        <v>1765981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1861325</v>
      </c>
      <c r="K7" s="46">
        <v>0</v>
      </c>
      <c r="L7" s="46">
        <v>0</v>
      </c>
      <c r="M7" s="46">
        <v>0</v>
      </c>
      <c r="N7" s="46">
        <f t="shared" ref="N7:N12" si="2">SUM(D7:M7)</f>
        <v>3627306</v>
      </c>
      <c r="O7" s="47">
        <f t="shared" si="1"/>
        <v>76.058501604076241</v>
      </c>
      <c r="P7" s="9"/>
    </row>
    <row r="8" spans="1:133">
      <c r="A8" s="12"/>
      <c r="B8" s="44">
        <v>513</v>
      </c>
      <c r="C8" s="20" t="s">
        <v>21</v>
      </c>
      <c r="D8" s="46">
        <v>5291275</v>
      </c>
      <c r="E8" s="46">
        <v>0</v>
      </c>
      <c r="F8" s="46">
        <v>2650955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7942230</v>
      </c>
      <c r="O8" s="47">
        <f t="shared" si="1"/>
        <v>166.53519531987166</v>
      </c>
      <c r="P8" s="9"/>
    </row>
    <row r="9" spans="1:133">
      <c r="A9" s="12"/>
      <c r="B9" s="44">
        <v>514</v>
      </c>
      <c r="C9" s="20" t="s">
        <v>22</v>
      </c>
      <c r="D9" s="46">
        <v>946627</v>
      </c>
      <c r="E9" s="46">
        <v>15724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962351</v>
      </c>
      <c r="O9" s="47">
        <f t="shared" si="1"/>
        <v>20.178880711245309</v>
      </c>
      <c r="P9" s="9"/>
    </row>
    <row r="10" spans="1:133">
      <c r="A10" s="12"/>
      <c r="B10" s="44">
        <v>515</v>
      </c>
      <c r="C10" s="20" t="s">
        <v>23</v>
      </c>
      <c r="D10" s="46">
        <v>529449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529449</v>
      </c>
      <c r="O10" s="47">
        <f t="shared" si="1"/>
        <v>11.101654400201296</v>
      </c>
      <c r="P10" s="9"/>
    </row>
    <row r="11" spans="1:133">
      <c r="A11" s="12"/>
      <c r="B11" s="44">
        <v>518</v>
      </c>
      <c r="C11" s="20" t="s">
        <v>85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20420560</v>
      </c>
      <c r="L11" s="46">
        <v>0</v>
      </c>
      <c r="M11" s="46">
        <v>0</v>
      </c>
      <c r="N11" s="46">
        <f t="shared" si="2"/>
        <v>20420560</v>
      </c>
      <c r="O11" s="47">
        <f t="shared" si="1"/>
        <v>428.18477280828665</v>
      </c>
      <c r="P11" s="9"/>
    </row>
    <row r="12" spans="1:133">
      <c r="A12" s="12"/>
      <c r="B12" s="44">
        <v>519</v>
      </c>
      <c r="C12" s="20" t="s">
        <v>65</v>
      </c>
      <c r="D12" s="46">
        <v>3203750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3203750</v>
      </c>
      <c r="O12" s="47">
        <f t="shared" si="1"/>
        <v>67.177245182529205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22936362</v>
      </c>
      <c r="E13" s="31">
        <f t="shared" si="3"/>
        <v>2755704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1891348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27583414</v>
      </c>
      <c r="O13" s="43">
        <f t="shared" si="1"/>
        <v>578.37776519678766</v>
      </c>
      <c r="P13" s="10"/>
    </row>
    <row r="14" spans="1:133">
      <c r="A14" s="12"/>
      <c r="B14" s="44">
        <v>521</v>
      </c>
      <c r="C14" s="20" t="s">
        <v>26</v>
      </c>
      <c r="D14" s="46">
        <v>22936362</v>
      </c>
      <c r="E14" s="46">
        <v>2755704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25692066</v>
      </c>
      <c r="O14" s="47">
        <f t="shared" si="1"/>
        <v>538.71938101528588</v>
      </c>
      <c r="P14" s="9"/>
    </row>
    <row r="15" spans="1:133">
      <c r="A15" s="12"/>
      <c r="B15" s="44">
        <v>524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1891348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1891348</v>
      </c>
      <c r="O15" s="47">
        <f t="shared" si="1"/>
        <v>39.658384181501752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SUM(D17:D21)</f>
        <v>3849738</v>
      </c>
      <c r="E16" s="31">
        <f t="shared" si="5"/>
        <v>347715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54824609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59022062</v>
      </c>
      <c r="O16" s="43">
        <f t="shared" si="1"/>
        <v>1237.5932985259274</v>
      </c>
      <c r="P16" s="10"/>
    </row>
    <row r="17" spans="1:16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35912283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35912283</v>
      </c>
      <c r="O17" s="47">
        <f t="shared" si="1"/>
        <v>753.02012958419823</v>
      </c>
      <c r="P17" s="9"/>
    </row>
    <row r="18" spans="1:16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8258553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8258553</v>
      </c>
      <c r="O18" s="47">
        <f t="shared" si="1"/>
        <v>173.16795621815436</v>
      </c>
      <c r="P18" s="9"/>
    </row>
    <row r="19" spans="1:16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9451106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9451106</v>
      </c>
      <c r="O19" s="47">
        <f t="shared" si="1"/>
        <v>198.17378541024513</v>
      </c>
      <c r="P19" s="9"/>
    </row>
    <row r="20" spans="1:16">
      <c r="A20" s="12"/>
      <c r="B20" s="44">
        <v>538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1202667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1202667</v>
      </c>
      <c r="O20" s="47">
        <f t="shared" si="1"/>
        <v>25.217902748946344</v>
      </c>
      <c r="P20" s="9"/>
    </row>
    <row r="21" spans="1:16">
      <c r="A21" s="12"/>
      <c r="B21" s="44">
        <v>539</v>
      </c>
      <c r="C21" s="20" t="s">
        <v>33</v>
      </c>
      <c r="D21" s="46">
        <v>3849738</v>
      </c>
      <c r="E21" s="46">
        <v>347715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4197453</v>
      </c>
      <c r="O21" s="47">
        <f t="shared" si="1"/>
        <v>88.013524564383218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1086447</v>
      </c>
      <c r="E22" s="31">
        <f t="shared" si="6"/>
        <v>1550262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2636709</v>
      </c>
      <c r="O22" s="43">
        <f t="shared" si="1"/>
        <v>55.287349814430392</v>
      </c>
      <c r="P22" s="10"/>
    </row>
    <row r="23" spans="1:16">
      <c r="A23" s="12"/>
      <c r="B23" s="44">
        <v>541</v>
      </c>
      <c r="C23" s="20" t="s">
        <v>69</v>
      </c>
      <c r="D23" s="46">
        <v>1086447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1086447</v>
      </c>
      <c r="O23" s="47">
        <f t="shared" si="1"/>
        <v>22.780964961942505</v>
      </c>
      <c r="P23" s="9"/>
    </row>
    <row r="24" spans="1:16">
      <c r="A24" s="12"/>
      <c r="B24" s="44">
        <v>549</v>
      </c>
      <c r="C24" s="20" t="s">
        <v>71</v>
      </c>
      <c r="D24" s="46">
        <v>0</v>
      </c>
      <c r="E24" s="46">
        <v>1550262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1550262</v>
      </c>
      <c r="O24" s="47">
        <f t="shared" si="1"/>
        <v>32.506384852487891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461503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461503</v>
      </c>
      <c r="O25" s="43">
        <f t="shared" si="1"/>
        <v>9.6769411419345364</v>
      </c>
      <c r="P25" s="10"/>
    </row>
    <row r="26" spans="1:16">
      <c r="A26" s="13"/>
      <c r="B26" s="45">
        <v>552</v>
      </c>
      <c r="C26" s="21" t="s">
        <v>39</v>
      </c>
      <c r="D26" s="46">
        <v>0</v>
      </c>
      <c r="E26" s="46">
        <v>461503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461503</v>
      </c>
      <c r="O26" s="47">
        <f t="shared" si="1"/>
        <v>9.6769411419345364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5472743</v>
      </c>
      <c r="E27" s="31">
        <f t="shared" si="8"/>
        <v>389037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5861780</v>
      </c>
      <c r="O27" s="43">
        <f t="shared" si="1"/>
        <v>122.91166048101319</v>
      </c>
      <c r="P27" s="9"/>
    </row>
    <row r="28" spans="1:16">
      <c r="A28" s="12"/>
      <c r="B28" s="44">
        <v>571</v>
      </c>
      <c r="C28" s="20" t="s">
        <v>43</v>
      </c>
      <c r="D28" s="46">
        <v>951464</v>
      </c>
      <c r="E28" s="46">
        <v>135327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1086791</v>
      </c>
      <c r="O28" s="47">
        <f t="shared" si="1"/>
        <v>22.788178062946887</v>
      </c>
      <c r="P28" s="9"/>
    </row>
    <row r="29" spans="1:16">
      <c r="A29" s="12"/>
      <c r="B29" s="44">
        <v>572</v>
      </c>
      <c r="C29" s="20" t="s">
        <v>72</v>
      </c>
      <c r="D29" s="46">
        <v>4242384</v>
      </c>
      <c r="E29" s="46">
        <v>253710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4496094</v>
      </c>
      <c r="O29" s="47">
        <f t="shared" si="1"/>
        <v>94.275523683713914</v>
      </c>
      <c r="P29" s="9"/>
    </row>
    <row r="30" spans="1:16">
      <c r="A30" s="12"/>
      <c r="B30" s="44">
        <v>573</v>
      </c>
      <c r="C30" s="20" t="s">
        <v>45</v>
      </c>
      <c r="D30" s="46">
        <v>278895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278895</v>
      </c>
      <c r="O30" s="47">
        <f t="shared" si="1"/>
        <v>5.8479587343523933</v>
      </c>
      <c r="P30" s="9"/>
    </row>
    <row r="31" spans="1:16" ht="15.75">
      <c r="A31" s="28" t="s">
        <v>73</v>
      </c>
      <c r="B31" s="29"/>
      <c r="C31" s="30"/>
      <c r="D31" s="31">
        <f t="shared" ref="D31:M31" si="9">SUM(D32:D32)</f>
        <v>120298</v>
      </c>
      <c r="E31" s="31">
        <f t="shared" si="9"/>
        <v>974283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6397779</v>
      </c>
      <c r="J31" s="31">
        <f t="shared" si="9"/>
        <v>3710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7496070</v>
      </c>
      <c r="O31" s="43">
        <f t="shared" si="1"/>
        <v>157.17997106372272</v>
      </c>
      <c r="P31" s="9"/>
    </row>
    <row r="32" spans="1:16" ht="15.75" thickBot="1">
      <c r="A32" s="12"/>
      <c r="B32" s="44">
        <v>581</v>
      </c>
      <c r="C32" s="20" t="s">
        <v>74</v>
      </c>
      <c r="D32" s="46">
        <v>120298</v>
      </c>
      <c r="E32" s="46">
        <v>974283</v>
      </c>
      <c r="F32" s="46">
        <v>0</v>
      </c>
      <c r="G32" s="46">
        <v>0</v>
      </c>
      <c r="H32" s="46">
        <v>0</v>
      </c>
      <c r="I32" s="46">
        <v>6397779</v>
      </c>
      <c r="J32" s="46">
        <v>3710</v>
      </c>
      <c r="K32" s="46">
        <v>0</v>
      </c>
      <c r="L32" s="46">
        <v>0</v>
      </c>
      <c r="M32" s="46">
        <v>0</v>
      </c>
      <c r="N32" s="46">
        <f t="shared" si="4"/>
        <v>7496070</v>
      </c>
      <c r="O32" s="47">
        <f t="shared" si="1"/>
        <v>157.17997106372272</v>
      </c>
      <c r="P32" s="9"/>
    </row>
    <row r="33" spans="1:119" ht="16.5" thickBot="1">
      <c r="A33" s="14" t="s">
        <v>10</v>
      </c>
      <c r="B33" s="23"/>
      <c r="C33" s="22"/>
      <c r="D33" s="15">
        <f>SUM(D5,D13,D16,D22,D25,D27,D31)</f>
        <v>51632236</v>
      </c>
      <c r="E33" s="15">
        <f t="shared" ref="E33:M33" si="10">SUM(E5,E13,E16,E22,E25,E27,E31)</f>
        <v>6494228</v>
      </c>
      <c r="F33" s="15">
        <f t="shared" si="10"/>
        <v>2650955</v>
      </c>
      <c r="G33" s="15">
        <f t="shared" si="10"/>
        <v>0</v>
      </c>
      <c r="H33" s="15">
        <f t="shared" si="10"/>
        <v>0</v>
      </c>
      <c r="I33" s="15">
        <f t="shared" si="10"/>
        <v>63113736</v>
      </c>
      <c r="J33" s="15">
        <f t="shared" si="10"/>
        <v>1865035</v>
      </c>
      <c r="K33" s="15">
        <f t="shared" si="10"/>
        <v>20420560</v>
      </c>
      <c r="L33" s="15">
        <f t="shared" si="10"/>
        <v>0</v>
      </c>
      <c r="M33" s="15">
        <f t="shared" si="10"/>
        <v>0</v>
      </c>
      <c r="N33" s="15">
        <f t="shared" si="4"/>
        <v>146176750</v>
      </c>
      <c r="O33" s="37">
        <f t="shared" si="1"/>
        <v>3065.0804134952086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90</v>
      </c>
      <c r="M35" s="93"/>
      <c r="N35" s="93"/>
      <c r="O35" s="41">
        <v>47691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16088266</v>
      </c>
      <c r="E5" s="26">
        <f t="shared" si="0"/>
        <v>71410</v>
      </c>
      <c r="F5" s="26">
        <f t="shared" si="0"/>
        <v>2259294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2235371</v>
      </c>
      <c r="K5" s="26">
        <f t="shared" si="0"/>
        <v>22242286</v>
      </c>
      <c r="L5" s="26">
        <f t="shared" si="0"/>
        <v>0</v>
      </c>
      <c r="M5" s="26">
        <f t="shared" si="0"/>
        <v>0</v>
      </c>
      <c r="N5" s="27">
        <f>SUM(D5:M5)</f>
        <v>42896627</v>
      </c>
      <c r="O5" s="32">
        <f t="shared" ref="O5:O33" si="1">(N5/O$35)</f>
        <v>940.46801280364821</v>
      </c>
      <c r="P5" s="6"/>
    </row>
    <row r="6" spans="1:133">
      <c r="A6" s="12"/>
      <c r="B6" s="44">
        <v>511</v>
      </c>
      <c r="C6" s="20" t="s">
        <v>19</v>
      </c>
      <c r="D6" s="46">
        <v>6912350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6912350</v>
      </c>
      <c r="O6" s="47">
        <f t="shared" si="1"/>
        <v>151.54674208541613</v>
      </c>
      <c r="P6" s="9"/>
    </row>
    <row r="7" spans="1:133">
      <c r="A7" s="12"/>
      <c r="B7" s="44">
        <v>512</v>
      </c>
      <c r="C7" s="20" t="s">
        <v>20</v>
      </c>
      <c r="D7" s="46">
        <v>1781131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2235371</v>
      </c>
      <c r="K7" s="46">
        <v>0</v>
      </c>
      <c r="L7" s="46">
        <v>0</v>
      </c>
      <c r="M7" s="46">
        <v>0</v>
      </c>
      <c r="N7" s="46">
        <f t="shared" ref="N7:N12" si="2">SUM(D7:M7)</f>
        <v>4016502</v>
      </c>
      <c r="O7" s="47">
        <f t="shared" si="1"/>
        <v>88.05801104972376</v>
      </c>
      <c r="P7" s="9"/>
    </row>
    <row r="8" spans="1:133">
      <c r="A8" s="12"/>
      <c r="B8" s="44">
        <v>513</v>
      </c>
      <c r="C8" s="20" t="s">
        <v>21</v>
      </c>
      <c r="D8" s="46">
        <v>5166973</v>
      </c>
      <c r="E8" s="46">
        <v>0</v>
      </c>
      <c r="F8" s="46">
        <v>2259294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7426267</v>
      </c>
      <c r="O8" s="47">
        <f t="shared" si="1"/>
        <v>162.81388669648339</v>
      </c>
      <c r="P8" s="9"/>
    </row>
    <row r="9" spans="1:133">
      <c r="A9" s="12"/>
      <c r="B9" s="44">
        <v>514</v>
      </c>
      <c r="C9" s="20" t="s">
        <v>22</v>
      </c>
      <c r="D9" s="46">
        <v>1317439</v>
      </c>
      <c r="E9" s="46">
        <v>24971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1342410</v>
      </c>
      <c r="O9" s="47">
        <f t="shared" si="1"/>
        <v>29.431070770849775</v>
      </c>
      <c r="P9" s="9"/>
    </row>
    <row r="10" spans="1:133">
      <c r="A10" s="12"/>
      <c r="B10" s="44">
        <v>515</v>
      </c>
      <c r="C10" s="20" t="s">
        <v>23</v>
      </c>
      <c r="D10" s="46">
        <v>681337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681337</v>
      </c>
      <c r="O10" s="47">
        <f t="shared" si="1"/>
        <v>14.937669911426818</v>
      </c>
      <c r="P10" s="9"/>
    </row>
    <row r="11" spans="1:133">
      <c r="A11" s="12"/>
      <c r="B11" s="44">
        <v>518</v>
      </c>
      <c r="C11" s="20" t="s">
        <v>85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22242286</v>
      </c>
      <c r="L11" s="46">
        <v>0</v>
      </c>
      <c r="M11" s="46">
        <v>0</v>
      </c>
      <c r="N11" s="46">
        <f t="shared" si="2"/>
        <v>22242286</v>
      </c>
      <c r="O11" s="47">
        <f t="shared" si="1"/>
        <v>487.64110321845129</v>
      </c>
      <c r="P11" s="9"/>
    </row>
    <row r="12" spans="1:133">
      <c r="A12" s="12"/>
      <c r="B12" s="44">
        <v>519</v>
      </c>
      <c r="C12" s="20" t="s">
        <v>65</v>
      </c>
      <c r="D12" s="46">
        <v>229036</v>
      </c>
      <c r="E12" s="46">
        <v>46439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275475</v>
      </c>
      <c r="O12" s="47">
        <f t="shared" si="1"/>
        <v>6.0395290712970269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22068162</v>
      </c>
      <c r="E13" s="31">
        <f t="shared" si="3"/>
        <v>2715828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1948368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26732358</v>
      </c>
      <c r="O13" s="43">
        <f t="shared" si="1"/>
        <v>586.08168902920283</v>
      </c>
      <c r="P13" s="10"/>
    </row>
    <row r="14" spans="1:133">
      <c r="A14" s="12"/>
      <c r="B14" s="44">
        <v>521</v>
      </c>
      <c r="C14" s="20" t="s">
        <v>26</v>
      </c>
      <c r="D14" s="46">
        <v>22068162</v>
      </c>
      <c r="E14" s="46">
        <v>2715828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24783990</v>
      </c>
      <c r="O14" s="47">
        <f t="shared" si="1"/>
        <v>543.36556169429093</v>
      </c>
      <c r="P14" s="9"/>
    </row>
    <row r="15" spans="1:133">
      <c r="A15" s="12"/>
      <c r="B15" s="44">
        <v>524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1948368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1948368</v>
      </c>
      <c r="O15" s="47">
        <f t="shared" si="1"/>
        <v>42.716127334911867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SUM(D17:D21)</f>
        <v>5013586</v>
      </c>
      <c r="E16" s="31">
        <f t="shared" si="5"/>
        <v>66222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57583692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62663500</v>
      </c>
      <c r="O16" s="43">
        <f t="shared" si="1"/>
        <v>1373.838025081119</v>
      </c>
      <c r="P16" s="10"/>
    </row>
    <row r="17" spans="1:16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34394121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34394121</v>
      </c>
      <c r="O17" s="47">
        <f t="shared" si="1"/>
        <v>754.05860299921073</v>
      </c>
      <c r="P17" s="9"/>
    </row>
    <row r="18" spans="1:16">
      <c r="A18" s="12"/>
      <c r="B18" s="44">
        <v>534</v>
      </c>
      <c r="C18" s="20" t="s">
        <v>66</v>
      </c>
      <c r="D18" s="46">
        <v>358782</v>
      </c>
      <c r="E18" s="46">
        <v>0</v>
      </c>
      <c r="F18" s="46">
        <v>0</v>
      </c>
      <c r="G18" s="46">
        <v>0</v>
      </c>
      <c r="H18" s="46">
        <v>0</v>
      </c>
      <c r="I18" s="46">
        <v>10354936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10713718</v>
      </c>
      <c r="O18" s="47">
        <f t="shared" si="1"/>
        <v>234.88814347101641</v>
      </c>
      <c r="P18" s="9"/>
    </row>
    <row r="19" spans="1:16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11993011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11993011</v>
      </c>
      <c r="O19" s="47">
        <f t="shared" si="1"/>
        <v>262.93543365780937</v>
      </c>
      <c r="P19" s="9"/>
    </row>
    <row r="20" spans="1:16">
      <c r="A20" s="12"/>
      <c r="B20" s="44">
        <v>538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841624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841624</v>
      </c>
      <c r="O20" s="47">
        <f t="shared" si="1"/>
        <v>18.451810926949047</v>
      </c>
      <c r="P20" s="9"/>
    </row>
    <row r="21" spans="1:16">
      <c r="A21" s="12"/>
      <c r="B21" s="44">
        <v>539</v>
      </c>
      <c r="C21" s="20" t="s">
        <v>33</v>
      </c>
      <c r="D21" s="46">
        <v>4654804</v>
      </c>
      <c r="E21" s="46">
        <v>66222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4721026</v>
      </c>
      <c r="O21" s="47">
        <f t="shared" si="1"/>
        <v>103.50403402613347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1195522</v>
      </c>
      <c r="E22" s="31">
        <f t="shared" si="6"/>
        <v>1474748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2670270</v>
      </c>
      <c r="O22" s="43">
        <f t="shared" si="1"/>
        <v>58.543146540384107</v>
      </c>
      <c r="P22" s="10"/>
    </row>
    <row r="23" spans="1:16">
      <c r="A23" s="12"/>
      <c r="B23" s="44">
        <v>541</v>
      </c>
      <c r="C23" s="20" t="s">
        <v>69</v>
      </c>
      <c r="D23" s="46">
        <v>1195522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1195522</v>
      </c>
      <c r="O23" s="47">
        <f t="shared" si="1"/>
        <v>26.210690169253706</v>
      </c>
      <c r="P23" s="9"/>
    </row>
    <row r="24" spans="1:16">
      <c r="A24" s="12"/>
      <c r="B24" s="44">
        <v>549</v>
      </c>
      <c r="C24" s="20" t="s">
        <v>71</v>
      </c>
      <c r="D24" s="46">
        <v>0</v>
      </c>
      <c r="E24" s="46">
        <v>1474748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1474748</v>
      </c>
      <c r="O24" s="47">
        <f t="shared" si="1"/>
        <v>32.332456371130405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482679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482679</v>
      </c>
      <c r="O25" s="43">
        <f t="shared" si="1"/>
        <v>10.582280978689818</v>
      </c>
      <c r="P25" s="10"/>
    </row>
    <row r="26" spans="1:16">
      <c r="A26" s="13"/>
      <c r="B26" s="45">
        <v>552</v>
      </c>
      <c r="C26" s="21" t="s">
        <v>39</v>
      </c>
      <c r="D26" s="46">
        <v>0</v>
      </c>
      <c r="E26" s="46">
        <v>482679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482679</v>
      </c>
      <c r="O26" s="47">
        <f t="shared" si="1"/>
        <v>10.582280978689818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5714212</v>
      </c>
      <c r="E27" s="31">
        <f t="shared" si="8"/>
        <v>109223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5823435</v>
      </c>
      <c r="O27" s="43">
        <f t="shared" si="1"/>
        <v>127.67330965535385</v>
      </c>
      <c r="P27" s="9"/>
    </row>
    <row r="28" spans="1:16">
      <c r="A28" s="12"/>
      <c r="B28" s="44">
        <v>571</v>
      </c>
      <c r="C28" s="20" t="s">
        <v>43</v>
      </c>
      <c r="D28" s="46">
        <v>932769</v>
      </c>
      <c r="E28" s="46">
        <v>55815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988584</v>
      </c>
      <c r="O28" s="47">
        <f t="shared" si="1"/>
        <v>21.673770060510392</v>
      </c>
      <c r="P28" s="9"/>
    </row>
    <row r="29" spans="1:16">
      <c r="A29" s="12"/>
      <c r="B29" s="44">
        <v>572</v>
      </c>
      <c r="C29" s="20" t="s">
        <v>72</v>
      </c>
      <c r="D29" s="46">
        <v>4511579</v>
      </c>
      <c r="E29" s="46">
        <v>53408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4564987</v>
      </c>
      <c r="O29" s="47">
        <f t="shared" si="1"/>
        <v>100.0830263965623</v>
      </c>
      <c r="P29" s="9"/>
    </row>
    <row r="30" spans="1:16">
      <c r="A30" s="12"/>
      <c r="B30" s="44">
        <v>573</v>
      </c>
      <c r="C30" s="20" t="s">
        <v>45</v>
      </c>
      <c r="D30" s="46">
        <v>269864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269864</v>
      </c>
      <c r="O30" s="47">
        <f t="shared" si="1"/>
        <v>5.9165131982811543</v>
      </c>
      <c r="P30" s="9"/>
    </row>
    <row r="31" spans="1:16" ht="15.75">
      <c r="A31" s="28" t="s">
        <v>73</v>
      </c>
      <c r="B31" s="29"/>
      <c r="C31" s="30"/>
      <c r="D31" s="31">
        <f t="shared" ref="D31:M31" si="9">SUM(D32:D32)</f>
        <v>29077</v>
      </c>
      <c r="E31" s="31">
        <f t="shared" si="9"/>
        <v>889980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10605031</v>
      </c>
      <c r="J31" s="31">
        <f t="shared" si="9"/>
        <v>1697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11525785</v>
      </c>
      <c r="O31" s="43">
        <f t="shared" si="1"/>
        <v>252.6919451021661</v>
      </c>
      <c r="P31" s="9"/>
    </row>
    <row r="32" spans="1:16" ht="15.75" thickBot="1">
      <c r="A32" s="12"/>
      <c r="B32" s="44">
        <v>581</v>
      </c>
      <c r="C32" s="20" t="s">
        <v>74</v>
      </c>
      <c r="D32" s="46">
        <v>29077</v>
      </c>
      <c r="E32" s="46">
        <v>889980</v>
      </c>
      <c r="F32" s="46">
        <v>0</v>
      </c>
      <c r="G32" s="46">
        <v>0</v>
      </c>
      <c r="H32" s="46">
        <v>0</v>
      </c>
      <c r="I32" s="46">
        <v>10605031</v>
      </c>
      <c r="J32" s="46">
        <v>1697</v>
      </c>
      <c r="K32" s="46">
        <v>0</v>
      </c>
      <c r="L32" s="46">
        <v>0</v>
      </c>
      <c r="M32" s="46">
        <v>0</v>
      </c>
      <c r="N32" s="46">
        <f t="shared" si="4"/>
        <v>11525785</v>
      </c>
      <c r="O32" s="47">
        <f t="shared" si="1"/>
        <v>252.6919451021661</v>
      </c>
      <c r="P32" s="9"/>
    </row>
    <row r="33" spans="1:119" ht="16.5" thickBot="1">
      <c r="A33" s="14" t="s">
        <v>10</v>
      </c>
      <c r="B33" s="23"/>
      <c r="C33" s="22"/>
      <c r="D33" s="15">
        <f>SUM(D5,D13,D16,D22,D25,D27,D31)</f>
        <v>50108825</v>
      </c>
      <c r="E33" s="15">
        <f t="shared" ref="E33:M33" si="10">SUM(E5,E13,E16,E22,E25,E27,E31)</f>
        <v>5810090</v>
      </c>
      <c r="F33" s="15">
        <f t="shared" si="10"/>
        <v>2259294</v>
      </c>
      <c r="G33" s="15">
        <f t="shared" si="10"/>
        <v>0</v>
      </c>
      <c r="H33" s="15">
        <f t="shared" si="10"/>
        <v>0</v>
      </c>
      <c r="I33" s="15">
        <f t="shared" si="10"/>
        <v>70137091</v>
      </c>
      <c r="J33" s="15">
        <f t="shared" si="10"/>
        <v>2237068</v>
      </c>
      <c r="K33" s="15">
        <f t="shared" si="10"/>
        <v>22242286</v>
      </c>
      <c r="L33" s="15">
        <f t="shared" si="10"/>
        <v>0</v>
      </c>
      <c r="M33" s="15">
        <f t="shared" si="10"/>
        <v>0</v>
      </c>
      <c r="N33" s="15">
        <f t="shared" si="4"/>
        <v>152794654</v>
      </c>
      <c r="O33" s="37">
        <f t="shared" si="1"/>
        <v>3349.8784091905641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88</v>
      </c>
      <c r="M35" s="93"/>
      <c r="N35" s="93"/>
      <c r="O35" s="41">
        <v>45612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13646335</v>
      </c>
      <c r="E5" s="26">
        <f t="shared" si="0"/>
        <v>48963</v>
      </c>
      <c r="F5" s="26">
        <f t="shared" si="0"/>
        <v>2504044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2217726</v>
      </c>
      <c r="K5" s="26">
        <f t="shared" si="0"/>
        <v>21951476</v>
      </c>
      <c r="L5" s="26">
        <f t="shared" si="0"/>
        <v>0</v>
      </c>
      <c r="M5" s="26">
        <f t="shared" si="0"/>
        <v>0</v>
      </c>
      <c r="N5" s="27">
        <f>SUM(D5:M5)</f>
        <v>40368544</v>
      </c>
      <c r="O5" s="32">
        <f t="shared" ref="O5:O35" si="1">(N5/O$37)</f>
        <v>888.45091005127983</v>
      </c>
      <c r="P5" s="6"/>
    </row>
    <row r="6" spans="1:133">
      <c r="A6" s="12"/>
      <c r="B6" s="44">
        <v>511</v>
      </c>
      <c r="C6" s="20" t="s">
        <v>19</v>
      </c>
      <c r="D6" s="46">
        <v>5434124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5434124</v>
      </c>
      <c r="O6" s="47">
        <f t="shared" si="1"/>
        <v>119.59689240046659</v>
      </c>
      <c r="P6" s="9"/>
    </row>
    <row r="7" spans="1:133">
      <c r="A7" s="12"/>
      <c r="B7" s="44">
        <v>512</v>
      </c>
      <c r="C7" s="20" t="s">
        <v>20</v>
      </c>
      <c r="D7" s="46">
        <v>1176887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2217726</v>
      </c>
      <c r="K7" s="46">
        <v>0</v>
      </c>
      <c r="L7" s="46">
        <v>0</v>
      </c>
      <c r="M7" s="46">
        <v>0</v>
      </c>
      <c r="N7" s="46">
        <f t="shared" ref="N7:N12" si="2">SUM(D7:M7)</f>
        <v>3394613</v>
      </c>
      <c r="O7" s="47">
        <f t="shared" si="1"/>
        <v>74.710324185135462</v>
      </c>
      <c r="P7" s="9"/>
    </row>
    <row r="8" spans="1:133">
      <c r="A8" s="12"/>
      <c r="B8" s="44">
        <v>513</v>
      </c>
      <c r="C8" s="20" t="s">
        <v>21</v>
      </c>
      <c r="D8" s="46">
        <v>3166016</v>
      </c>
      <c r="E8" s="46">
        <v>0</v>
      </c>
      <c r="F8" s="46">
        <v>2504044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5670060</v>
      </c>
      <c r="O8" s="47">
        <f t="shared" si="1"/>
        <v>124.78948874265467</v>
      </c>
      <c r="P8" s="9"/>
    </row>
    <row r="9" spans="1:133">
      <c r="A9" s="12"/>
      <c r="B9" s="44">
        <v>514</v>
      </c>
      <c r="C9" s="20" t="s">
        <v>22</v>
      </c>
      <c r="D9" s="46">
        <v>1142385</v>
      </c>
      <c r="E9" s="46">
        <v>16037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1158422</v>
      </c>
      <c r="O9" s="47">
        <f t="shared" si="1"/>
        <v>25.495125118295661</v>
      </c>
      <c r="P9" s="9"/>
    </row>
    <row r="10" spans="1:133">
      <c r="A10" s="12"/>
      <c r="B10" s="44">
        <v>515</v>
      </c>
      <c r="C10" s="20" t="s">
        <v>23</v>
      </c>
      <c r="D10" s="46">
        <v>493838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493838</v>
      </c>
      <c r="O10" s="47">
        <f t="shared" si="1"/>
        <v>10.868631291678588</v>
      </c>
      <c r="P10" s="9"/>
    </row>
    <row r="11" spans="1:133">
      <c r="A11" s="12"/>
      <c r="B11" s="44">
        <v>518</v>
      </c>
      <c r="C11" s="20" t="s">
        <v>85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21951476</v>
      </c>
      <c r="L11" s="46">
        <v>0</v>
      </c>
      <c r="M11" s="46">
        <v>0</v>
      </c>
      <c r="N11" s="46">
        <f t="shared" si="2"/>
        <v>21951476</v>
      </c>
      <c r="O11" s="47">
        <f t="shared" si="1"/>
        <v>483.11895591698396</v>
      </c>
      <c r="P11" s="9"/>
    </row>
    <row r="12" spans="1:133">
      <c r="A12" s="12"/>
      <c r="B12" s="44">
        <v>519</v>
      </c>
      <c r="C12" s="20" t="s">
        <v>65</v>
      </c>
      <c r="D12" s="46">
        <v>2233085</v>
      </c>
      <c r="E12" s="46">
        <v>32926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2266011</v>
      </c>
      <c r="O12" s="47">
        <f t="shared" si="1"/>
        <v>49.87149239606488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22638807</v>
      </c>
      <c r="E13" s="31">
        <f t="shared" si="3"/>
        <v>2282640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1567340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26488787</v>
      </c>
      <c r="O13" s="43">
        <f t="shared" si="1"/>
        <v>582.97834364064533</v>
      </c>
      <c r="P13" s="10"/>
    </row>
    <row r="14" spans="1:133">
      <c r="A14" s="12"/>
      <c r="B14" s="44">
        <v>521</v>
      </c>
      <c r="C14" s="20" t="s">
        <v>26</v>
      </c>
      <c r="D14" s="46">
        <v>22638807</v>
      </c>
      <c r="E14" s="46">
        <v>2282640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24921447</v>
      </c>
      <c r="O14" s="47">
        <f t="shared" si="1"/>
        <v>548.48354864977887</v>
      </c>
      <c r="P14" s="9"/>
    </row>
    <row r="15" spans="1:133">
      <c r="A15" s="12"/>
      <c r="B15" s="44">
        <v>524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1567340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1567340</v>
      </c>
      <c r="O15" s="47">
        <f t="shared" si="1"/>
        <v>34.494794990866474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SUM(D17:D21)</f>
        <v>3511838</v>
      </c>
      <c r="E16" s="31">
        <f t="shared" si="5"/>
        <v>247068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42346113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46105019</v>
      </c>
      <c r="O16" s="43">
        <f t="shared" si="1"/>
        <v>1014.702093007901</v>
      </c>
      <c r="P16" s="10"/>
    </row>
    <row r="17" spans="1:16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27015304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27015304</v>
      </c>
      <c r="O17" s="47">
        <f t="shared" si="1"/>
        <v>594.56619054955218</v>
      </c>
      <c r="P17" s="9"/>
    </row>
    <row r="18" spans="1:16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8276131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8276131</v>
      </c>
      <c r="O18" s="47">
        <f t="shared" si="1"/>
        <v>182.14519004335673</v>
      </c>
      <c r="P18" s="9"/>
    </row>
    <row r="19" spans="1:16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6056660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6056660</v>
      </c>
      <c r="O19" s="47">
        <f t="shared" si="1"/>
        <v>133.29797301758478</v>
      </c>
      <c r="P19" s="9"/>
    </row>
    <row r="20" spans="1:16">
      <c r="A20" s="12"/>
      <c r="B20" s="44">
        <v>538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998018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998018</v>
      </c>
      <c r="O20" s="47">
        <f t="shared" si="1"/>
        <v>21.964874441534434</v>
      </c>
      <c r="P20" s="9"/>
    </row>
    <row r="21" spans="1:16">
      <c r="A21" s="12"/>
      <c r="B21" s="44">
        <v>539</v>
      </c>
      <c r="C21" s="20" t="s">
        <v>33</v>
      </c>
      <c r="D21" s="46">
        <v>3511838</v>
      </c>
      <c r="E21" s="46">
        <v>247068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3758906</v>
      </c>
      <c r="O21" s="47">
        <f t="shared" si="1"/>
        <v>82.727864955872974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1050489</v>
      </c>
      <c r="E22" s="31">
        <f t="shared" si="6"/>
        <v>351558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1402047</v>
      </c>
      <c r="O22" s="43">
        <f t="shared" si="1"/>
        <v>30.856944780685346</v>
      </c>
      <c r="P22" s="10"/>
    </row>
    <row r="23" spans="1:16">
      <c r="A23" s="12"/>
      <c r="B23" s="44">
        <v>541</v>
      </c>
      <c r="C23" s="20" t="s">
        <v>69</v>
      </c>
      <c r="D23" s="46">
        <v>1050489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1050489</v>
      </c>
      <c r="O23" s="47">
        <f t="shared" si="1"/>
        <v>23.119682197328167</v>
      </c>
      <c r="P23" s="9"/>
    </row>
    <row r="24" spans="1:16">
      <c r="A24" s="12"/>
      <c r="B24" s="44">
        <v>549</v>
      </c>
      <c r="C24" s="20" t="s">
        <v>71</v>
      </c>
      <c r="D24" s="46">
        <v>0</v>
      </c>
      <c r="E24" s="46">
        <v>351558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351558</v>
      </c>
      <c r="O24" s="47">
        <f t="shared" si="1"/>
        <v>7.7372625833571762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0</v>
      </c>
      <c r="E25" s="31">
        <f t="shared" si="8"/>
        <v>434124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434124</v>
      </c>
      <c r="O25" s="43">
        <f t="shared" si="1"/>
        <v>9.5544160045777673</v>
      </c>
      <c r="P25" s="10"/>
    </row>
    <row r="26" spans="1:16">
      <c r="A26" s="13"/>
      <c r="B26" s="45">
        <v>552</v>
      </c>
      <c r="C26" s="21" t="s">
        <v>39</v>
      </c>
      <c r="D26" s="46">
        <v>0</v>
      </c>
      <c r="E26" s="46">
        <v>434124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434124</v>
      </c>
      <c r="O26" s="47">
        <f t="shared" si="1"/>
        <v>9.5544160045777673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SUM(D28:D28)</f>
        <v>299574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299574</v>
      </c>
      <c r="O27" s="43">
        <f t="shared" si="1"/>
        <v>6.5931729647643991</v>
      </c>
      <c r="P27" s="10"/>
    </row>
    <row r="28" spans="1:16">
      <c r="A28" s="12"/>
      <c r="B28" s="44">
        <v>569</v>
      </c>
      <c r="C28" s="20" t="s">
        <v>41</v>
      </c>
      <c r="D28" s="46">
        <v>299574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10">SUM(D28:M28)</f>
        <v>299574</v>
      </c>
      <c r="O28" s="47">
        <f t="shared" si="1"/>
        <v>6.5931729647643991</v>
      </c>
      <c r="P28" s="9"/>
    </row>
    <row r="29" spans="1:16" ht="15.75">
      <c r="A29" s="28" t="s">
        <v>42</v>
      </c>
      <c r="B29" s="29"/>
      <c r="C29" s="30"/>
      <c r="D29" s="31">
        <f t="shared" ref="D29:M29" si="11">SUM(D30:D32)</f>
        <v>4363107</v>
      </c>
      <c r="E29" s="31">
        <f t="shared" si="11"/>
        <v>48317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4411424</v>
      </c>
      <c r="O29" s="43">
        <f t="shared" si="1"/>
        <v>97.088804278451477</v>
      </c>
      <c r="P29" s="9"/>
    </row>
    <row r="30" spans="1:16">
      <c r="A30" s="12"/>
      <c r="B30" s="44">
        <v>571</v>
      </c>
      <c r="C30" s="20" t="s">
        <v>43</v>
      </c>
      <c r="D30" s="46">
        <v>906756</v>
      </c>
      <c r="E30" s="46">
        <v>27950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934706</v>
      </c>
      <c r="O30" s="47">
        <f t="shared" si="1"/>
        <v>20.57147258841913</v>
      </c>
      <c r="P30" s="9"/>
    </row>
    <row r="31" spans="1:16">
      <c r="A31" s="12"/>
      <c r="B31" s="44">
        <v>572</v>
      </c>
      <c r="C31" s="20" t="s">
        <v>72</v>
      </c>
      <c r="D31" s="46">
        <v>3133318</v>
      </c>
      <c r="E31" s="46">
        <v>20367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3153685</v>
      </c>
      <c r="O31" s="47">
        <f t="shared" si="1"/>
        <v>69.40786143451372</v>
      </c>
      <c r="P31" s="9"/>
    </row>
    <row r="32" spans="1:16">
      <c r="A32" s="12"/>
      <c r="B32" s="44">
        <v>573</v>
      </c>
      <c r="C32" s="20" t="s">
        <v>45</v>
      </c>
      <c r="D32" s="46">
        <v>323033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323033</v>
      </c>
      <c r="O32" s="47">
        <f t="shared" si="1"/>
        <v>7.1094702555186302</v>
      </c>
      <c r="P32" s="9"/>
    </row>
    <row r="33" spans="1:119" ht="15.75">
      <c r="A33" s="28" t="s">
        <v>73</v>
      </c>
      <c r="B33" s="29"/>
      <c r="C33" s="30"/>
      <c r="D33" s="31">
        <f t="shared" ref="D33:M33" si="12">SUM(D34:D34)</f>
        <v>25257</v>
      </c>
      <c r="E33" s="31">
        <f t="shared" si="12"/>
        <v>847046</v>
      </c>
      <c r="F33" s="31">
        <f t="shared" si="12"/>
        <v>0</v>
      </c>
      <c r="G33" s="31">
        <f t="shared" si="12"/>
        <v>0</v>
      </c>
      <c r="H33" s="31">
        <f t="shared" si="12"/>
        <v>0</v>
      </c>
      <c r="I33" s="31">
        <f t="shared" si="12"/>
        <v>9210102</v>
      </c>
      <c r="J33" s="31">
        <f t="shared" si="12"/>
        <v>2140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0"/>
        <v>10084545</v>
      </c>
      <c r="O33" s="43">
        <f t="shared" si="1"/>
        <v>221.94566102515572</v>
      </c>
      <c r="P33" s="9"/>
    </row>
    <row r="34" spans="1:119" ht="15.75" thickBot="1">
      <c r="A34" s="12"/>
      <c r="B34" s="44">
        <v>581</v>
      </c>
      <c r="C34" s="20" t="s">
        <v>74</v>
      </c>
      <c r="D34" s="46">
        <v>25257</v>
      </c>
      <c r="E34" s="46">
        <v>847046</v>
      </c>
      <c r="F34" s="46">
        <v>0</v>
      </c>
      <c r="G34" s="46">
        <v>0</v>
      </c>
      <c r="H34" s="46">
        <v>0</v>
      </c>
      <c r="I34" s="46">
        <v>9210102</v>
      </c>
      <c r="J34" s="46">
        <v>2140</v>
      </c>
      <c r="K34" s="46">
        <v>0</v>
      </c>
      <c r="L34" s="46">
        <v>0</v>
      </c>
      <c r="M34" s="46">
        <v>0</v>
      </c>
      <c r="N34" s="46">
        <f t="shared" si="10"/>
        <v>10084545</v>
      </c>
      <c r="O34" s="47">
        <f t="shared" si="1"/>
        <v>221.94566102515572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SUM(D5,D13,D16,D22,D25,D27,D29,D33)</f>
        <v>45535407</v>
      </c>
      <c r="E35" s="15">
        <f t="shared" si="13"/>
        <v>4259716</v>
      </c>
      <c r="F35" s="15">
        <f t="shared" si="13"/>
        <v>2504044</v>
      </c>
      <c r="G35" s="15">
        <f t="shared" si="13"/>
        <v>0</v>
      </c>
      <c r="H35" s="15">
        <f t="shared" si="13"/>
        <v>0</v>
      </c>
      <c r="I35" s="15">
        <f t="shared" si="13"/>
        <v>53123555</v>
      </c>
      <c r="J35" s="15">
        <f t="shared" si="13"/>
        <v>2219866</v>
      </c>
      <c r="K35" s="15">
        <f t="shared" si="13"/>
        <v>21951476</v>
      </c>
      <c r="L35" s="15">
        <f t="shared" si="13"/>
        <v>0</v>
      </c>
      <c r="M35" s="15">
        <f t="shared" si="13"/>
        <v>0</v>
      </c>
      <c r="N35" s="15">
        <f t="shared" si="10"/>
        <v>129594064</v>
      </c>
      <c r="O35" s="37">
        <f t="shared" si="1"/>
        <v>2852.1703457534609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86</v>
      </c>
      <c r="M37" s="93"/>
      <c r="N37" s="93"/>
      <c r="O37" s="41">
        <v>45437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15440818</v>
      </c>
      <c r="E5" s="26">
        <f t="shared" si="0"/>
        <v>87151</v>
      </c>
      <c r="F5" s="26">
        <f t="shared" si="0"/>
        <v>2507258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19666466</v>
      </c>
      <c r="L5" s="26">
        <f t="shared" si="0"/>
        <v>0</v>
      </c>
      <c r="M5" s="26">
        <f t="shared" si="0"/>
        <v>0</v>
      </c>
      <c r="N5" s="27">
        <f t="shared" ref="N5:N15" si="1">SUM(D5:M5)</f>
        <v>37701693</v>
      </c>
      <c r="O5" s="32">
        <f t="shared" ref="O5:O36" si="2">(N5/O$38)</f>
        <v>847.00065150970522</v>
      </c>
      <c r="P5" s="6"/>
    </row>
    <row r="6" spans="1:133">
      <c r="A6" s="12"/>
      <c r="B6" s="44">
        <v>511</v>
      </c>
      <c r="C6" s="20" t="s">
        <v>19</v>
      </c>
      <c r="D6" s="46">
        <v>5249137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5249137</v>
      </c>
      <c r="O6" s="47">
        <f t="shared" si="2"/>
        <v>117.92633447160317</v>
      </c>
      <c r="P6" s="9"/>
    </row>
    <row r="7" spans="1:133">
      <c r="A7" s="12"/>
      <c r="B7" s="44">
        <v>512</v>
      </c>
      <c r="C7" s="20" t="s">
        <v>20</v>
      </c>
      <c r="D7" s="46">
        <v>2307984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2307984</v>
      </c>
      <c r="O7" s="47">
        <f t="shared" si="2"/>
        <v>51.850826743350105</v>
      </c>
      <c r="P7" s="9"/>
    </row>
    <row r="8" spans="1:133">
      <c r="A8" s="12"/>
      <c r="B8" s="44">
        <v>513</v>
      </c>
      <c r="C8" s="20" t="s">
        <v>21</v>
      </c>
      <c r="D8" s="46">
        <v>4180996</v>
      </c>
      <c r="E8" s="46">
        <v>0</v>
      </c>
      <c r="F8" s="46">
        <v>2507258</v>
      </c>
      <c r="G8" s="46">
        <v>0</v>
      </c>
      <c r="H8" s="46">
        <v>0</v>
      </c>
      <c r="I8" s="46">
        <v>0</v>
      </c>
      <c r="J8" s="46">
        <v>0</v>
      </c>
      <c r="K8" s="46">
        <v>19666466</v>
      </c>
      <c r="L8" s="46">
        <v>0</v>
      </c>
      <c r="M8" s="46">
        <v>0</v>
      </c>
      <c r="N8" s="46">
        <f t="shared" si="1"/>
        <v>26354720</v>
      </c>
      <c r="O8" s="47">
        <f t="shared" si="2"/>
        <v>592.0812365204888</v>
      </c>
      <c r="P8" s="9"/>
    </row>
    <row r="9" spans="1:133">
      <c r="A9" s="12"/>
      <c r="B9" s="44">
        <v>514</v>
      </c>
      <c r="C9" s="20" t="s">
        <v>22</v>
      </c>
      <c r="D9" s="46">
        <v>1102190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1102190</v>
      </c>
      <c r="O9" s="47">
        <f t="shared" si="2"/>
        <v>24.761637311286844</v>
      </c>
      <c r="P9" s="9"/>
    </row>
    <row r="10" spans="1:133">
      <c r="A10" s="12"/>
      <c r="B10" s="44">
        <v>515</v>
      </c>
      <c r="C10" s="20" t="s">
        <v>23</v>
      </c>
      <c r="D10" s="46">
        <v>506505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506505</v>
      </c>
      <c r="O10" s="47">
        <f t="shared" si="2"/>
        <v>11.379066319194823</v>
      </c>
      <c r="P10" s="9"/>
    </row>
    <row r="11" spans="1:133">
      <c r="A11" s="12"/>
      <c r="B11" s="44">
        <v>519</v>
      </c>
      <c r="C11" s="20" t="s">
        <v>65</v>
      </c>
      <c r="D11" s="46">
        <v>2094006</v>
      </c>
      <c r="E11" s="46">
        <v>87151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2181157</v>
      </c>
      <c r="O11" s="47">
        <f t="shared" si="2"/>
        <v>49.001550143781451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21316780</v>
      </c>
      <c r="E12" s="31">
        <f t="shared" si="3"/>
        <v>2332424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2076881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25726085</v>
      </c>
      <c r="O12" s="43">
        <f t="shared" si="2"/>
        <v>577.95841570812365</v>
      </c>
      <c r="P12" s="10"/>
    </row>
    <row r="13" spans="1:133">
      <c r="A13" s="12"/>
      <c r="B13" s="44">
        <v>521</v>
      </c>
      <c r="C13" s="20" t="s">
        <v>26</v>
      </c>
      <c r="D13" s="46">
        <v>21316780</v>
      </c>
      <c r="E13" s="46">
        <v>2332424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23649204</v>
      </c>
      <c r="O13" s="47">
        <f t="shared" si="2"/>
        <v>531.29951473759888</v>
      </c>
      <c r="P13" s="9"/>
    </row>
    <row r="14" spans="1:133">
      <c r="A14" s="12"/>
      <c r="B14" s="44">
        <v>524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2076881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2076881</v>
      </c>
      <c r="O14" s="47">
        <f t="shared" si="2"/>
        <v>46.658900970524805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SUM(D16:D21)</f>
        <v>2386486</v>
      </c>
      <c r="E15" s="31">
        <f t="shared" si="4"/>
        <v>659368</v>
      </c>
      <c r="F15" s="31">
        <f t="shared" si="4"/>
        <v>0</v>
      </c>
      <c r="G15" s="31">
        <f t="shared" si="4"/>
        <v>290040</v>
      </c>
      <c r="H15" s="31">
        <f t="shared" si="4"/>
        <v>0</v>
      </c>
      <c r="I15" s="31">
        <f t="shared" si="4"/>
        <v>41212830</v>
      </c>
      <c r="J15" s="31">
        <f t="shared" si="4"/>
        <v>2172488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46721212</v>
      </c>
      <c r="O15" s="43">
        <f t="shared" si="2"/>
        <v>1049.6318296189791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26091845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26091845</v>
      </c>
      <c r="O16" s="47">
        <f t="shared" si="2"/>
        <v>586.1755257009346</v>
      </c>
      <c r="P16" s="9"/>
    </row>
    <row r="17" spans="1:16">
      <c r="A17" s="12"/>
      <c r="B17" s="44">
        <v>534</v>
      </c>
      <c r="C17" s="20" t="s">
        <v>66</v>
      </c>
      <c r="D17" s="46">
        <v>257902</v>
      </c>
      <c r="E17" s="46">
        <v>0</v>
      </c>
      <c r="F17" s="46">
        <v>0</v>
      </c>
      <c r="G17" s="46">
        <v>290040</v>
      </c>
      <c r="H17" s="46">
        <v>0</v>
      </c>
      <c r="I17" s="46">
        <v>8812759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9360701</v>
      </c>
      <c r="O17" s="47">
        <f t="shared" si="2"/>
        <v>210.29612239396118</v>
      </c>
      <c r="P17" s="9"/>
    </row>
    <row r="18" spans="1:16">
      <c r="A18" s="12"/>
      <c r="B18" s="44">
        <v>535</v>
      </c>
      <c r="C18" s="20" t="s">
        <v>31</v>
      </c>
      <c r="D18" s="46">
        <v>0</v>
      </c>
      <c r="E18" s="46">
        <v>354707</v>
      </c>
      <c r="F18" s="46">
        <v>0</v>
      </c>
      <c r="G18" s="46">
        <v>0</v>
      </c>
      <c r="H18" s="46">
        <v>0</v>
      </c>
      <c r="I18" s="46">
        <v>5305779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5660486</v>
      </c>
      <c r="O18" s="47">
        <f t="shared" si="2"/>
        <v>127.16764018691589</v>
      </c>
      <c r="P18" s="9"/>
    </row>
    <row r="19" spans="1:16">
      <c r="A19" s="12"/>
      <c r="B19" s="44">
        <v>536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2172488</v>
      </c>
      <c r="K19" s="46">
        <v>0</v>
      </c>
      <c r="L19" s="46">
        <v>0</v>
      </c>
      <c r="M19" s="46">
        <v>0</v>
      </c>
      <c r="N19" s="46">
        <f t="shared" si="5"/>
        <v>2172488</v>
      </c>
      <c r="O19" s="47">
        <f t="shared" si="2"/>
        <v>48.806793673616106</v>
      </c>
      <c r="P19" s="9"/>
    </row>
    <row r="20" spans="1:16">
      <c r="A20" s="12"/>
      <c r="B20" s="44">
        <v>538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1002447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1002447</v>
      </c>
      <c r="O20" s="47">
        <f t="shared" si="2"/>
        <v>22.520825844716033</v>
      </c>
      <c r="P20" s="9"/>
    </row>
    <row r="21" spans="1:16">
      <c r="A21" s="12"/>
      <c r="B21" s="44">
        <v>539</v>
      </c>
      <c r="C21" s="20" t="s">
        <v>33</v>
      </c>
      <c r="D21" s="46">
        <v>2128584</v>
      </c>
      <c r="E21" s="46">
        <v>304661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2433245</v>
      </c>
      <c r="O21" s="47">
        <f t="shared" si="2"/>
        <v>54.664921818835367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SUM(D23:D25)</f>
        <v>1988783</v>
      </c>
      <c r="E22" s="31">
        <f t="shared" si="6"/>
        <v>966648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2955431</v>
      </c>
      <c r="O22" s="43">
        <f t="shared" si="2"/>
        <v>66.396275161754133</v>
      </c>
      <c r="P22" s="10"/>
    </row>
    <row r="23" spans="1:16">
      <c r="A23" s="12"/>
      <c r="B23" s="44">
        <v>541</v>
      </c>
      <c r="C23" s="20" t="s">
        <v>69</v>
      </c>
      <c r="D23" s="46">
        <v>1988783</v>
      </c>
      <c r="E23" s="46">
        <v>290040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2278823</v>
      </c>
      <c r="O23" s="47">
        <f t="shared" si="2"/>
        <v>51.195700035945364</v>
      </c>
      <c r="P23" s="9"/>
    </row>
    <row r="24" spans="1:16">
      <c r="A24" s="12"/>
      <c r="B24" s="44">
        <v>544</v>
      </c>
      <c r="C24" s="20" t="s">
        <v>70</v>
      </c>
      <c r="D24" s="46">
        <v>0</v>
      </c>
      <c r="E24" s="46">
        <v>294093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294093</v>
      </c>
      <c r="O24" s="47">
        <f t="shared" si="2"/>
        <v>6.6070497843278213</v>
      </c>
      <c r="P24" s="9"/>
    </row>
    <row r="25" spans="1:16">
      <c r="A25" s="12"/>
      <c r="B25" s="44">
        <v>549</v>
      </c>
      <c r="C25" s="20" t="s">
        <v>71</v>
      </c>
      <c r="D25" s="46">
        <v>0</v>
      </c>
      <c r="E25" s="46">
        <v>382515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382515</v>
      </c>
      <c r="O25" s="47">
        <f t="shared" si="2"/>
        <v>8.5935253414809498</v>
      </c>
      <c r="P25" s="9"/>
    </row>
    <row r="26" spans="1:16" ht="15.75">
      <c r="A26" s="28" t="s">
        <v>38</v>
      </c>
      <c r="B26" s="29"/>
      <c r="C26" s="30"/>
      <c r="D26" s="31">
        <f t="shared" ref="D26:M26" si="8">SUM(D27:D27)</f>
        <v>0</v>
      </c>
      <c r="E26" s="31">
        <f t="shared" si="8"/>
        <v>387387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387387</v>
      </c>
      <c r="O26" s="43">
        <f t="shared" si="2"/>
        <v>8.7029789719626169</v>
      </c>
      <c r="P26" s="10"/>
    </row>
    <row r="27" spans="1:16">
      <c r="A27" s="13"/>
      <c r="B27" s="45">
        <v>552</v>
      </c>
      <c r="C27" s="21" t="s">
        <v>39</v>
      </c>
      <c r="D27" s="46">
        <v>0</v>
      </c>
      <c r="E27" s="46">
        <v>387387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387387</v>
      </c>
      <c r="O27" s="47">
        <f t="shared" si="2"/>
        <v>8.7029789719626169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SUM(D29:D29)</f>
        <v>294658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294658</v>
      </c>
      <c r="O28" s="43">
        <f t="shared" si="2"/>
        <v>6.6197429906542054</v>
      </c>
      <c r="P28" s="10"/>
    </row>
    <row r="29" spans="1:16">
      <c r="A29" s="12"/>
      <c r="B29" s="44">
        <v>569</v>
      </c>
      <c r="C29" s="20" t="s">
        <v>41</v>
      </c>
      <c r="D29" s="46">
        <v>294658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10">SUM(D29:M29)</f>
        <v>294658</v>
      </c>
      <c r="O29" s="47">
        <f t="shared" si="2"/>
        <v>6.6197429906542054</v>
      </c>
      <c r="P29" s="9"/>
    </row>
    <row r="30" spans="1:16" ht="15.75">
      <c r="A30" s="28" t="s">
        <v>42</v>
      </c>
      <c r="B30" s="29"/>
      <c r="C30" s="30"/>
      <c r="D30" s="31">
        <f t="shared" ref="D30:M30" si="11">SUM(D31:D33)</f>
        <v>4002577</v>
      </c>
      <c r="E30" s="31">
        <f t="shared" si="11"/>
        <v>24369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4026946</v>
      </c>
      <c r="O30" s="43">
        <f t="shared" si="2"/>
        <v>90.468772465851899</v>
      </c>
      <c r="P30" s="9"/>
    </row>
    <row r="31" spans="1:16">
      <c r="A31" s="12"/>
      <c r="B31" s="44">
        <v>571</v>
      </c>
      <c r="C31" s="20" t="s">
        <v>43</v>
      </c>
      <c r="D31" s="46">
        <v>741779</v>
      </c>
      <c r="E31" s="46">
        <v>13266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755045</v>
      </c>
      <c r="O31" s="47">
        <f t="shared" si="2"/>
        <v>16.96272915168943</v>
      </c>
      <c r="P31" s="9"/>
    </row>
    <row r="32" spans="1:16">
      <c r="A32" s="12"/>
      <c r="B32" s="44">
        <v>572</v>
      </c>
      <c r="C32" s="20" t="s">
        <v>72</v>
      </c>
      <c r="D32" s="46">
        <v>3034965</v>
      </c>
      <c r="E32" s="46">
        <v>11103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3046068</v>
      </c>
      <c r="O32" s="47">
        <f t="shared" si="2"/>
        <v>68.432512580877074</v>
      </c>
      <c r="P32" s="9"/>
    </row>
    <row r="33" spans="1:119">
      <c r="A33" s="12"/>
      <c r="B33" s="44">
        <v>573</v>
      </c>
      <c r="C33" s="20" t="s">
        <v>45</v>
      </c>
      <c r="D33" s="46">
        <v>225833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225833</v>
      </c>
      <c r="O33" s="47">
        <f t="shared" si="2"/>
        <v>5.0735307332854065</v>
      </c>
      <c r="P33" s="9"/>
    </row>
    <row r="34" spans="1:119" ht="15.75">
      <c r="A34" s="28" t="s">
        <v>73</v>
      </c>
      <c r="B34" s="29"/>
      <c r="C34" s="30"/>
      <c r="D34" s="31">
        <f t="shared" ref="D34:M34" si="12">SUM(D35:D35)</f>
        <v>23350</v>
      </c>
      <c r="E34" s="31">
        <f t="shared" si="12"/>
        <v>854409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8606248</v>
      </c>
      <c r="J34" s="31">
        <f t="shared" si="12"/>
        <v>568407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10052414</v>
      </c>
      <c r="O34" s="43">
        <f t="shared" si="2"/>
        <v>225.83604421279654</v>
      </c>
      <c r="P34" s="9"/>
    </row>
    <row r="35" spans="1:119" ht="15.75" thickBot="1">
      <c r="A35" s="12"/>
      <c r="B35" s="44">
        <v>581</v>
      </c>
      <c r="C35" s="20" t="s">
        <v>74</v>
      </c>
      <c r="D35" s="46">
        <v>23350</v>
      </c>
      <c r="E35" s="46">
        <v>854409</v>
      </c>
      <c r="F35" s="46">
        <v>0</v>
      </c>
      <c r="G35" s="46">
        <v>0</v>
      </c>
      <c r="H35" s="46">
        <v>0</v>
      </c>
      <c r="I35" s="46">
        <v>8606248</v>
      </c>
      <c r="J35" s="46">
        <v>568407</v>
      </c>
      <c r="K35" s="46">
        <v>0</v>
      </c>
      <c r="L35" s="46">
        <v>0</v>
      </c>
      <c r="M35" s="46">
        <v>0</v>
      </c>
      <c r="N35" s="46">
        <f t="shared" si="10"/>
        <v>10052414</v>
      </c>
      <c r="O35" s="47">
        <f t="shared" si="2"/>
        <v>225.83604421279654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SUM(D5,D12,D15,D22,D26,D28,D30,D34)</f>
        <v>45453452</v>
      </c>
      <c r="E36" s="15">
        <f t="shared" si="13"/>
        <v>5311756</v>
      </c>
      <c r="F36" s="15">
        <f t="shared" si="13"/>
        <v>2507258</v>
      </c>
      <c r="G36" s="15">
        <f t="shared" si="13"/>
        <v>290040</v>
      </c>
      <c r="H36" s="15">
        <f t="shared" si="13"/>
        <v>0</v>
      </c>
      <c r="I36" s="15">
        <f t="shared" si="13"/>
        <v>51895959</v>
      </c>
      <c r="J36" s="15">
        <f t="shared" si="13"/>
        <v>2740895</v>
      </c>
      <c r="K36" s="15">
        <f t="shared" si="13"/>
        <v>19666466</v>
      </c>
      <c r="L36" s="15">
        <f t="shared" si="13"/>
        <v>0</v>
      </c>
      <c r="M36" s="15">
        <f t="shared" si="13"/>
        <v>0</v>
      </c>
      <c r="N36" s="15">
        <f t="shared" si="10"/>
        <v>127865826</v>
      </c>
      <c r="O36" s="37">
        <f t="shared" si="2"/>
        <v>2872.6147106398275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83</v>
      </c>
      <c r="M38" s="93"/>
      <c r="N38" s="93"/>
      <c r="O38" s="41">
        <v>44512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13423168</v>
      </c>
      <c r="E5" s="26">
        <f t="shared" si="0"/>
        <v>223882</v>
      </c>
      <c r="F5" s="26">
        <f t="shared" si="0"/>
        <v>2603907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16707723</v>
      </c>
      <c r="L5" s="26">
        <f t="shared" si="0"/>
        <v>0</v>
      </c>
      <c r="M5" s="26">
        <f t="shared" si="0"/>
        <v>0</v>
      </c>
      <c r="N5" s="27">
        <f t="shared" ref="N5:N15" si="1">SUM(D5:M5)</f>
        <v>32958680</v>
      </c>
      <c r="O5" s="32">
        <f t="shared" ref="O5:O32" si="2">(N5/O$34)</f>
        <v>757.09645556244686</v>
      </c>
      <c r="P5" s="6"/>
    </row>
    <row r="6" spans="1:133">
      <c r="A6" s="12"/>
      <c r="B6" s="44">
        <v>511</v>
      </c>
      <c r="C6" s="20" t="s">
        <v>19</v>
      </c>
      <c r="D6" s="46">
        <v>5693793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5693793</v>
      </c>
      <c r="O6" s="47">
        <f t="shared" si="2"/>
        <v>130.79257115291847</v>
      </c>
      <c r="P6" s="9"/>
    </row>
    <row r="7" spans="1:133">
      <c r="A7" s="12"/>
      <c r="B7" s="44">
        <v>512</v>
      </c>
      <c r="C7" s="20" t="s">
        <v>20</v>
      </c>
      <c r="D7" s="46">
        <v>1973451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1973451</v>
      </c>
      <c r="O7" s="47">
        <f t="shared" si="2"/>
        <v>45.332299634759835</v>
      </c>
      <c r="P7" s="9"/>
    </row>
    <row r="8" spans="1:133">
      <c r="A8" s="12"/>
      <c r="B8" s="44">
        <v>513</v>
      </c>
      <c r="C8" s="20" t="s">
        <v>21</v>
      </c>
      <c r="D8" s="46">
        <v>4351372</v>
      </c>
      <c r="E8" s="46">
        <v>199586</v>
      </c>
      <c r="F8" s="46">
        <v>2603907</v>
      </c>
      <c r="G8" s="46">
        <v>0</v>
      </c>
      <c r="H8" s="46">
        <v>0</v>
      </c>
      <c r="I8" s="46">
        <v>0</v>
      </c>
      <c r="J8" s="46">
        <v>0</v>
      </c>
      <c r="K8" s="46">
        <v>16707723</v>
      </c>
      <c r="L8" s="46">
        <v>0</v>
      </c>
      <c r="M8" s="46">
        <v>0</v>
      </c>
      <c r="N8" s="46">
        <f t="shared" si="1"/>
        <v>23862588</v>
      </c>
      <c r="O8" s="47">
        <f t="shared" si="2"/>
        <v>548.14940390048923</v>
      </c>
      <c r="P8" s="9"/>
    </row>
    <row r="9" spans="1:133">
      <c r="A9" s="12"/>
      <c r="B9" s="44">
        <v>514</v>
      </c>
      <c r="C9" s="20" t="s">
        <v>22</v>
      </c>
      <c r="D9" s="46">
        <v>872014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872014</v>
      </c>
      <c r="O9" s="47">
        <f t="shared" si="2"/>
        <v>20.031102841522522</v>
      </c>
      <c r="P9" s="9"/>
    </row>
    <row r="10" spans="1:133">
      <c r="A10" s="12"/>
      <c r="B10" s="44">
        <v>515</v>
      </c>
      <c r="C10" s="20" t="s">
        <v>23</v>
      </c>
      <c r="D10" s="46">
        <v>354595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354595</v>
      </c>
      <c r="O10" s="47">
        <f t="shared" si="2"/>
        <v>8.145429903751177</v>
      </c>
      <c r="P10" s="9"/>
    </row>
    <row r="11" spans="1:133">
      <c r="A11" s="12"/>
      <c r="B11" s="44">
        <v>519</v>
      </c>
      <c r="C11" s="20" t="s">
        <v>65</v>
      </c>
      <c r="D11" s="46">
        <v>177943</v>
      </c>
      <c r="E11" s="46">
        <v>24296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202239</v>
      </c>
      <c r="O11" s="47">
        <f t="shared" si="2"/>
        <v>4.6456481290055818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20965024</v>
      </c>
      <c r="E12" s="31">
        <f t="shared" si="3"/>
        <v>1993787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1512340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24471151</v>
      </c>
      <c r="O12" s="43">
        <f t="shared" si="2"/>
        <v>562.12875290009879</v>
      </c>
      <c r="P12" s="10"/>
    </row>
    <row r="13" spans="1:133">
      <c r="A13" s="12"/>
      <c r="B13" s="44">
        <v>521</v>
      </c>
      <c r="C13" s="20" t="s">
        <v>26</v>
      </c>
      <c r="D13" s="46">
        <v>20396114</v>
      </c>
      <c r="E13" s="46">
        <v>1993787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22389901</v>
      </c>
      <c r="O13" s="47">
        <f t="shared" si="2"/>
        <v>514.32019387591026</v>
      </c>
      <c r="P13" s="9"/>
    </row>
    <row r="14" spans="1:133">
      <c r="A14" s="12"/>
      <c r="B14" s="44">
        <v>524</v>
      </c>
      <c r="C14" s="20" t="s">
        <v>27</v>
      </c>
      <c r="D14" s="46">
        <v>568910</v>
      </c>
      <c r="E14" s="46">
        <v>0</v>
      </c>
      <c r="F14" s="46">
        <v>0</v>
      </c>
      <c r="G14" s="46">
        <v>0</v>
      </c>
      <c r="H14" s="46">
        <v>0</v>
      </c>
      <c r="I14" s="46">
        <v>1512340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2081250</v>
      </c>
      <c r="O14" s="47">
        <f t="shared" si="2"/>
        <v>47.808559024188547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SUM(D16:D21)</f>
        <v>3760125</v>
      </c>
      <c r="E15" s="31">
        <f t="shared" si="4"/>
        <v>155484</v>
      </c>
      <c r="F15" s="31">
        <f t="shared" si="4"/>
        <v>0</v>
      </c>
      <c r="G15" s="31">
        <f t="shared" si="4"/>
        <v>280403</v>
      </c>
      <c r="H15" s="31">
        <f t="shared" si="4"/>
        <v>0</v>
      </c>
      <c r="I15" s="31">
        <f t="shared" si="4"/>
        <v>26448396</v>
      </c>
      <c r="J15" s="31">
        <f t="shared" si="4"/>
        <v>1999495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32643903</v>
      </c>
      <c r="O15" s="43">
        <f t="shared" si="2"/>
        <v>749.86568809868379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16169497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16169497</v>
      </c>
      <c r="O16" s="47">
        <f t="shared" si="2"/>
        <v>371.43079962327431</v>
      </c>
      <c r="P16" s="9"/>
    </row>
    <row r="17" spans="1:119">
      <c r="A17" s="12"/>
      <c r="B17" s="44">
        <v>534</v>
      </c>
      <c r="C17" s="20" t="s">
        <v>66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6953867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6953867</v>
      </c>
      <c r="O17" s="47">
        <f t="shared" si="2"/>
        <v>159.73783107068201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2965945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2965945</v>
      </c>
      <c r="O18" s="47">
        <f t="shared" si="2"/>
        <v>68.130958123722237</v>
      </c>
      <c r="P18" s="9"/>
    </row>
    <row r="19" spans="1:119">
      <c r="A19" s="12"/>
      <c r="B19" s="44">
        <v>536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1999495</v>
      </c>
      <c r="K19" s="46">
        <v>0</v>
      </c>
      <c r="L19" s="46">
        <v>0</v>
      </c>
      <c r="M19" s="46">
        <v>0</v>
      </c>
      <c r="N19" s="46">
        <f t="shared" si="5"/>
        <v>1999495</v>
      </c>
      <c r="O19" s="47">
        <f t="shared" si="2"/>
        <v>45.930558426940479</v>
      </c>
      <c r="P19" s="9"/>
    </row>
    <row r="20" spans="1:119">
      <c r="A20" s="12"/>
      <c r="B20" s="44">
        <v>538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359087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359087</v>
      </c>
      <c r="O20" s="47">
        <f t="shared" si="2"/>
        <v>8.2486159924654867</v>
      </c>
      <c r="P20" s="9"/>
    </row>
    <row r="21" spans="1:119">
      <c r="A21" s="12"/>
      <c r="B21" s="44">
        <v>539</v>
      </c>
      <c r="C21" s="20" t="s">
        <v>33</v>
      </c>
      <c r="D21" s="46">
        <v>3760125</v>
      </c>
      <c r="E21" s="46">
        <v>155484</v>
      </c>
      <c r="F21" s="46">
        <v>0</v>
      </c>
      <c r="G21" s="46">
        <v>280403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4196012</v>
      </c>
      <c r="O21" s="47">
        <f t="shared" si="2"/>
        <v>96.38692486159924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SUM(D23:D24)</f>
        <v>1360938</v>
      </c>
      <c r="E22" s="31">
        <f t="shared" si="6"/>
        <v>761090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32" si="7">SUM(D22:M22)</f>
        <v>2122028</v>
      </c>
      <c r="O22" s="43">
        <f t="shared" si="2"/>
        <v>48.745273700411182</v>
      </c>
      <c r="P22" s="10"/>
    </row>
    <row r="23" spans="1:119">
      <c r="A23" s="12"/>
      <c r="B23" s="44">
        <v>541</v>
      </c>
      <c r="C23" s="20" t="s">
        <v>69</v>
      </c>
      <c r="D23" s="46">
        <v>1360938</v>
      </c>
      <c r="E23" s="46">
        <v>108363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1469301</v>
      </c>
      <c r="O23" s="47">
        <f t="shared" si="2"/>
        <v>33.751429949693339</v>
      </c>
      <c r="P23" s="9"/>
    </row>
    <row r="24" spans="1:119">
      <c r="A24" s="12"/>
      <c r="B24" s="44">
        <v>544</v>
      </c>
      <c r="C24" s="20" t="s">
        <v>70</v>
      </c>
      <c r="D24" s="46">
        <v>0</v>
      </c>
      <c r="E24" s="46">
        <v>652727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652727</v>
      </c>
      <c r="O24" s="47">
        <f t="shared" si="2"/>
        <v>14.993843750717847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SUM(D26:D26)</f>
        <v>0</v>
      </c>
      <c r="E25" s="31">
        <f t="shared" si="8"/>
        <v>218010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218010</v>
      </c>
      <c r="O25" s="43">
        <f t="shared" si="2"/>
        <v>5.0079250223968028</v>
      </c>
      <c r="P25" s="10"/>
    </row>
    <row r="26" spans="1:119">
      <c r="A26" s="13"/>
      <c r="B26" s="45">
        <v>552</v>
      </c>
      <c r="C26" s="21" t="s">
        <v>39</v>
      </c>
      <c r="D26" s="46">
        <v>0</v>
      </c>
      <c r="E26" s="46">
        <v>218010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218010</v>
      </c>
      <c r="O26" s="47">
        <f t="shared" si="2"/>
        <v>5.0079250223968028</v>
      </c>
      <c r="P26" s="9"/>
    </row>
    <row r="27" spans="1:119" ht="15.75">
      <c r="A27" s="28" t="s">
        <v>42</v>
      </c>
      <c r="B27" s="29"/>
      <c r="C27" s="30"/>
      <c r="D27" s="31">
        <f t="shared" ref="D27:M27" si="9">SUM(D28:D29)</f>
        <v>4520248</v>
      </c>
      <c r="E27" s="31">
        <f t="shared" si="9"/>
        <v>25993</v>
      </c>
      <c r="F27" s="31">
        <f t="shared" si="9"/>
        <v>0</v>
      </c>
      <c r="G27" s="31">
        <f t="shared" si="9"/>
        <v>505093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5051334</v>
      </c>
      <c r="O27" s="43">
        <f t="shared" si="2"/>
        <v>116.034594445593</v>
      </c>
      <c r="P27" s="9"/>
    </row>
    <row r="28" spans="1:119">
      <c r="A28" s="12"/>
      <c r="B28" s="44">
        <v>571</v>
      </c>
      <c r="C28" s="20" t="s">
        <v>43</v>
      </c>
      <c r="D28" s="46">
        <v>712217</v>
      </c>
      <c r="E28" s="46">
        <v>16197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728414</v>
      </c>
      <c r="O28" s="47">
        <f t="shared" si="2"/>
        <v>16.732455838099831</v>
      </c>
      <c r="P28" s="9"/>
    </row>
    <row r="29" spans="1:119">
      <c r="A29" s="12"/>
      <c r="B29" s="44">
        <v>572</v>
      </c>
      <c r="C29" s="20" t="s">
        <v>72</v>
      </c>
      <c r="D29" s="46">
        <v>3808031</v>
      </c>
      <c r="E29" s="46">
        <v>9796</v>
      </c>
      <c r="F29" s="46">
        <v>0</v>
      </c>
      <c r="G29" s="46">
        <v>505093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4322920</v>
      </c>
      <c r="O29" s="47">
        <f t="shared" si="2"/>
        <v>99.302138607493163</v>
      </c>
      <c r="P29" s="9"/>
    </row>
    <row r="30" spans="1:119" ht="15.75">
      <c r="A30" s="28" t="s">
        <v>73</v>
      </c>
      <c r="B30" s="29"/>
      <c r="C30" s="30"/>
      <c r="D30" s="31">
        <f t="shared" ref="D30:M30" si="10">SUM(D31:D31)</f>
        <v>528390</v>
      </c>
      <c r="E30" s="31">
        <f t="shared" si="10"/>
        <v>758160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7865887</v>
      </c>
      <c r="J30" s="31">
        <f t="shared" si="10"/>
        <v>79790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7"/>
        <v>9232227</v>
      </c>
      <c r="O30" s="43">
        <f t="shared" si="2"/>
        <v>212.07421955757701</v>
      </c>
      <c r="P30" s="9"/>
    </row>
    <row r="31" spans="1:119" ht="15.75" thickBot="1">
      <c r="A31" s="12"/>
      <c r="B31" s="44">
        <v>581</v>
      </c>
      <c r="C31" s="20" t="s">
        <v>74</v>
      </c>
      <c r="D31" s="46">
        <v>528390</v>
      </c>
      <c r="E31" s="46">
        <v>758160</v>
      </c>
      <c r="F31" s="46">
        <v>0</v>
      </c>
      <c r="G31" s="46">
        <v>0</v>
      </c>
      <c r="H31" s="46">
        <v>0</v>
      </c>
      <c r="I31" s="46">
        <v>7865887</v>
      </c>
      <c r="J31" s="46">
        <v>79790</v>
      </c>
      <c r="K31" s="46">
        <v>0</v>
      </c>
      <c r="L31" s="46">
        <v>0</v>
      </c>
      <c r="M31" s="46">
        <v>0</v>
      </c>
      <c r="N31" s="46">
        <f t="shared" si="7"/>
        <v>9232227</v>
      </c>
      <c r="O31" s="47">
        <f t="shared" si="2"/>
        <v>212.07421955757701</v>
      </c>
      <c r="P31" s="9"/>
    </row>
    <row r="32" spans="1:119" ht="16.5" thickBot="1">
      <c r="A32" s="14" t="s">
        <v>10</v>
      </c>
      <c r="B32" s="23"/>
      <c r="C32" s="22"/>
      <c r="D32" s="15">
        <f>SUM(D5,D12,D15,D22,D25,D27,D30)</f>
        <v>44557893</v>
      </c>
      <c r="E32" s="15">
        <f t="shared" ref="E32:M32" si="11">SUM(E5,E12,E15,E22,E25,E27,E30)</f>
        <v>4136406</v>
      </c>
      <c r="F32" s="15">
        <f t="shared" si="11"/>
        <v>2603907</v>
      </c>
      <c r="G32" s="15">
        <f t="shared" si="11"/>
        <v>785496</v>
      </c>
      <c r="H32" s="15">
        <f t="shared" si="11"/>
        <v>0</v>
      </c>
      <c r="I32" s="15">
        <f t="shared" si="11"/>
        <v>35826623</v>
      </c>
      <c r="J32" s="15">
        <f t="shared" si="11"/>
        <v>2079285</v>
      </c>
      <c r="K32" s="15">
        <f t="shared" si="11"/>
        <v>16707723</v>
      </c>
      <c r="L32" s="15">
        <f t="shared" si="11"/>
        <v>0</v>
      </c>
      <c r="M32" s="15">
        <f t="shared" si="11"/>
        <v>0</v>
      </c>
      <c r="N32" s="15">
        <f t="shared" si="7"/>
        <v>106697333</v>
      </c>
      <c r="O32" s="37">
        <f t="shared" si="2"/>
        <v>2450.9529092872076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81</v>
      </c>
      <c r="M34" s="93"/>
      <c r="N34" s="93"/>
      <c r="O34" s="41">
        <v>43533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53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12394673</v>
      </c>
      <c r="E5" s="59">
        <f t="shared" si="0"/>
        <v>4059033</v>
      </c>
      <c r="F5" s="59">
        <f t="shared" si="0"/>
        <v>2448940</v>
      </c>
      <c r="G5" s="59">
        <f t="shared" si="0"/>
        <v>527046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16768094</v>
      </c>
      <c r="L5" s="59">
        <f t="shared" si="0"/>
        <v>15613</v>
      </c>
      <c r="M5" s="59">
        <f t="shared" si="0"/>
        <v>0</v>
      </c>
      <c r="N5" s="60">
        <f t="shared" ref="N5:N15" si="1">SUM(D5:M5)</f>
        <v>36213399</v>
      </c>
      <c r="O5" s="61">
        <f t="shared" ref="O5:O36" si="2">(N5/O$38)</f>
        <v>837.7495315427858</v>
      </c>
      <c r="P5" s="62"/>
    </row>
    <row r="6" spans="1:133">
      <c r="A6" s="64"/>
      <c r="B6" s="65">
        <v>511</v>
      </c>
      <c r="C6" s="66" t="s">
        <v>19</v>
      </c>
      <c r="D6" s="67">
        <v>2772316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2772316</v>
      </c>
      <c r="O6" s="68">
        <f t="shared" si="2"/>
        <v>64.133897795359388</v>
      </c>
      <c r="P6" s="69"/>
    </row>
    <row r="7" spans="1:133">
      <c r="A7" s="64"/>
      <c r="B7" s="65">
        <v>512</v>
      </c>
      <c r="C7" s="66" t="s">
        <v>20</v>
      </c>
      <c r="D7" s="67">
        <v>2698141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2698141</v>
      </c>
      <c r="O7" s="68">
        <f t="shared" si="2"/>
        <v>62.417956369861429</v>
      </c>
      <c r="P7" s="69"/>
    </row>
    <row r="8" spans="1:133">
      <c r="A8" s="64"/>
      <c r="B8" s="65">
        <v>513</v>
      </c>
      <c r="C8" s="66" t="s">
        <v>21</v>
      </c>
      <c r="D8" s="67">
        <v>3768188</v>
      </c>
      <c r="E8" s="67">
        <v>0</v>
      </c>
      <c r="F8" s="67">
        <v>2448940</v>
      </c>
      <c r="G8" s="67">
        <v>0</v>
      </c>
      <c r="H8" s="67">
        <v>0</v>
      </c>
      <c r="I8" s="67">
        <v>0</v>
      </c>
      <c r="J8" s="67">
        <v>0</v>
      </c>
      <c r="K8" s="67">
        <v>16768094</v>
      </c>
      <c r="L8" s="67">
        <v>15613</v>
      </c>
      <c r="M8" s="67">
        <v>0</v>
      </c>
      <c r="N8" s="67">
        <f t="shared" si="1"/>
        <v>23000835</v>
      </c>
      <c r="O8" s="68">
        <f t="shared" si="2"/>
        <v>532.09417725032961</v>
      </c>
      <c r="P8" s="69"/>
    </row>
    <row r="9" spans="1:133">
      <c r="A9" s="64"/>
      <c r="B9" s="65">
        <v>514</v>
      </c>
      <c r="C9" s="66" t="s">
        <v>22</v>
      </c>
      <c r="D9" s="67">
        <v>859317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859317</v>
      </c>
      <c r="O9" s="68">
        <f t="shared" si="2"/>
        <v>19.879172739260184</v>
      </c>
      <c r="P9" s="69"/>
    </row>
    <row r="10" spans="1:133">
      <c r="A10" s="64"/>
      <c r="B10" s="65">
        <v>515</v>
      </c>
      <c r="C10" s="66" t="s">
        <v>23</v>
      </c>
      <c r="D10" s="67">
        <v>386690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386690</v>
      </c>
      <c r="O10" s="68">
        <f t="shared" si="2"/>
        <v>8.9455664283896645</v>
      </c>
      <c r="P10" s="69"/>
    </row>
    <row r="11" spans="1:133">
      <c r="A11" s="64"/>
      <c r="B11" s="65">
        <v>519</v>
      </c>
      <c r="C11" s="66" t="s">
        <v>65</v>
      </c>
      <c r="D11" s="67">
        <v>1910021</v>
      </c>
      <c r="E11" s="67">
        <v>4059033</v>
      </c>
      <c r="F11" s="67">
        <v>0</v>
      </c>
      <c r="G11" s="67">
        <v>527046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6496100</v>
      </c>
      <c r="O11" s="68">
        <f t="shared" si="2"/>
        <v>150.27876095958544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SUM(D13:D14)</f>
        <v>19587869</v>
      </c>
      <c r="E12" s="73">
        <f t="shared" si="3"/>
        <v>2715377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1288717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23591963</v>
      </c>
      <c r="O12" s="75">
        <f t="shared" si="2"/>
        <v>545.76914891155991</v>
      </c>
      <c r="P12" s="76"/>
    </row>
    <row r="13" spans="1:133">
      <c r="A13" s="64"/>
      <c r="B13" s="65">
        <v>521</v>
      </c>
      <c r="C13" s="66" t="s">
        <v>26</v>
      </c>
      <c r="D13" s="67">
        <v>19587869</v>
      </c>
      <c r="E13" s="67">
        <v>2715377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22303246</v>
      </c>
      <c r="O13" s="68">
        <f t="shared" si="2"/>
        <v>515.95636986142915</v>
      </c>
      <c r="P13" s="69"/>
    </row>
    <row r="14" spans="1:133">
      <c r="A14" s="64"/>
      <c r="B14" s="65">
        <v>524</v>
      </c>
      <c r="C14" s="66" t="s">
        <v>27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1288717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1288717</v>
      </c>
      <c r="O14" s="68">
        <f t="shared" si="2"/>
        <v>29.812779050130704</v>
      </c>
      <c r="P14" s="69"/>
    </row>
    <row r="15" spans="1:133" ht="15.75">
      <c r="A15" s="70" t="s">
        <v>28</v>
      </c>
      <c r="B15" s="71"/>
      <c r="C15" s="72"/>
      <c r="D15" s="73">
        <f t="shared" ref="D15:M15" si="4">SUM(D16:D21)</f>
        <v>1916578</v>
      </c>
      <c r="E15" s="73">
        <f t="shared" si="4"/>
        <v>143050</v>
      </c>
      <c r="F15" s="73">
        <f t="shared" si="4"/>
        <v>0</v>
      </c>
      <c r="G15" s="73">
        <f t="shared" si="4"/>
        <v>231852</v>
      </c>
      <c r="H15" s="73">
        <f t="shared" si="4"/>
        <v>0</v>
      </c>
      <c r="I15" s="73">
        <f t="shared" si="4"/>
        <v>32842566</v>
      </c>
      <c r="J15" s="73">
        <f t="shared" si="4"/>
        <v>2004792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37138838</v>
      </c>
      <c r="O15" s="75">
        <f t="shared" si="2"/>
        <v>859.15835010525825</v>
      </c>
      <c r="P15" s="76"/>
    </row>
    <row r="16" spans="1:133">
      <c r="A16" s="64"/>
      <c r="B16" s="65">
        <v>533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21082666</v>
      </c>
      <c r="J16" s="67">
        <v>0</v>
      </c>
      <c r="K16" s="67">
        <v>0</v>
      </c>
      <c r="L16" s="67">
        <v>0</v>
      </c>
      <c r="M16" s="67">
        <v>0</v>
      </c>
      <c r="N16" s="67">
        <f t="shared" ref="N16:N21" si="5">SUM(D16:M16)</f>
        <v>21082666</v>
      </c>
      <c r="O16" s="68">
        <f t="shared" si="2"/>
        <v>487.71985101903903</v>
      </c>
      <c r="P16" s="69"/>
    </row>
    <row r="17" spans="1:16">
      <c r="A17" s="64"/>
      <c r="B17" s="65">
        <v>534</v>
      </c>
      <c r="C17" s="66" t="s">
        <v>66</v>
      </c>
      <c r="D17" s="67">
        <v>825708</v>
      </c>
      <c r="E17" s="67">
        <v>140000</v>
      </c>
      <c r="F17" s="67">
        <v>0</v>
      </c>
      <c r="G17" s="67">
        <v>231852</v>
      </c>
      <c r="H17" s="67">
        <v>0</v>
      </c>
      <c r="I17" s="67">
        <v>7185766</v>
      </c>
      <c r="J17" s="67">
        <v>0</v>
      </c>
      <c r="K17" s="67">
        <v>0</v>
      </c>
      <c r="L17" s="67">
        <v>0</v>
      </c>
      <c r="M17" s="67">
        <v>0</v>
      </c>
      <c r="N17" s="67">
        <f t="shared" si="5"/>
        <v>8383326</v>
      </c>
      <c r="O17" s="68">
        <f t="shared" si="2"/>
        <v>193.93726143382608</v>
      </c>
      <c r="P17" s="69"/>
    </row>
    <row r="18" spans="1:16">
      <c r="A18" s="64"/>
      <c r="B18" s="65">
        <v>535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3928998</v>
      </c>
      <c r="J18" s="67">
        <v>0</v>
      </c>
      <c r="K18" s="67">
        <v>0</v>
      </c>
      <c r="L18" s="67">
        <v>0</v>
      </c>
      <c r="M18" s="67">
        <v>0</v>
      </c>
      <c r="N18" s="67">
        <f t="shared" si="5"/>
        <v>3928998</v>
      </c>
      <c r="O18" s="68">
        <f t="shared" si="2"/>
        <v>90.892220140190162</v>
      </c>
      <c r="P18" s="69"/>
    </row>
    <row r="19" spans="1:16">
      <c r="A19" s="64"/>
      <c r="B19" s="65">
        <v>536</v>
      </c>
      <c r="C19" s="66" t="s">
        <v>67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2004792</v>
      </c>
      <c r="K19" s="67">
        <v>0</v>
      </c>
      <c r="L19" s="67">
        <v>0</v>
      </c>
      <c r="M19" s="67">
        <v>0</v>
      </c>
      <c r="N19" s="67">
        <f t="shared" si="5"/>
        <v>2004792</v>
      </c>
      <c r="O19" s="68">
        <f t="shared" si="2"/>
        <v>46.378235824831705</v>
      </c>
      <c r="P19" s="69"/>
    </row>
    <row r="20" spans="1:16">
      <c r="A20" s="64"/>
      <c r="B20" s="65">
        <v>538</v>
      </c>
      <c r="C20" s="66" t="s">
        <v>68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645136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645136</v>
      </c>
      <c r="O20" s="68">
        <f t="shared" si="2"/>
        <v>14.924375968723252</v>
      </c>
      <c r="P20" s="69"/>
    </row>
    <row r="21" spans="1:16">
      <c r="A21" s="64"/>
      <c r="B21" s="65">
        <v>539</v>
      </c>
      <c r="C21" s="66" t="s">
        <v>33</v>
      </c>
      <c r="D21" s="67">
        <v>1090870</v>
      </c>
      <c r="E21" s="67">
        <v>3050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1093920</v>
      </c>
      <c r="O21" s="68">
        <f t="shared" si="2"/>
        <v>25.306405718648069</v>
      </c>
      <c r="P21" s="69"/>
    </row>
    <row r="22" spans="1:16" ht="15.75">
      <c r="A22" s="70" t="s">
        <v>34</v>
      </c>
      <c r="B22" s="71"/>
      <c r="C22" s="72"/>
      <c r="D22" s="73">
        <f t="shared" ref="D22:M22" si="6">SUM(D23:D25)</f>
        <v>1299515</v>
      </c>
      <c r="E22" s="73">
        <f t="shared" si="6"/>
        <v>890790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ref="N22:N28" si="7">SUM(D22:M22)</f>
        <v>2190305</v>
      </c>
      <c r="O22" s="75">
        <f t="shared" si="2"/>
        <v>50.669835982140789</v>
      </c>
      <c r="P22" s="76"/>
    </row>
    <row r="23" spans="1:16">
      <c r="A23" s="64"/>
      <c r="B23" s="65">
        <v>541</v>
      </c>
      <c r="C23" s="66" t="s">
        <v>69</v>
      </c>
      <c r="D23" s="67">
        <v>1299515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7"/>
        <v>1299515</v>
      </c>
      <c r="O23" s="68">
        <f t="shared" si="2"/>
        <v>30.062576630346776</v>
      </c>
      <c r="P23" s="69"/>
    </row>
    <row r="24" spans="1:16">
      <c r="A24" s="64"/>
      <c r="B24" s="65">
        <v>544</v>
      </c>
      <c r="C24" s="66" t="s">
        <v>70</v>
      </c>
      <c r="D24" s="67">
        <v>0</v>
      </c>
      <c r="E24" s="67">
        <v>246455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246455</v>
      </c>
      <c r="O24" s="68">
        <f t="shared" si="2"/>
        <v>5.7014134684340805</v>
      </c>
      <c r="P24" s="69"/>
    </row>
    <row r="25" spans="1:16">
      <c r="A25" s="64"/>
      <c r="B25" s="65">
        <v>549</v>
      </c>
      <c r="C25" s="66" t="s">
        <v>71</v>
      </c>
      <c r="D25" s="67">
        <v>0</v>
      </c>
      <c r="E25" s="67">
        <v>644335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644335</v>
      </c>
      <c r="O25" s="68">
        <f t="shared" si="2"/>
        <v>14.905845883359937</v>
      </c>
      <c r="P25" s="69"/>
    </row>
    <row r="26" spans="1:16" ht="15.75">
      <c r="A26" s="70" t="s">
        <v>38</v>
      </c>
      <c r="B26" s="71"/>
      <c r="C26" s="72"/>
      <c r="D26" s="73">
        <f t="shared" ref="D26:M26" si="8">SUM(D27:D27)</f>
        <v>0</v>
      </c>
      <c r="E26" s="73">
        <f t="shared" si="8"/>
        <v>290089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7"/>
        <v>290089</v>
      </c>
      <c r="O26" s="75">
        <f t="shared" si="2"/>
        <v>6.7108288800980871</v>
      </c>
      <c r="P26" s="76"/>
    </row>
    <row r="27" spans="1:16">
      <c r="A27" s="64"/>
      <c r="B27" s="65">
        <v>552</v>
      </c>
      <c r="C27" s="66" t="s">
        <v>39</v>
      </c>
      <c r="D27" s="67">
        <v>0</v>
      </c>
      <c r="E27" s="67">
        <v>290089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290089</v>
      </c>
      <c r="O27" s="68">
        <f t="shared" si="2"/>
        <v>6.7108288800980871</v>
      </c>
      <c r="P27" s="69"/>
    </row>
    <row r="28" spans="1:16" ht="15.75">
      <c r="A28" s="70" t="s">
        <v>40</v>
      </c>
      <c r="B28" s="71"/>
      <c r="C28" s="72"/>
      <c r="D28" s="73">
        <f t="shared" ref="D28:M28" si="9">SUM(D29:D29)</f>
        <v>336261</v>
      </c>
      <c r="E28" s="73">
        <f t="shared" si="9"/>
        <v>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7"/>
        <v>336261</v>
      </c>
      <c r="O28" s="75">
        <f t="shared" si="2"/>
        <v>7.7789575959469772</v>
      </c>
      <c r="P28" s="76"/>
    </row>
    <row r="29" spans="1:16">
      <c r="A29" s="64"/>
      <c r="B29" s="65">
        <v>569</v>
      </c>
      <c r="C29" s="66" t="s">
        <v>41</v>
      </c>
      <c r="D29" s="67">
        <v>336261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ref="N29:N36" si="10">SUM(D29:M29)</f>
        <v>336261</v>
      </c>
      <c r="O29" s="68">
        <f t="shared" si="2"/>
        <v>7.7789575959469772</v>
      </c>
      <c r="P29" s="69"/>
    </row>
    <row r="30" spans="1:16" ht="15.75">
      <c r="A30" s="70" t="s">
        <v>42</v>
      </c>
      <c r="B30" s="71"/>
      <c r="C30" s="72"/>
      <c r="D30" s="73">
        <f t="shared" ref="D30:M30" si="11">SUM(D31:D33)</f>
        <v>3923414</v>
      </c>
      <c r="E30" s="73">
        <f t="shared" si="11"/>
        <v>60673</v>
      </c>
      <c r="F30" s="73">
        <f t="shared" si="11"/>
        <v>0</v>
      </c>
      <c r="G30" s="73">
        <f t="shared" si="11"/>
        <v>0</v>
      </c>
      <c r="H30" s="73">
        <f t="shared" si="11"/>
        <v>0</v>
      </c>
      <c r="I30" s="73">
        <f t="shared" si="11"/>
        <v>0</v>
      </c>
      <c r="J30" s="73">
        <f t="shared" si="11"/>
        <v>0</v>
      </c>
      <c r="K30" s="73">
        <f t="shared" si="11"/>
        <v>0</v>
      </c>
      <c r="L30" s="73">
        <f t="shared" si="11"/>
        <v>0</v>
      </c>
      <c r="M30" s="73">
        <f t="shared" si="11"/>
        <v>0</v>
      </c>
      <c r="N30" s="73">
        <f t="shared" si="10"/>
        <v>3984087</v>
      </c>
      <c r="O30" s="75">
        <f t="shared" si="2"/>
        <v>92.166631966132272</v>
      </c>
      <c r="P30" s="69"/>
    </row>
    <row r="31" spans="1:16">
      <c r="A31" s="64"/>
      <c r="B31" s="65">
        <v>571</v>
      </c>
      <c r="C31" s="66" t="s">
        <v>43</v>
      </c>
      <c r="D31" s="67">
        <v>768093</v>
      </c>
      <c r="E31" s="67">
        <v>13857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781950</v>
      </c>
      <c r="O31" s="68">
        <f t="shared" si="2"/>
        <v>18.089388576584078</v>
      </c>
      <c r="P31" s="69"/>
    </row>
    <row r="32" spans="1:16">
      <c r="A32" s="64"/>
      <c r="B32" s="65">
        <v>572</v>
      </c>
      <c r="C32" s="66" t="s">
        <v>72</v>
      </c>
      <c r="D32" s="67">
        <v>2856641</v>
      </c>
      <c r="E32" s="67">
        <v>46816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2903457</v>
      </c>
      <c r="O32" s="68">
        <f t="shared" si="2"/>
        <v>67.167672982163921</v>
      </c>
      <c r="P32" s="69"/>
    </row>
    <row r="33" spans="1:119">
      <c r="A33" s="64"/>
      <c r="B33" s="65">
        <v>573</v>
      </c>
      <c r="C33" s="66" t="s">
        <v>45</v>
      </c>
      <c r="D33" s="67">
        <v>298680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298680</v>
      </c>
      <c r="O33" s="68">
        <f t="shared" si="2"/>
        <v>6.9095704073842734</v>
      </c>
      <c r="P33" s="69"/>
    </row>
    <row r="34" spans="1:119" ht="15.75">
      <c r="A34" s="70" t="s">
        <v>73</v>
      </c>
      <c r="B34" s="71"/>
      <c r="C34" s="72"/>
      <c r="D34" s="73">
        <f t="shared" ref="D34:M34" si="12">SUM(D35:D35)</f>
        <v>295707</v>
      </c>
      <c r="E34" s="73">
        <f t="shared" si="12"/>
        <v>721683</v>
      </c>
      <c r="F34" s="73">
        <f t="shared" si="12"/>
        <v>0</v>
      </c>
      <c r="G34" s="73">
        <f t="shared" si="12"/>
        <v>0</v>
      </c>
      <c r="H34" s="73">
        <f t="shared" si="12"/>
        <v>0</v>
      </c>
      <c r="I34" s="73">
        <f t="shared" si="12"/>
        <v>7474840</v>
      </c>
      <c r="J34" s="73">
        <f t="shared" si="12"/>
        <v>71550</v>
      </c>
      <c r="K34" s="73">
        <f t="shared" si="12"/>
        <v>0</v>
      </c>
      <c r="L34" s="73">
        <f t="shared" si="12"/>
        <v>0</v>
      </c>
      <c r="M34" s="73">
        <f t="shared" si="12"/>
        <v>0</v>
      </c>
      <c r="N34" s="73">
        <f t="shared" si="10"/>
        <v>8563780</v>
      </c>
      <c r="O34" s="75">
        <f t="shared" si="2"/>
        <v>198.11182825548846</v>
      </c>
      <c r="P34" s="69"/>
    </row>
    <row r="35" spans="1:119" ht="15.75" thickBot="1">
      <c r="A35" s="64"/>
      <c r="B35" s="65">
        <v>581</v>
      </c>
      <c r="C35" s="66" t="s">
        <v>74</v>
      </c>
      <c r="D35" s="67">
        <v>295707</v>
      </c>
      <c r="E35" s="67">
        <v>721683</v>
      </c>
      <c r="F35" s="67">
        <v>0</v>
      </c>
      <c r="G35" s="67">
        <v>0</v>
      </c>
      <c r="H35" s="67">
        <v>0</v>
      </c>
      <c r="I35" s="67">
        <v>7474840</v>
      </c>
      <c r="J35" s="67">
        <v>71550</v>
      </c>
      <c r="K35" s="67">
        <v>0</v>
      </c>
      <c r="L35" s="67">
        <v>0</v>
      </c>
      <c r="M35" s="67">
        <v>0</v>
      </c>
      <c r="N35" s="67">
        <f t="shared" si="10"/>
        <v>8563780</v>
      </c>
      <c r="O35" s="68">
        <f t="shared" si="2"/>
        <v>198.11182825548846</v>
      </c>
      <c r="P35" s="69"/>
    </row>
    <row r="36" spans="1:119" ht="16.5" thickBot="1">
      <c r="A36" s="77" t="s">
        <v>10</v>
      </c>
      <c r="B36" s="78"/>
      <c r="C36" s="79"/>
      <c r="D36" s="80">
        <f t="shared" ref="D36:M36" si="13">SUM(D5,D12,D15,D22,D26,D28,D30,D34)</f>
        <v>39754017</v>
      </c>
      <c r="E36" s="80">
        <f t="shared" si="13"/>
        <v>8880695</v>
      </c>
      <c r="F36" s="80">
        <f t="shared" si="13"/>
        <v>2448940</v>
      </c>
      <c r="G36" s="80">
        <f t="shared" si="13"/>
        <v>758898</v>
      </c>
      <c r="H36" s="80">
        <f t="shared" si="13"/>
        <v>0</v>
      </c>
      <c r="I36" s="80">
        <f t="shared" si="13"/>
        <v>41606123</v>
      </c>
      <c r="J36" s="80">
        <f t="shared" si="13"/>
        <v>2076342</v>
      </c>
      <c r="K36" s="80">
        <f t="shared" si="13"/>
        <v>16768094</v>
      </c>
      <c r="L36" s="80">
        <f t="shared" si="13"/>
        <v>15613</v>
      </c>
      <c r="M36" s="80">
        <f t="shared" si="13"/>
        <v>0</v>
      </c>
      <c r="N36" s="80">
        <f t="shared" si="10"/>
        <v>112308722</v>
      </c>
      <c r="O36" s="81">
        <f t="shared" si="2"/>
        <v>2598.1151132394107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19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19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75</v>
      </c>
      <c r="M38" s="117"/>
      <c r="N38" s="117"/>
      <c r="O38" s="91">
        <v>43227</v>
      </c>
    </row>
    <row r="39" spans="1:119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19" ht="15.75" customHeight="1" thickBot="1">
      <c r="A40" s="121" t="s">
        <v>53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2023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'2023'!Print_Area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2023-12-13T23:14:58Z</cp:lastPrinted>
  <dcterms:created xsi:type="dcterms:W3CDTF">2000-08-31T21:26:31Z</dcterms:created>
  <dcterms:modified xsi:type="dcterms:W3CDTF">2023-12-13T23:15:01Z</dcterms:modified>
</cp:coreProperties>
</file>