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'2008'!$A$1:$O$32</definedName>
    <definedName name="_xlnm.Print_Area" localSheetId="12">'2009'!$A$1:$O$34</definedName>
    <definedName name="_xlnm.Print_Area" localSheetId="11">'2010'!$A$1:$O$34</definedName>
    <definedName name="_xlnm.Print_Area" localSheetId="10">'2011'!$A$1:$O$33</definedName>
    <definedName name="_xlnm.Print_Area" localSheetId="9">'2012'!$A$1:$O$32</definedName>
    <definedName name="_xlnm.Print_Area" localSheetId="8">'2013'!$A$1:$O$33</definedName>
    <definedName name="_xlnm.Print_Area" localSheetId="7">'2014'!$A$1:$O$33</definedName>
    <definedName name="_xlnm.Print_Area" localSheetId="6">'2015'!$A$1:$O$32</definedName>
    <definedName name="_xlnm.Print_Area" localSheetId="5">'2016'!$A$1:$O$30</definedName>
    <definedName name="_xlnm.Print_Area" localSheetId="4">'2017'!$A$1:$O$30</definedName>
    <definedName name="_xlnm.Print_Area" localSheetId="3">'2018'!$A$1:$O$31</definedName>
    <definedName name="_xlnm.Print_Area" localSheetId="2">'2019'!$A$1:$O$30</definedName>
    <definedName name="_xlnm.Print_Area" localSheetId="1">'2020'!$A$1:$O$30</definedName>
    <definedName name="_xlnm.Print_Area" localSheetId="0">'2021'!$A$1:$P$29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<sst xmlns="http://schemas.openxmlformats.org/spreadsheetml/2006/main" count="612" uniqueCount="89">
  <si>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</si>
  <si>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</si>
  <si>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</si>
  <si>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</si>
  <si>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</si>
  <si>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</si>
  <si>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</si>
  <si>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</si>
  <si>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</si>
  <si>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</si>
  <si>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Permits, Fees, and Special Assessments</t>
  </si>
  <si>
    <t>Franchise Fee - Electricity</t>
  </si>
  <si>
    <t>Franchise Fee - Telecommunications</t>
  </si>
  <si>
    <t>Franchise Fee - Gas</t>
  </si>
  <si>
    <t>Other Permits, Fees, and Special Assessments</t>
  </si>
  <si>
    <t>Intergovernmental Revenue</t>
  </si>
  <si>
    <t>State Grant - General Government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</si>
  <si>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</si>
  <si>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</si>
  <si>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</si>
  <si>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</si>
  <si>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</si>
  <si>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</si>
  <si>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</si>
  <si>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</si>
  <si>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</si>
  <si>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</si>
  <si>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</si>
  <si>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Sewer / Wastewater Utility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</si>
  <si>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</si>
  <si>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</si>
  <si>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</si>
  <si>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</si>
  <si>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</si>
  <si>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</si>
  <si>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</si>
  <si>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Proprietary Non-Operating Sources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</si>
  <si>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</si>
  <si>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</si>
  <si>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</si>
  <si>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</si>
  <si>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</si>
  <si>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</si>
  <si>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</si>
  <si>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North Redington Beach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</si>
  <si>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</si>
  <si>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</si>
  <si>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</si>
  <si>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</si>
  <si>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Miscellaneous Revenues - Other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</si>
  <si>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</si>
  <si>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</si>
  <si>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</si>
  <si>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</si>
  <si>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</si>
  <si>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</si>
  <si>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</si>
  <si>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2013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</si>
  <si>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</si>
  <si>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</si>
  <si>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</si>
  <si>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</si>
  <si>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2013 Municipal Population:</t>
  </si>
  <si>
    <t>Local Fiscal Year Ended September 30, 2014</t>
  </si>
  <si>
    <t>Non-Operating - Inter-Fund Group Transfers In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</si>
  <si>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</si>
  <si>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</si>
  <si>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</si>
  <si>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</si>
  <si>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</si>
  <si>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</si>
  <si>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Proceeds of General Capital Asset Dispositions - Sales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</si>
  <si>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</si>
  <si>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</si>
  <si>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</si>
  <si>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</si>
  <si>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</si>
  <si>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</si>
  <si>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</si>
  <si>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</si>
  <si>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State Shared Revenues - General Government - Other General Government</t>
  </si>
  <si>
    <t>2021 Municipal Population:</t>
  </si>
  <si>
    <t>Per Capita Account</t>
  </si>
  <si>
    <t>Custodial</t>
  </si>
  <si>
    <t>Total Account</t>
  </si>
  <si>
    <t>General Government Taxes</t>
  </si>
  <si>
    <t>Other Fees and Special Assessments</t>
  </si>
  <si>
    <t>Intergovernmental Revenues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</si>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</sst>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82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83</v>
      </c>
      <c r="N4" s="35" t="s">
        <v>8</v>
      </c>
      <c r="O4" s="35" t="s">
        <v>84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85</v>
      </c>
      <c r="B5" s="26"/>
      <c r="C5" s="26"/>
      <c r="D5" s="27">
        <f>SUM(D6:D6)</f>
        <v>557456</v>
      </c>
      <c r="E5" s="27">
        <f>SUM(E6:E6)</f>
        <v>0</v>
      </c>
      <c r="F5" s="27">
        <f>SUM(F6:F6)</f>
        <v>0</v>
      </c>
      <c r="G5" s="27">
        <f>SUM(G6:G6)</f>
        <v>0</v>
      </c>
      <c r="H5" s="27">
        <f>SUM(H6:H6)</f>
        <v>0</v>
      </c>
      <c r="I5" s="27">
        <f>SUM(I6:I6)</f>
        <v>0</v>
      </c>
      <c r="J5" s="27">
        <f>SUM(J6:J6)</f>
        <v>0</v>
      </c>
      <c r="K5" s="27">
        <f>SUM(K6:K6)</f>
        <v>0</v>
      </c>
      <c r="L5" s="27">
        <f>SUM(L6:L6)</f>
        <v>0</v>
      </c>
      <c r="M5" s="27">
        <f>SUM(M6:M6)</f>
        <v>0</v>
      </c>
      <c r="N5" s="27">
        <f>SUM(N6:N6)</f>
        <v>0</v>
      </c>
      <c r="O5" s="28">
        <f>SUM(D5:N5)</f>
        <v>557456</v>
      </c>
      <c r="P5" s="33">
        <f>(O5/P$27)</f>
        <v>373.3797722705961</v>
      </c>
      <c r="Q5" s="6"/>
    </row>
    <row r="6" spans="1:17" ht="15">
      <c r="A6" s="12"/>
      <c r="B6" s="25">
        <v>311</v>
      </c>
      <c r="C6" s="20" t="s">
        <v>1</v>
      </c>
      <c r="D6" s="46">
        <v>557456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557456</v>
      </c>
      <c r="P6" s="47">
        <f>(O6/P$27)</f>
        <v>373.3797722705961</v>
      </c>
      <c r="Q6" s="9"/>
    </row>
    <row r="7" spans="1:17" ht="15.75">
      <c r="A7" s="29" t="s">
        <v>10</v>
      </c>
      <c r="B7" s="30"/>
      <c r="C7" s="31"/>
      <c r="D7" s="32">
        <f>SUM(D8:D11)</f>
        <v>256613</v>
      </c>
      <c r="E7" s="32">
        <f>SUM(E8:E11)</f>
        <v>0</v>
      </c>
      <c r="F7" s="32">
        <f>SUM(F8:F11)</f>
        <v>0</v>
      </c>
      <c r="G7" s="32">
        <f>SUM(G8:G11)</f>
        <v>0</v>
      </c>
      <c r="H7" s="32">
        <f>SUM(H8:H11)</f>
        <v>0</v>
      </c>
      <c r="I7" s="32">
        <f>SUM(I8:I11)</f>
        <v>0</v>
      </c>
      <c r="J7" s="32">
        <f>SUM(J8:J11)</f>
        <v>0</v>
      </c>
      <c r="K7" s="32">
        <f>SUM(K8:K11)</f>
        <v>0</v>
      </c>
      <c r="L7" s="32">
        <f>SUM(L8:L11)</f>
        <v>0</v>
      </c>
      <c r="M7" s="32">
        <f>SUM(M8:M11)</f>
        <v>0</v>
      </c>
      <c r="N7" s="32">
        <f>SUM(N8:N11)</f>
        <v>0</v>
      </c>
      <c r="O7" s="44">
        <f>SUM(D7:N7)</f>
        <v>256613</v>
      </c>
      <c r="P7" s="45">
        <f>(O7/P$27)</f>
        <v>171.87742799732084</v>
      </c>
      <c r="Q7" s="10"/>
    </row>
    <row r="8" spans="1:17" ht="15">
      <c r="A8" s="12"/>
      <c r="B8" s="25">
        <v>323.1</v>
      </c>
      <c r="C8" s="20" t="s">
        <v>11</v>
      </c>
      <c r="D8" s="46">
        <v>174607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174607</v>
      </c>
      <c r="P8" s="47">
        <f>(O8/P$27)</f>
        <v>116.95043536503684</v>
      </c>
      <c r="Q8" s="9"/>
    </row>
    <row r="9" spans="1:17" ht="15">
      <c r="A9" s="12"/>
      <c r="B9" s="25">
        <v>323.2</v>
      </c>
      <c r="C9" s="20" t="s">
        <v>12</v>
      </c>
      <c r="D9" s="46">
        <v>65892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65892</v>
      </c>
      <c r="P9" s="47">
        <f>(O9/P$27)</f>
        <v>44.13395847287341</v>
      </c>
      <c r="Q9" s="9"/>
    </row>
    <row r="10" spans="1:17" ht="15">
      <c r="A10" s="12"/>
      <c r="B10" s="25">
        <v>323.4</v>
      </c>
      <c r="C10" s="20" t="s">
        <v>13</v>
      </c>
      <c r="D10" s="46">
        <v>9994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9994</v>
      </c>
      <c r="P10" s="47">
        <f>(O10/P$27)</f>
        <v>6.69390488948426</v>
      </c>
      <c r="Q10" s="9"/>
    </row>
    <row r="11" spans="1:17" ht="15">
      <c r="A11" s="12"/>
      <c r="B11" s="25">
        <v>329.5</v>
      </c>
      <c r="C11" s="20" t="s">
        <v>86</v>
      </c>
      <c r="D11" s="46">
        <v>6120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6120</v>
      </c>
      <c r="P11" s="47">
        <f>(O11/P$27)</f>
        <v>4.099129269926323</v>
      </c>
      <c r="Q11" s="9"/>
    </row>
    <row r="12" spans="1:17" ht="15.75">
      <c r="A12" s="29" t="s">
        <v>87</v>
      </c>
      <c r="B12" s="30"/>
      <c r="C12" s="31"/>
      <c r="D12" s="32">
        <f>SUM(D13:D15)</f>
        <v>141171</v>
      </c>
      <c r="E12" s="32">
        <f>SUM(E13:E15)</f>
        <v>45471</v>
      </c>
      <c r="F12" s="32">
        <f>SUM(F13:F15)</f>
        <v>0</v>
      </c>
      <c r="G12" s="32">
        <f>SUM(G13:G15)</f>
        <v>205471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392113</v>
      </c>
      <c r="P12" s="45">
        <f>(O12/P$27)</f>
        <v>262.63429336905557</v>
      </c>
      <c r="Q12" s="10"/>
    </row>
    <row r="13" spans="1:17" ht="15">
      <c r="A13" s="12"/>
      <c r="B13" s="25">
        <v>335.15</v>
      </c>
      <c r="C13" s="20" t="s">
        <v>59</v>
      </c>
      <c r="D13" s="46">
        <v>3903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3903</v>
      </c>
      <c r="P13" s="47">
        <f>(O13/P$27)</f>
        <v>2.6141995981245816</v>
      </c>
      <c r="Q13" s="9"/>
    </row>
    <row r="14" spans="1:17" ht="15">
      <c r="A14" s="12"/>
      <c r="B14" s="25">
        <v>335.18</v>
      </c>
      <c r="C14" s="20" t="s">
        <v>88</v>
      </c>
      <c r="D14" s="46">
        <v>107226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107226</v>
      </c>
      <c r="P14" s="47">
        <f>(O14/P$27)</f>
        <v>71.8191560616209</v>
      </c>
      <c r="Q14" s="9"/>
    </row>
    <row r="15" spans="1:17" ht="15">
      <c r="A15" s="12"/>
      <c r="B15" s="25">
        <v>335.19</v>
      </c>
      <c r="C15" s="20" t="s">
        <v>80</v>
      </c>
      <c r="D15" s="46">
        <v>30042</v>
      </c>
      <c r="E15" s="46">
        <v>45471</v>
      </c>
      <c r="F15" s="46">
        <v>0</v>
      </c>
      <c r="G15" s="46">
        <v>205471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280984</v>
      </c>
      <c r="P15" s="47">
        <f>(O15/P$27)</f>
        <v>188.20093770931013</v>
      </c>
      <c r="Q15" s="9"/>
    </row>
    <row r="16" spans="1:17" ht="15.75">
      <c r="A16" s="29" t="s">
        <v>25</v>
      </c>
      <c r="B16" s="30"/>
      <c r="C16" s="31"/>
      <c r="D16" s="32">
        <f>SUM(D17:D17)</f>
        <v>0</v>
      </c>
      <c r="E16" s="32">
        <f>SUM(E17:E17)</f>
        <v>0</v>
      </c>
      <c r="F16" s="32">
        <f>SUM(F17:F17)</f>
        <v>0</v>
      </c>
      <c r="G16" s="32">
        <f>SUM(G17:G17)</f>
        <v>0</v>
      </c>
      <c r="H16" s="32">
        <f>SUM(H17:H17)</f>
        <v>0</v>
      </c>
      <c r="I16" s="32">
        <f>SUM(I17:I17)</f>
        <v>700414</v>
      </c>
      <c r="J16" s="32">
        <f>SUM(J17:J17)</f>
        <v>0</v>
      </c>
      <c r="K16" s="32">
        <f>SUM(K17:K17)</f>
        <v>0</v>
      </c>
      <c r="L16" s="32">
        <f>SUM(L17:L17)</f>
        <v>0</v>
      </c>
      <c r="M16" s="32">
        <f>SUM(M17:M17)</f>
        <v>0</v>
      </c>
      <c r="N16" s="32">
        <f>SUM(N17:N17)</f>
        <v>0</v>
      </c>
      <c r="O16" s="32">
        <f>SUM(D16:N16)</f>
        <v>700414</v>
      </c>
      <c r="P16" s="45">
        <f>(O16/P$27)</f>
        <v>469.1319490957803</v>
      </c>
      <c r="Q16" s="10"/>
    </row>
    <row r="17" spans="1:17" ht="15">
      <c r="A17" s="12"/>
      <c r="B17" s="25">
        <v>343.5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700414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700414</v>
      </c>
      <c r="P17" s="47">
        <f>(O17/P$27)</f>
        <v>469.1319490957803</v>
      </c>
      <c r="Q17" s="9"/>
    </row>
    <row r="18" spans="1:17" ht="15.75">
      <c r="A18" s="29" t="s">
        <v>26</v>
      </c>
      <c r="B18" s="30"/>
      <c r="C18" s="31"/>
      <c r="D18" s="32">
        <f>SUM(D19:D19)</f>
        <v>6158</v>
      </c>
      <c r="E18" s="32">
        <f>SUM(E19:E19)</f>
        <v>0</v>
      </c>
      <c r="F18" s="32">
        <f>SUM(F19:F19)</f>
        <v>0</v>
      </c>
      <c r="G18" s="32">
        <f>SUM(G19:G19)</f>
        <v>0</v>
      </c>
      <c r="H18" s="32">
        <f>SUM(H19:H19)</f>
        <v>0</v>
      </c>
      <c r="I18" s="32">
        <f>SUM(I19:I19)</f>
        <v>0</v>
      </c>
      <c r="J18" s="32">
        <f>SUM(J19:J19)</f>
        <v>0</v>
      </c>
      <c r="K18" s="32">
        <f>SUM(K19:K19)</f>
        <v>0</v>
      </c>
      <c r="L18" s="32">
        <f>SUM(L19:L19)</f>
        <v>0</v>
      </c>
      <c r="M18" s="32">
        <f>SUM(M19:M19)</f>
        <v>0</v>
      </c>
      <c r="N18" s="32">
        <f>SUM(N19:N19)</f>
        <v>0</v>
      </c>
      <c r="O18" s="32">
        <f>SUM(D18:N18)</f>
        <v>6158</v>
      </c>
      <c r="P18" s="45">
        <f>(O18/P$27)</f>
        <v>4.124581379772271</v>
      </c>
      <c r="Q18" s="10"/>
    </row>
    <row r="19" spans="1:17" ht="15">
      <c r="A19" s="13"/>
      <c r="B19" s="39">
        <v>354</v>
      </c>
      <c r="C19" s="21" t="s">
        <v>32</v>
      </c>
      <c r="D19" s="46">
        <v>6158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6158</v>
      </c>
      <c r="P19" s="47">
        <f>(O19/P$27)</f>
        <v>4.124581379772271</v>
      </c>
      <c r="Q19" s="9"/>
    </row>
    <row r="20" spans="1:17" ht="15.75">
      <c r="A20" s="29" t="s">
        <v>2</v>
      </c>
      <c r="B20" s="30"/>
      <c r="C20" s="31"/>
      <c r="D20" s="32">
        <f>SUM(D21:D22)</f>
        <v>13334</v>
      </c>
      <c r="E20" s="32">
        <f>SUM(E21:E22)</f>
        <v>635</v>
      </c>
      <c r="F20" s="32">
        <f>SUM(F21:F22)</f>
        <v>0</v>
      </c>
      <c r="G20" s="32">
        <f>SUM(G21:G22)</f>
        <v>859</v>
      </c>
      <c r="H20" s="32">
        <f>SUM(H21:H22)</f>
        <v>0</v>
      </c>
      <c r="I20" s="32">
        <f>SUM(I21:I22)</f>
        <v>4116</v>
      </c>
      <c r="J20" s="32">
        <f>SUM(J21:J22)</f>
        <v>0</v>
      </c>
      <c r="K20" s="32">
        <f>SUM(K21:K22)</f>
        <v>0</v>
      </c>
      <c r="L20" s="32">
        <f>SUM(L21:L22)</f>
        <v>0</v>
      </c>
      <c r="M20" s="32">
        <f>SUM(M21:M22)</f>
        <v>0</v>
      </c>
      <c r="N20" s="32">
        <f>SUM(N21:N22)</f>
        <v>0</v>
      </c>
      <c r="O20" s="32">
        <f>SUM(D20:N20)</f>
        <v>18944</v>
      </c>
      <c r="P20" s="45">
        <f>(O20/P$27)</f>
        <v>12.688546550569324</v>
      </c>
      <c r="Q20" s="10"/>
    </row>
    <row r="21" spans="1:17" ht="15">
      <c r="A21" s="12"/>
      <c r="B21" s="25">
        <v>361.1</v>
      </c>
      <c r="C21" s="20" t="s">
        <v>34</v>
      </c>
      <c r="D21" s="46">
        <v>1394</v>
      </c>
      <c r="E21" s="46">
        <v>635</v>
      </c>
      <c r="F21" s="46">
        <v>0</v>
      </c>
      <c r="G21" s="46">
        <v>859</v>
      </c>
      <c r="H21" s="46">
        <v>0</v>
      </c>
      <c r="I21" s="46">
        <v>4116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7004</v>
      </c>
      <c r="P21" s="47">
        <f>(O21/P$27)</f>
        <v>4.691225720026791</v>
      </c>
      <c r="Q21" s="9"/>
    </row>
    <row r="22" spans="1:17" ht="15">
      <c r="A22" s="12"/>
      <c r="B22" s="25">
        <v>369.9</v>
      </c>
      <c r="C22" s="20" t="s">
        <v>49</v>
      </c>
      <c r="D22" s="46">
        <v>11940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11940</v>
      </c>
      <c r="P22" s="47">
        <f>(O22/P$27)</f>
        <v>7.997320830542532</v>
      </c>
      <c r="Q22" s="9"/>
    </row>
    <row r="23" spans="1:17" ht="15.75">
      <c r="A23" s="29" t="s">
        <v>27</v>
      </c>
      <c r="B23" s="30"/>
      <c r="C23" s="31"/>
      <c r="D23" s="32">
        <f>SUM(D24:D24)</f>
        <v>80625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80625</v>
      </c>
      <c r="P23" s="45">
        <f>(O23/P$27)</f>
        <v>54.0020093770931</v>
      </c>
      <c r="Q23" s="9"/>
    </row>
    <row r="24" spans="1:17" ht="15.75" thickBot="1">
      <c r="A24" s="12"/>
      <c r="B24" s="25">
        <v>381</v>
      </c>
      <c r="C24" s="20" t="s">
        <v>64</v>
      </c>
      <c r="D24" s="46">
        <v>80625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80625</v>
      </c>
      <c r="P24" s="47">
        <f>(O24/P$27)</f>
        <v>54.0020093770931</v>
      </c>
      <c r="Q24" s="9"/>
    </row>
    <row r="25" spans="1:120" ht="16.5" thickBot="1">
      <c r="A25" s="14" t="s">
        <v>30</v>
      </c>
      <c r="B25" s="23"/>
      <c r="C25" s="22"/>
      <c r="D25" s="15">
        <f>SUM(D5,D7,D12,D16,D18,D20,D23)</f>
        <v>1055357</v>
      </c>
      <c r="E25" s="15">
        <f>SUM(E5,E7,E12,E16,E18,E20,E23)</f>
        <v>46106</v>
      </c>
      <c r="F25" s="15">
        <f>SUM(F5,F7,F12,F16,F18,F20,F23)</f>
        <v>0</v>
      </c>
      <c r="G25" s="15">
        <f>SUM(G5,G7,G12,G16,G18,G20,G23)</f>
        <v>206330</v>
      </c>
      <c r="H25" s="15">
        <f>SUM(H5,H7,H12,H16,H18,H20,H23)</f>
        <v>0</v>
      </c>
      <c r="I25" s="15">
        <f>SUM(I5,I7,I12,I16,I18,I20,I23)</f>
        <v>704530</v>
      </c>
      <c r="J25" s="15">
        <f>SUM(J5,J7,J12,J16,J18,J20,J23)</f>
        <v>0</v>
      </c>
      <c r="K25" s="15">
        <f>SUM(K5,K7,K12,K16,K18,K20,K23)</f>
        <v>0</v>
      </c>
      <c r="L25" s="15">
        <f>SUM(L5,L7,L12,L16,L18,L20,L23)</f>
        <v>0</v>
      </c>
      <c r="M25" s="15">
        <f>SUM(M5,M7,M12,M16,M18,M20,M23)</f>
        <v>0</v>
      </c>
      <c r="N25" s="15">
        <f>SUM(N5,N7,N12,N16,N18,N20,N23)</f>
        <v>0</v>
      </c>
      <c r="O25" s="15">
        <f>SUM(D25:N25)</f>
        <v>2012323</v>
      </c>
      <c r="P25" s="38">
        <f>(O25/P$27)</f>
        <v>1347.8385800401875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9"/>
    </row>
    <row r="27" spans="1:16" ht="15">
      <c r="A27" s="40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8" t="s">
        <v>81</v>
      </c>
      <c r="N27" s="48"/>
      <c r="O27" s="48"/>
      <c r="P27" s="43">
        <v>1493</v>
      </c>
    </row>
    <row r="28" spans="1:16" ht="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</row>
    <row r="29" spans="1:16" ht="15.75" customHeight="1" thickBot="1">
      <c r="A29" s="52" t="s">
        <v>47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260860</v>
      </c>
      <c r="E5" s="27">
        <f t="shared" si="0"/>
        <v>0</v>
      </c>
      <c r="F5" s="27">
        <f t="shared" si="0"/>
        <v>0</v>
      </c>
      <c r="G5" s="27">
        <f t="shared" si="0"/>
        <v>143541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404401</v>
      </c>
      <c r="O5" s="33">
        <f aca="true" t="shared" si="2" ref="O5:O28">(N5/O$30)</f>
        <v>280.8340277777778</v>
      </c>
      <c r="P5" s="6"/>
    </row>
    <row r="6" spans="1:16" ht="15">
      <c r="A6" s="12"/>
      <c r="B6" s="25">
        <v>311</v>
      </c>
      <c r="C6" s="20" t="s">
        <v>1</v>
      </c>
      <c r="D6" s="46">
        <v>260860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260860</v>
      </c>
      <c r="O6" s="47">
        <f t="shared" si="2"/>
        <v>181.15277777777777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143541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143541</v>
      </c>
      <c r="O7" s="47">
        <f t="shared" si="2"/>
        <v>99.68125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239010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239010</v>
      </c>
      <c r="O8" s="45">
        <f t="shared" si="2"/>
        <v>165.97916666666666</v>
      </c>
      <c r="P8" s="10"/>
    </row>
    <row r="9" spans="1:16" ht="15">
      <c r="A9" s="12"/>
      <c r="B9" s="25">
        <v>323.1</v>
      </c>
      <c r="C9" s="20" t="s">
        <v>11</v>
      </c>
      <c r="D9" s="46">
        <v>151281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151281</v>
      </c>
      <c r="O9" s="47">
        <f t="shared" si="2"/>
        <v>105.05625</v>
      </c>
      <c r="P9" s="9"/>
    </row>
    <row r="10" spans="1:16" ht="15">
      <c r="A10" s="12"/>
      <c r="B10" s="25">
        <v>323.2</v>
      </c>
      <c r="C10" s="20" t="s">
        <v>12</v>
      </c>
      <c r="D10" s="46">
        <v>74867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74867</v>
      </c>
      <c r="O10" s="47">
        <f t="shared" si="2"/>
        <v>51.990972222222226</v>
      </c>
      <c r="P10" s="9"/>
    </row>
    <row r="11" spans="1:16" ht="15">
      <c r="A11" s="12"/>
      <c r="B11" s="25">
        <v>323.4</v>
      </c>
      <c r="C11" s="20" t="s">
        <v>13</v>
      </c>
      <c r="D11" s="46">
        <v>7332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7332</v>
      </c>
      <c r="O11" s="47">
        <f t="shared" si="2"/>
        <v>5.091666666666667</v>
      </c>
      <c r="P11" s="9"/>
    </row>
    <row r="12" spans="1:16" ht="15">
      <c r="A12" s="12"/>
      <c r="B12" s="25">
        <v>329</v>
      </c>
      <c r="C12" s="20" t="s">
        <v>14</v>
      </c>
      <c r="D12" s="46">
        <v>5530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5530</v>
      </c>
      <c r="O12" s="47">
        <f t="shared" si="2"/>
        <v>3.8402777777777777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110137</v>
      </c>
      <c r="E13" s="32">
        <f t="shared" si="4"/>
        <v>0</v>
      </c>
      <c r="F13" s="32">
        <f t="shared" si="4"/>
        <v>0</v>
      </c>
      <c r="G13" s="32">
        <f t="shared" si="4"/>
        <v>1104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111241</v>
      </c>
      <c r="O13" s="45">
        <f t="shared" si="2"/>
        <v>77.25069444444445</v>
      </c>
      <c r="P13" s="10"/>
    </row>
    <row r="14" spans="1:16" ht="15">
      <c r="A14" s="12"/>
      <c r="B14" s="25">
        <v>334.1</v>
      </c>
      <c r="C14" s="20" t="s">
        <v>16</v>
      </c>
      <c r="D14" s="46">
        <v>11414</v>
      </c>
      <c r="E14" s="46">
        <v>0</v>
      </c>
      <c r="F14" s="46">
        <v>0</v>
      </c>
      <c r="G14" s="46">
        <v>1104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12518</v>
      </c>
      <c r="O14" s="47">
        <f t="shared" si="2"/>
        <v>8.693055555555556</v>
      </c>
      <c r="P14" s="9"/>
    </row>
    <row r="15" spans="1:16" ht="15">
      <c r="A15" s="12"/>
      <c r="B15" s="25">
        <v>335.12</v>
      </c>
      <c r="C15" s="20" t="s">
        <v>17</v>
      </c>
      <c r="D15" s="46">
        <v>20639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20639</v>
      </c>
      <c r="O15" s="47">
        <f t="shared" si="2"/>
        <v>14.332638888888889</v>
      </c>
      <c r="P15" s="9"/>
    </row>
    <row r="16" spans="1:16" ht="15">
      <c r="A16" s="12"/>
      <c r="B16" s="25">
        <v>335.15</v>
      </c>
      <c r="C16" s="20" t="s">
        <v>19</v>
      </c>
      <c r="D16" s="46">
        <v>3708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3708</v>
      </c>
      <c r="O16" s="47">
        <f t="shared" si="2"/>
        <v>2.575</v>
      </c>
      <c r="P16" s="9"/>
    </row>
    <row r="17" spans="1:16" ht="15">
      <c r="A17" s="12"/>
      <c r="B17" s="25">
        <v>335.18</v>
      </c>
      <c r="C17" s="20" t="s">
        <v>20</v>
      </c>
      <c r="D17" s="46">
        <v>74376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74376</v>
      </c>
      <c r="O17" s="47">
        <f t="shared" si="2"/>
        <v>51.65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0</v>
      </c>
      <c r="E18" s="32">
        <f t="shared" si="5"/>
        <v>45221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442484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487705</v>
      </c>
      <c r="O18" s="45">
        <f t="shared" si="2"/>
        <v>338.68402777777777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442484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442484</v>
      </c>
      <c r="O19" s="47">
        <f t="shared" si="2"/>
        <v>307.28055555555557</v>
      </c>
      <c r="P19" s="9"/>
    </row>
    <row r="20" spans="1:16" ht="15">
      <c r="A20" s="12"/>
      <c r="B20" s="25">
        <v>343.9</v>
      </c>
      <c r="C20" s="20" t="s">
        <v>29</v>
      </c>
      <c r="D20" s="46">
        <v>0</v>
      </c>
      <c r="E20" s="46">
        <v>45221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45221</v>
      </c>
      <c r="O20" s="47">
        <f t="shared" si="2"/>
        <v>31.403472222222224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SUM(D22:D22)</f>
        <v>7193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7193</v>
      </c>
      <c r="O21" s="45">
        <f t="shared" si="2"/>
        <v>4.995138888888889</v>
      </c>
      <c r="P21" s="10"/>
    </row>
    <row r="22" spans="1:16" ht="15">
      <c r="A22" s="13"/>
      <c r="B22" s="39">
        <v>354</v>
      </c>
      <c r="C22" s="21" t="s">
        <v>32</v>
      </c>
      <c r="D22" s="46">
        <v>7193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7193</v>
      </c>
      <c r="O22" s="47">
        <f t="shared" si="2"/>
        <v>4.995138888888889</v>
      </c>
      <c r="P22" s="9"/>
    </row>
    <row r="23" spans="1:16" ht="15.75">
      <c r="A23" s="29" t="s">
        <v>2</v>
      </c>
      <c r="B23" s="30"/>
      <c r="C23" s="31"/>
      <c r="D23" s="32">
        <f aca="true" t="shared" si="7" ref="D23:M23">SUM(D24:D25)</f>
        <v>10679</v>
      </c>
      <c r="E23" s="32">
        <f t="shared" si="7"/>
        <v>2309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9143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22131</v>
      </c>
      <c r="O23" s="45">
        <f t="shared" si="2"/>
        <v>15.36875</v>
      </c>
      <c r="P23" s="10"/>
    </row>
    <row r="24" spans="1:16" ht="15">
      <c r="A24" s="12"/>
      <c r="B24" s="25">
        <v>361.1</v>
      </c>
      <c r="C24" s="20" t="s">
        <v>34</v>
      </c>
      <c r="D24" s="46">
        <v>4241</v>
      </c>
      <c r="E24" s="46">
        <v>980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5221</v>
      </c>
      <c r="O24" s="47">
        <f t="shared" si="2"/>
        <v>3.6256944444444446</v>
      </c>
      <c r="P24" s="9"/>
    </row>
    <row r="25" spans="1:16" ht="15">
      <c r="A25" s="12"/>
      <c r="B25" s="25">
        <v>361.3</v>
      </c>
      <c r="C25" s="20" t="s">
        <v>35</v>
      </c>
      <c r="D25" s="46">
        <v>6438</v>
      </c>
      <c r="E25" s="46">
        <v>1329</v>
      </c>
      <c r="F25" s="46">
        <v>0</v>
      </c>
      <c r="G25" s="46">
        <v>0</v>
      </c>
      <c r="H25" s="46">
        <v>0</v>
      </c>
      <c r="I25" s="46">
        <v>9143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16910</v>
      </c>
      <c r="O25" s="47">
        <f t="shared" si="2"/>
        <v>11.743055555555555</v>
      </c>
      <c r="P25" s="9"/>
    </row>
    <row r="26" spans="1:16" ht="15.75">
      <c r="A26" s="29" t="s">
        <v>27</v>
      </c>
      <c r="B26" s="30"/>
      <c r="C26" s="31"/>
      <c r="D26" s="32">
        <f aca="true" t="shared" si="8" ref="D26:M26">SUM(D27:D27)</f>
        <v>2606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6553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9159</v>
      </c>
      <c r="O26" s="45">
        <f t="shared" si="2"/>
        <v>6.360416666666667</v>
      </c>
      <c r="P26" s="9"/>
    </row>
    <row r="27" spans="1:16" ht="15.75" thickBot="1">
      <c r="A27" s="12"/>
      <c r="B27" s="25">
        <v>389.1</v>
      </c>
      <c r="C27" s="20" t="s">
        <v>36</v>
      </c>
      <c r="D27" s="46">
        <v>2606</v>
      </c>
      <c r="E27" s="46">
        <v>0</v>
      </c>
      <c r="F27" s="46">
        <v>0</v>
      </c>
      <c r="G27" s="46">
        <v>0</v>
      </c>
      <c r="H27" s="46">
        <v>0</v>
      </c>
      <c r="I27" s="46">
        <v>6553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9159</v>
      </c>
      <c r="O27" s="47">
        <f t="shared" si="2"/>
        <v>6.360416666666667</v>
      </c>
      <c r="P27" s="9"/>
    </row>
    <row r="28" spans="1:119" ht="16.5" thickBot="1">
      <c r="A28" s="14" t="s">
        <v>30</v>
      </c>
      <c r="B28" s="23"/>
      <c r="C28" s="22"/>
      <c r="D28" s="15">
        <f aca="true" t="shared" si="9" ref="D28:M28">SUM(D5,D8,D13,D18,D21,D23,D26)</f>
        <v>630485</v>
      </c>
      <c r="E28" s="15">
        <f t="shared" si="9"/>
        <v>47530</v>
      </c>
      <c r="F28" s="15">
        <f t="shared" si="9"/>
        <v>0</v>
      </c>
      <c r="G28" s="15">
        <f t="shared" si="9"/>
        <v>144645</v>
      </c>
      <c r="H28" s="15">
        <f t="shared" si="9"/>
        <v>0</v>
      </c>
      <c r="I28" s="15">
        <f t="shared" si="9"/>
        <v>458180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1280840</v>
      </c>
      <c r="O28" s="38">
        <f t="shared" si="2"/>
        <v>889.4722222222222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52</v>
      </c>
      <c r="M30" s="48"/>
      <c r="N30" s="48"/>
      <c r="O30" s="43">
        <v>1440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277495</v>
      </c>
      <c r="E5" s="27">
        <f t="shared" si="0"/>
        <v>0</v>
      </c>
      <c r="F5" s="27">
        <f t="shared" si="0"/>
        <v>0</v>
      </c>
      <c r="G5" s="27">
        <f t="shared" si="0"/>
        <v>137116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414611</v>
      </c>
      <c r="O5" s="33">
        <f aca="true" t="shared" si="2" ref="O5:O29">(N5/O$31)</f>
        <v>290.54730203223545</v>
      </c>
      <c r="P5" s="6"/>
    </row>
    <row r="6" spans="1:16" ht="15">
      <c r="A6" s="12"/>
      <c r="B6" s="25">
        <v>311</v>
      </c>
      <c r="C6" s="20" t="s">
        <v>1</v>
      </c>
      <c r="D6" s="46">
        <v>277495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277495</v>
      </c>
      <c r="O6" s="47">
        <f t="shared" si="2"/>
        <v>194.4604064470918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137116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137116</v>
      </c>
      <c r="O7" s="47">
        <f t="shared" si="2"/>
        <v>96.08689558514365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246201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246201</v>
      </c>
      <c r="O8" s="45">
        <f t="shared" si="2"/>
        <v>172.53048353188507</v>
      </c>
      <c r="P8" s="10"/>
    </row>
    <row r="9" spans="1:16" ht="15">
      <c r="A9" s="12"/>
      <c r="B9" s="25">
        <v>323.1</v>
      </c>
      <c r="C9" s="20" t="s">
        <v>11</v>
      </c>
      <c r="D9" s="46">
        <v>157486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157486</v>
      </c>
      <c r="O9" s="47">
        <f t="shared" si="2"/>
        <v>110.36159775753329</v>
      </c>
      <c r="P9" s="9"/>
    </row>
    <row r="10" spans="1:16" ht="15">
      <c r="A10" s="12"/>
      <c r="B10" s="25">
        <v>323.2</v>
      </c>
      <c r="C10" s="20" t="s">
        <v>12</v>
      </c>
      <c r="D10" s="46">
        <v>74202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74202</v>
      </c>
      <c r="O10" s="47">
        <f t="shared" si="2"/>
        <v>51.99859845830414</v>
      </c>
      <c r="P10" s="9"/>
    </row>
    <row r="11" spans="1:16" ht="15">
      <c r="A11" s="12"/>
      <c r="B11" s="25">
        <v>323.4</v>
      </c>
      <c r="C11" s="20" t="s">
        <v>13</v>
      </c>
      <c r="D11" s="46">
        <v>6981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6981</v>
      </c>
      <c r="O11" s="47">
        <f t="shared" si="2"/>
        <v>4.8920812894183605</v>
      </c>
      <c r="P11" s="9"/>
    </row>
    <row r="12" spans="1:16" ht="15">
      <c r="A12" s="12"/>
      <c r="B12" s="25">
        <v>329</v>
      </c>
      <c r="C12" s="20" t="s">
        <v>14</v>
      </c>
      <c r="D12" s="46">
        <v>7532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7532</v>
      </c>
      <c r="O12" s="47">
        <f t="shared" si="2"/>
        <v>5.2782060266292925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106650</v>
      </c>
      <c r="E13" s="32">
        <f t="shared" si="4"/>
        <v>0</v>
      </c>
      <c r="F13" s="32">
        <f t="shared" si="4"/>
        <v>0</v>
      </c>
      <c r="G13" s="32">
        <f t="shared" si="4"/>
        <v>306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106956</v>
      </c>
      <c r="O13" s="45">
        <f t="shared" si="2"/>
        <v>74.95164681149264</v>
      </c>
      <c r="P13" s="10"/>
    </row>
    <row r="14" spans="1:16" ht="15">
      <c r="A14" s="12"/>
      <c r="B14" s="25">
        <v>334.1</v>
      </c>
      <c r="C14" s="20" t="s">
        <v>16</v>
      </c>
      <c r="D14" s="46">
        <v>8733</v>
      </c>
      <c r="E14" s="46">
        <v>0</v>
      </c>
      <c r="F14" s="46">
        <v>0</v>
      </c>
      <c r="G14" s="46">
        <v>306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9039</v>
      </c>
      <c r="O14" s="47">
        <f t="shared" si="2"/>
        <v>6.33426769446391</v>
      </c>
      <c r="P14" s="9"/>
    </row>
    <row r="15" spans="1:16" ht="15">
      <c r="A15" s="12"/>
      <c r="B15" s="25">
        <v>335.12</v>
      </c>
      <c r="C15" s="20" t="s">
        <v>17</v>
      </c>
      <c r="D15" s="46">
        <v>19502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19502</v>
      </c>
      <c r="O15" s="47">
        <f t="shared" si="2"/>
        <v>13.666433076384022</v>
      </c>
      <c r="P15" s="9"/>
    </row>
    <row r="16" spans="1:16" ht="15">
      <c r="A16" s="12"/>
      <c r="B16" s="25">
        <v>335.15</v>
      </c>
      <c r="C16" s="20" t="s">
        <v>19</v>
      </c>
      <c r="D16" s="46">
        <v>3659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3659</v>
      </c>
      <c r="O16" s="47">
        <f t="shared" si="2"/>
        <v>2.5641205325858443</v>
      </c>
      <c r="P16" s="9"/>
    </row>
    <row r="17" spans="1:16" ht="15">
      <c r="A17" s="12"/>
      <c r="B17" s="25">
        <v>335.18</v>
      </c>
      <c r="C17" s="20" t="s">
        <v>20</v>
      </c>
      <c r="D17" s="46">
        <v>74756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74756</v>
      </c>
      <c r="O17" s="47">
        <f t="shared" si="2"/>
        <v>52.38682550805886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0</v>
      </c>
      <c r="E18" s="32">
        <f t="shared" si="5"/>
        <v>45081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418648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463729</v>
      </c>
      <c r="O18" s="45">
        <f t="shared" si="2"/>
        <v>324.9677645409951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418648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418648</v>
      </c>
      <c r="O19" s="47">
        <f t="shared" si="2"/>
        <v>293.37631394533986</v>
      </c>
      <c r="P19" s="9"/>
    </row>
    <row r="20" spans="1:16" ht="15">
      <c r="A20" s="12"/>
      <c r="B20" s="25">
        <v>343.9</v>
      </c>
      <c r="C20" s="20" t="s">
        <v>29</v>
      </c>
      <c r="D20" s="46">
        <v>0</v>
      </c>
      <c r="E20" s="46">
        <v>45081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45081</v>
      </c>
      <c r="O20" s="47">
        <f t="shared" si="2"/>
        <v>31.59145059565522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SUM(D22:D22)</f>
        <v>9460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9460</v>
      </c>
      <c r="O21" s="45">
        <f t="shared" si="2"/>
        <v>6.629292221443588</v>
      </c>
      <c r="P21" s="10"/>
    </row>
    <row r="22" spans="1:16" ht="15">
      <c r="A22" s="13"/>
      <c r="B22" s="39">
        <v>354</v>
      </c>
      <c r="C22" s="21" t="s">
        <v>32</v>
      </c>
      <c r="D22" s="46">
        <v>9460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9460</v>
      </c>
      <c r="O22" s="47">
        <f t="shared" si="2"/>
        <v>6.629292221443588</v>
      </c>
      <c r="P22" s="9"/>
    </row>
    <row r="23" spans="1:16" ht="15.75">
      <c r="A23" s="29" t="s">
        <v>2</v>
      </c>
      <c r="B23" s="30"/>
      <c r="C23" s="31"/>
      <c r="D23" s="32">
        <f aca="true" t="shared" si="7" ref="D23:M23">SUM(D24:D26)</f>
        <v>13101</v>
      </c>
      <c r="E23" s="32">
        <f t="shared" si="7"/>
        <v>1646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5321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20068</v>
      </c>
      <c r="O23" s="45">
        <f t="shared" si="2"/>
        <v>14.063069376313946</v>
      </c>
      <c r="P23" s="10"/>
    </row>
    <row r="24" spans="1:16" ht="15">
      <c r="A24" s="12"/>
      <c r="B24" s="25">
        <v>361.1</v>
      </c>
      <c r="C24" s="20" t="s">
        <v>34</v>
      </c>
      <c r="D24" s="46">
        <v>4512</v>
      </c>
      <c r="E24" s="46">
        <v>814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5326</v>
      </c>
      <c r="O24" s="47">
        <f t="shared" si="2"/>
        <v>3.7323055360896986</v>
      </c>
      <c r="P24" s="9"/>
    </row>
    <row r="25" spans="1:16" ht="15">
      <c r="A25" s="12"/>
      <c r="B25" s="25">
        <v>361.3</v>
      </c>
      <c r="C25" s="20" t="s">
        <v>35</v>
      </c>
      <c r="D25" s="46">
        <v>4022</v>
      </c>
      <c r="E25" s="46">
        <v>832</v>
      </c>
      <c r="F25" s="46">
        <v>0</v>
      </c>
      <c r="G25" s="46">
        <v>0</v>
      </c>
      <c r="H25" s="46">
        <v>0</v>
      </c>
      <c r="I25" s="46">
        <v>5321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10175</v>
      </c>
      <c r="O25" s="47">
        <f t="shared" si="2"/>
        <v>7.130343377715487</v>
      </c>
      <c r="P25" s="9"/>
    </row>
    <row r="26" spans="1:16" ht="15">
      <c r="A26" s="12"/>
      <c r="B26" s="25">
        <v>369.9</v>
      </c>
      <c r="C26" s="20" t="s">
        <v>49</v>
      </c>
      <c r="D26" s="46">
        <v>4567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4567</v>
      </c>
      <c r="O26" s="47">
        <f t="shared" si="2"/>
        <v>3.2004204625087596</v>
      </c>
      <c r="P26" s="9"/>
    </row>
    <row r="27" spans="1:16" ht="15.75">
      <c r="A27" s="29" t="s">
        <v>27</v>
      </c>
      <c r="B27" s="30"/>
      <c r="C27" s="31"/>
      <c r="D27" s="32">
        <f aca="true" t="shared" si="8" ref="D27:M27">SUM(D28:D28)</f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5712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5712</v>
      </c>
      <c r="O27" s="45">
        <f t="shared" si="2"/>
        <v>4.002803083391731</v>
      </c>
      <c r="P27" s="9"/>
    </row>
    <row r="28" spans="1:16" ht="15.75" thickBot="1">
      <c r="A28" s="12"/>
      <c r="B28" s="25">
        <v>389.1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5712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5712</v>
      </c>
      <c r="O28" s="47">
        <f t="shared" si="2"/>
        <v>4.002803083391731</v>
      </c>
      <c r="P28" s="9"/>
    </row>
    <row r="29" spans="1:119" ht="16.5" thickBot="1">
      <c r="A29" s="14" t="s">
        <v>30</v>
      </c>
      <c r="B29" s="23"/>
      <c r="C29" s="22"/>
      <c r="D29" s="15">
        <f aca="true" t="shared" si="9" ref="D29:M29">SUM(D5,D8,D13,D18,D21,D23,D27)</f>
        <v>652907</v>
      </c>
      <c r="E29" s="15">
        <f t="shared" si="9"/>
        <v>46727</v>
      </c>
      <c r="F29" s="15">
        <f t="shared" si="9"/>
        <v>0</v>
      </c>
      <c r="G29" s="15">
        <f t="shared" si="9"/>
        <v>137422</v>
      </c>
      <c r="H29" s="15">
        <f t="shared" si="9"/>
        <v>0</v>
      </c>
      <c r="I29" s="15">
        <f t="shared" si="9"/>
        <v>429681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1266737</v>
      </c>
      <c r="O29" s="38">
        <f t="shared" si="2"/>
        <v>887.6923615977576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50</v>
      </c>
      <c r="M31" s="48"/>
      <c r="N31" s="48"/>
      <c r="O31" s="43">
        <v>1427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306214</v>
      </c>
      <c r="E5" s="27">
        <f t="shared" si="0"/>
        <v>0</v>
      </c>
      <c r="F5" s="27">
        <f t="shared" si="0"/>
        <v>0</v>
      </c>
      <c r="G5" s="27">
        <f t="shared" si="0"/>
        <v>131020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437234</v>
      </c>
      <c r="O5" s="33">
        <f aca="true" t="shared" si="2" ref="O5:O30">(N5/O$32)</f>
        <v>308.56316160903316</v>
      </c>
      <c r="P5" s="6"/>
    </row>
    <row r="6" spans="1:16" ht="15">
      <c r="A6" s="12"/>
      <c r="B6" s="25">
        <v>311</v>
      </c>
      <c r="C6" s="20" t="s">
        <v>1</v>
      </c>
      <c r="D6" s="46">
        <v>306214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306214</v>
      </c>
      <c r="O6" s="47">
        <f t="shared" si="2"/>
        <v>216.1002117148906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131020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131020</v>
      </c>
      <c r="O7" s="47">
        <f t="shared" si="2"/>
        <v>92.46294989414255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263058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263058</v>
      </c>
      <c r="O8" s="45">
        <f t="shared" si="2"/>
        <v>185.64431898376853</v>
      </c>
      <c r="P8" s="10"/>
    </row>
    <row r="9" spans="1:16" ht="15">
      <c r="A9" s="12"/>
      <c r="B9" s="25">
        <v>323.1</v>
      </c>
      <c r="C9" s="20" t="s">
        <v>11</v>
      </c>
      <c r="D9" s="46">
        <v>171742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171742</v>
      </c>
      <c r="O9" s="47">
        <f t="shared" si="2"/>
        <v>121.20112914608328</v>
      </c>
      <c r="P9" s="9"/>
    </row>
    <row r="10" spans="1:16" ht="15">
      <c r="A10" s="12"/>
      <c r="B10" s="25">
        <v>323.2</v>
      </c>
      <c r="C10" s="20" t="s">
        <v>12</v>
      </c>
      <c r="D10" s="46">
        <v>76159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76159</v>
      </c>
      <c r="O10" s="47">
        <f t="shared" si="2"/>
        <v>53.74664784756528</v>
      </c>
      <c r="P10" s="9"/>
    </row>
    <row r="11" spans="1:16" ht="15">
      <c r="A11" s="12"/>
      <c r="B11" s="25">
        <v>323.4</v>
      </c>
      <c r="C11" s="20" t="s">
        <v>13</v>
      </c>
      <c r="D11" s="46">
        <v>7726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7726</v>
      </c>
      <c r="O11" s="47">
        <f t="shared" si="2"/>
        <v>5.4523641496118564</v>
      </c>
      <c r="P11" s="9"/>
    </row>
    <row r="12" spans="1:16" ht="15">
      <c r="A12" s="12"/>
      <c r="B12" s="25">
        <v>329</v>
      </c>
      <c r="C12" s="20" t="s">
        <v>14</v>
      </c>
      <c r="D12" s="46">
        <v>7431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7431</v>
      </c>
      <c r="O12" s="47">
        <f t="shared" si="2"/>
        <v>5.244177840508116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SUM(D14:D18)</f>
        <v>97313</v>
      </c>
      <c r="E13" s="32">
        <f t="shared" si="4"/>
        <v>0</v>
      </c>
      <c r="F13" s="32">
        <f t="shared" si="4"/>
        <v>0</v>
      </c>
      <c r="G13" s="32">
        <f t="shared" si="4"/>
        <v>174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97487</v>
      </c>
      <c r="O13" s="45">
        <f t="shared" si="2"/>
        <v>68.79816513761467</v>
      </c>
      <c r="P13" s="10"/>
    </row>
    <row r="14" spans="1:16" ht="15">
      <c r="A14" s="12"/>
      <c r="B14" s="25">
        <v>334.1</v>
      </c>
      <c r="C14" s="20" t="s">
        <v>16</v>
      </c>
      <c r="D14" s="46">
        <v>4548</v>
      </c>
      <c r="E14" s="46">
        <v>0</v>
      </c>
      <c r="F14" s="46">
        <v>0</v>
      </c>
      <c r="G14" s="46">
        <v>174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4722</v>
      </c>
      <c r="O14" s="47">
        <f t="shared" si="2"/>
        <v>3.332392378263938</v>
      </c>
      <c r="P14" s="9"/>
    </row>
    <row r="15" spans="1:16" ht="15">
      <c r="A15" s="12"/>
      <c r="B15" s="25">
        <v>335.12</v>
      </c>
      <c r="C15" s="20" t="s">
        <v>17</v>
      </c>
      <c r="D15" s="46">
        <v>18104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18104</v>
      </c>
      <c r="O15" s="47">
        <f t="shared" si="2"/>
        <v>12.776287932251234</v>
      </c>
      <c r="P15" s="9"/>
    </row>
    <row r="16" spans="1:16" ht="15">
      <c r="A16" s="12"/>
      <c r="B16" s="25">
        <v>335.14</v>
      </c>
      <c r="C16" s="20" t="s">
        <v>18</v>
      </c>
      <c r="D16" s="46">
        <v>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</v>
      </c>
      <c r="O16" s="47">
        <f t="shared" si="2"/>
        <v>0.05504587155963303</v>
      </c>
      <c r="P16" s="9"/>
    </row>
    <row r="17" spans="1:16" ht="15">
      <c r="A17" s="12"/>
      <c r="B17" s="25">
        <v>335.15</v>
      </c>
      <c r="C17" s="20" t="s">
        <v>19</v>
      </c>
      <c r="D17" s="46">
        <v>3756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3756</v>
      </c>
      <c r="O17" s="47">
        <f t="shared" si="2"/>
        <v>2.650670430486944</v>
      </c>
      <c r="P17" s="9"/>
    </row>
    <row r="18" spans="1:16" ht="15">
      <c r="A18" s="12"/>
      <c r="B18" s="25">
        <v>335.18</v>
      </c>
      <c r="C18" s="20" t="s">
        <v>20</v>
      </c>
      <c r="D18" s="46">
        <v>70827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70827</v>
      </c>
      <c r="O18" s="47">
        <f t="shared" si="2"/>
        <v>49.98376852505293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0</v>
      </c>
      <c r="E19" s="32">
        <f t="shared" si="5"/>
        <v>45267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420005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465272</v>
      </c>
      <c r="O19" s="45">
        <f t="shared" si="2"/>
        <v>328.3500352858151</v>
      </c>
      <c r="P19" s="10"/>
    </row>
    <row r="20" spans="1:16" ht="15">
      <c r="A20" s="12"/>
      <c r="B20" s="25">
        <v>343.5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420005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420005</v>
      </c>
      <c r="O20" s="47">
        <f t="shared" si="2"/>
        <v>296.4043754410727</v>
      </c>
      <c r="P20" s="9"/>
    </row>
    <row r="21" spans="1:16" ht="15">
      <c r="A21" s="12"/>
      <c r="B21" s="25">
        <v>343.9</v>
      </c>
      <c r="C21" s="20" t="s">
        <v>29</v>
      </c>
      <c r="D21" s="46">
        <v>0</v>
      </c>
      <c r="E21" s="46">
        <v>45267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45267</v>
      </c>
      <c r="O21" s="47">
        <f t="shared" si="2"/>
        <v>31.945659844742412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SUM(D23:D24)</f>
        <v>16182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16182</v>
      </c>
      <c r="O22" s="45">
        <f t="shared" si="2"/>
        <v>11.419901199717714</v>
      </c>
      <c r="P22" s="10"/>
    </row>
    <row r="23" spans="1:16" ht="15">
      <c r="A23" s="13"/>
      <c r="B23" s="39">
        <v>354</v>
      </c>
      <c r="C23" s="21" t="s">
        <v>32</v>
      </c>
      <c r="D23" s="46">
        <v>9828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9828</v>
      </c>
      <c r="O23" s="47">
        <f t="shared" si="2"/>
        <v>6.935779816513762</v>
      </c>
      <c r="P23" s="9"/>
    </row>
    <row r="24" spans="1:16" ht="15">
      <c r="A24" s="13"/>
      <c r="B24" s="39">
        <v>359</v>
      </c>
      <c r="C24" s="21" t="s">
        <v>33</v>
      </c>
      <c r="D24" s="46">
        <v>6354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6354</v>
      </c>
      <c r="O24" s="47">
        <f t="shared" si="2"/>
        <v>4.484121383203952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16683</v>
      </c>
      <c r="E25" s="32">
        <f t="shared" si="7"/>
        <v>3423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16591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36697</v>
      </c>
      <c r="O25" s="45">
        <f t="shared" si="2"/>
        <v>25.897671136203247</v>
      </c>
      <c r="P25" s="10"/>
    </row>
    <row r="26" spans="1:16" ht="15">
      <c r="A26" s="12"/>
      <c r="B26" s="25">
        <v>361.1</v>
      </c>
      <c r="C26" s="20" t="s">
        <v>34</v>
      </c>
      <c r="D26" s="46">
        <v>5000</v>
      </c>
      <c r="E26" s="46">
        <v>1009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6009</v>
      </c>
      <c r="O26" s="47">
        <f t="shared" si="2"/>
        <v>4.240649258997883</v>
      </c>
      <c r="P26" s="9"/>
    </row>
    <row r="27" spans="1:16" ht="15">
      <c r="A27" s="12"/>
      <c r="B27" s="25">
        <v>361.3</v>
      </c>
      <c r="C27" s="20" t="s">
        <v>35</v>
      </c>
      <c r="D27" s="46">
        <v>11683</v>
      </c>
      <c r="E27" s="46">
        <v>2414</v>
      </c>
      <c r="F27" s="46">
        <v>0</v>
      </c>
      <c r="G27" s="46">
        <v>0</v>
      </c>
      <c r="H27" s="46">
        <v>0</v>
      </c>
      <c r="I27" s="46">
        <v>16591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30688</v>
      </c>
      <c r="O27" s="47">
        <f t="shared" si="2"/>
        <v>21.657021877205363</v>
      </c>
      <c r="P27" s="9"/>
    </row>
    <row r="28" spans="1:16" ht="15.75">
      <c r="A28" s="29" t="s">
        <v>27</v>
      </c>
      <c r="B28" s="30"/>
      <c r="C28" s="31"/>
      <c r="D28" s="32">
        <f aca="true" t="shared" si="8" ref="D28:M2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5597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5597</v>
      </c>
      <c r="O28" s="45">
        <f t="shared" si="2"/>
        <v>3.949894142554693</v>
      </c>
      <c r="P28" s="9"/>
    </row>
    <row r="29" spans="1:16" ht="15.75" thickBot="1">
      <c r="A29" s="12"/>
      <c r="B29" s="25">
        <v>389.1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5597</v>
      </c>
      <c r="O29" s="47">
        <f t="shared" si="2"/>
        <v>3.949894142554693</v>
      </c>
      <c r="P29" s="9"/>
    </row>
    <row r="30" spans="1:119" ht="16.5" thickBot="1">
      <c r="A30" s="14" t="s">
        <v>30</v>
      </c>
      <c r="B30" s="23"/>
      <c r="C30" s="22"/>
      <c r="D30" s="15">
        <f aca="true" t="shared" si="9" ref="D30:M30">SUM(D5,D8,D13,D19,D22,D25,D28)</f>
        <v>699450</v>
      </c>
      <c r="E30" s="15">
        <f t="shared" si="9"/>
        <v>48690</v>
      </c>
      <c r="F30" s="15">
        <f t="shared" si="9"/>
        <v>0</v>
      </c>
      <c r="G30" s="15">
        <f t="shared" si="9"/>
        <v>131194</v>
      </c>
      <c r="H30" s="15">
        <f t="shared" si="9"/>
        <v>0</v>
      </c>
      <c r="I30" s="15">
        <f t="shared" si="9"/>
        <v>442193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1321527</v>
      </c>
      <c r="O30" s="38">
        <f t="shared" si="2"/>
        <v>932.6231474947072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46</v>
      </c>
      <c r="M32" s="48"/>
      <c r="N32" s="48"/>
      <c r="O32" s="43">
        <v>1417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352380</v>
      </c>
      <c r="E5" s="27">
        <f t="shared" si="0"/>
        <v>0</v>
      </c>
      <c r="F5" s="27">
        <f t="shared" si="0"/>
        <v>0</v>
      </c>
      <c r="G5" s="27">
        <f t="shared" si="0"/>
        <v>137624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490004</v>
      </c>
      <c r="O5" s="33">
        <f aca="true" t="shared" si="2" ref="O5:O30">(N5/O$32)</f>
        <v>323.0085695451549</v>
      </c>
      <c r="P5" s="6"/>
    </row>
    <row r="6" spans="1:16" ht="15">
      <c r="A6" s="12"/>
      <c r="B6" s="25">
        <v>311</v>
      </c>
      <c r="C6" s="20" t="s">
        <v>1</v>
      </c>
      <c r="D6" s="46">
        <v>352380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352380</v>
      </c>
      <c r="O6" s="47">
        <f t="shared" si="2"/>
        <v>232.28740936058009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137624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137624</v>
      </c>
      <c r="O7" s="47">
        <f t="shared" si="2"/>
        <v>90.72116018457481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263518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263518</v>
      </c>
      <c r="O8" s="45">
        <f t="shared" si="2"/>
        <v>173.70995385629533</v>
      </c>
      <c r="P8" s="10"/>
    </row>
    <row r="9" spans="1:16" ht="15">
      <c r="A9" s="12"/>
      <c r="B9" s="25">
        <v>323.1</v>
      </c>
      <c r="C9" s="20" t="s">
        <v>11</v>
      </c>
      <c r="D9" s="46">
        <v>162961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162961</v>
      </c>
      <c r="O9" s="47">
        <f t="shared" si="2"/>
        <v>107.42320369149637</v>
      </c>
      <c r="P9" s="9"/>
    </row>
    <row r="10" spans="1:16" ht="15">
      <c r="A10" s="12"/>
      <c r="B10" s="25">
        <v>323.2</v>
      </c>
      <c r="C10" s="20" t="s">
        <v>12</v>
      </c>
      <c r="D10" s="46">
        <v>82891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82891</v>
      </c>
      <c r="O10" s="47">
        <f t="shared" si="2"/>
        <v>54.64139749505603</v>
      </c>
      <c r="P10" s="9"/>
    </row>
    <row r="11" spans="1:16" ht="15">
      <c r="A11" s="12"/>
      <c r="B11" s="25">
        <v>323.4</v>
      </c>
      <c r="C11" s="20" t="s">
        <v>13</v>
      </c>
      <c r="D11" s="46">
        <v>8201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8201</v>
      </c>
      <c r="O11" s="47">
        <f t="shared" si="2"/>
        <v>5.406064601186553</v>
      </c>
      <c r="P11" s="9"/>
    </row>
    <row r="12" spans="1:16" ht="15">
      <c r="A12" s="12"/>
      <c r="B12" s="25">
        <v>329</v>
      </c>
      <c r="C12" s="20" t="s">
        <v>14</v>
      </c>
      <c r="D12" s="46">
        <v>9465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9465</v>
      </c>
      <c r="O12" s="47">
        <f t="shared" si="2"/>
        <v>6.239288068556362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SUM(D14:D18)</f>
        <v>96654</v>
      </c>
      <c r="E13" s="32">
        <f t="shared" si="4"/>
        <v>0</v>
      </c>
      <c r="F13" s="32">
        <f t="shared" si="4"/>
        <v>0</v>
      </c>
      <c r="G13" s="32">
        <f t="shared" si="4"/>
        <v>1048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97702</v>
      </c>
      <c r="O13" s="45">
        <f t="shared" si="2"/>
        <v>64.40474620962426</v>
      </c>
      <c r="P13" s="10"/>
    </row>
    <row r="14" spans="1:16" ht="15">
      <c r="A14" s="12"/>
      <c r="B14" s="25">
        <v>334.1</v>
      </c>
      <c r="C14" s="20" t="s">
        <v>16</v>
      </c>
      <c r="D14" s="46">
        <v>1000</v>
      </c>
      <c r="E14" s="46">
        <v>0</v>
      </c>
      <c r="F14" s="46">
        <v>0</v>
      </c>
      <c r="G14" s="46">
        <v>1048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2048</v>
      </c>
      <c r="O14" s="47">
        <f t="shared" si="2"/>
        <v>1.3500329597890572</v>
      </c>
      <c r="P14" s="9"/>
    </row>
    <row r="15" spans="1:16" ht="15">
      <c r="A15" s="12"/>
      <c r="B15" s="25">
        <v>335.12</v>
      </c>
      <c r="C15" s="20" t="s">
        <v>17</v>
      </c>
      <c r="D15" s="46">
        <v>19024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19024</v>
      </c>
      <c r="O15" s="47">
        <f t="shared" si="2"/>
        <v>12.54054054054054</v>
      </c>
      <c r="P15" s="9"/>
    </row>
    <row r="16" spans="1:16" ht="15">
      <c r="A16" s="12"/>
      <c r="B16" s="25">
        <v>335.14</v>
      </c>
      <c r="C16" s="20" t="s">
        <v>18</v>
      </c>
      <c r="D16" s="46">
        <v>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91</v>
      </c>
      <c r="O16" s="47">
        <f t="shared" si="2"/>
        <v>0.05998681608437706</v>
      </c>
      <c r="P16" s="9"/>
    </row>
    <row r="17" spans="1:16" ht="15">
      <c r="A17" s="12"/>
      <c r="B17" s="25">
        <v>335.15</v>
      </c>
      <c r="C17" s="20" t="s">
        <v>19</v>
      </c>
      <c r="D17" s="46">
        <v>3933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3933</v>
      </c>
      <c r="O17" s="47">
        <f t="shared" si="2"/>
        <v>2.5926170072511536</v>
      </c>
      <c r="P17" s="9"/>
    </row>
    <row r="18" spans="1:16" ht="15">
      <c r="A18" s="12"/>
      <c r="B18" s="25">
        <v>335.18</v>
      </c>
      <c r="C18" s="20" t="s">
        <v>20</v>
      </c>
      <c r="D18" s="46">
        <v>72606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72606</v>
      </c>
      <c r="O18" s="47">
        <f t="shared" si="2"/>
        <v>47.86156888595913</v>
      </c>
      <c r="P18" s="9"/>
    </row>
    <row r="19" spans="1:16" ht="15.75">
      <c r="A19" s="29" t="s">
        <v>25</v>
      </c>
      <c r="B19" s="30"/>
      <c r="C19" s="31"/>
      <c r="D19" s="32">
        <f aca="true" t="shared" si="5" ref="D19:M19">SUM(D20:D21)</f>
        <v>0</v>
      </c>
      <c r="E19" s="32">
        <f t="shared" si="5"/>
        <v>46131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428529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474660</v>
      </c>
      <c r="O19" s="45">
        <f t="shared" si="2"/>
        <v>312.8938694792353</v>
      </c>
      <c r="P19" s="10"/>
    </row>
    <row r="20" spans="1:16" ht="15">
      <c r="A20" s="12"/>
      <c r="B20" s="25">
        <v>343.5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428529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428529</v>
      </c>
      <c r="O20" s="47">
        <f t="shared" si="2"/>
        <v>282.48450889914307</v>
      </c>
      <c r="P20" s="9"/>
    </row>
    <row r="21" spans="1:16" ht="15">
      <c r="A21" s="12"/>
      <c r="B21" s="25">
        <v>343.9</v>
      </c>
      <c r="C21" s="20" t="s">
        <v>29</v>
      </c>
      <c r="D21" s="46">
        <v>0</v>
      </c>
      <c r="E21" s="46">
        <v>46131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46131</v>
      </c>
      <c r="O21" s="47">
        <f t="shared" si="2"/>
        <v>30.409360580092287</v>
      </c>
      <c r="P21" s="9"/>
    </row>
    <row r="22" spans="1:16" ht="15.75">
      <c r="A22" s="29" t="s">
        <v>26</v>
      </c>
      <c r="B22" s="30"/>
      <c r="C22" s="31"/>
      <c r="D22" s="32">
        <f aca="true" t="shared" si="6" ref="D22:M22">SUM(D23:D24)</f>
        <v>19119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19119</v>
      </c>
      <c r="O22" s="45">
        <f t="shared" si="2"/>
        <v>12.603164139749506</v>
      </c>
      <c r="P22" s="10"/>
    </row>
    <row r="23" spans="1:16" ht="15">
      <c r="A23" s="13"/>
      <c r="B23" s="39">
        <v>354</v>
      </c>
      <c r="C23" s="21" t="s">
        <v>32</v>
      </c>
      <c r="D23" s="46">
        <v>13004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13004</v>
      </c>
      <c r="O23" s="47">
        <f t="shared" si="2"/>
        <v>8.572181938035596</v>
      </c>
      <c r="P23" s="9"/>
    </row>
    <row r="24" spans="1:16" ht="15">
      <c r="A24" s="13"/>
      <c r="B24" s="39">
        <v>359</v>
      </c>
      <c r="C24" s="21" t="s">
        <v>33</v>
      </c>
      <c r="D24" s="46">
        <v>6115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6115</v>
      </c>
      <c r="O24" s="47">
        <f t="shared" si="2"/>
        <v>4.030982201713909</v>
      </c>
      <c r="P24" s="9"/>
    </row>
    <row r="25" spans="1:16" ht="15.75">
      <c r="A25" s="29" t="s">
        <v>2</v>
      </c>
      <c r="B25" s="30"/>
      <c r="C25" s="31"/>
      <c r="D25" s="32">
        <f aca="true" t="shared" si="7" ref="D25:M25">SUM(D26:D27)</f>
        <v>2558</v>
      </c>
      <c r="E25" s="32">
        <f t="shared" si="7"/>
        <v>548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-15310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-12204</v>
      </c>
      <c r="O25" s="45">
        <f t="shared" si="2"/>
        <v>-8.044825313117997</v>
      </c>
      <c r="P25" s="10"/>
    </row>
    <row r="26" spans="1:16" ht="15">
      <c r="A26" s="12"/>
      <c r="B26" s="25">
        <v>361.1</v>
      </c>
      <c r="C26" s="20" t="s">
        <v>34</v>
      </c>
      <c r="D26" s="46">
        <v>13337</v>
      </c>
      <c r="E26" s="46">
        <v>2776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16113</v>
      </c>
      <c r="O26" s="47">
        <f t="shared" si="2"/>
        <v>10.621621621621621</v>
      </c>
      <c r="P26" s="9"/>
    </row>
    <row r="27" spans="1:16" ht="15">
      <c r="A27" s="12"/>
      <c r="B27" s="25">
        <v>361.3</v>
      </c>
      <c r="C27" s="20" t="s">
        <v>35</v>
      </c>
      <c r="D27" s="46">
        <v>-10779</v>
      </c>
      <c r="E27" s="46">
        <v>-2228</v>
      </c>
      <c r="F27" s="46">
        <v>0</v>
      </c>
      <c r="G27" s="46">
        <v>0</v>
      </c>
      <c r="H27" s="46">
        <v>0</v>
      </c>
      <c r="I27" s="46">
        <v>-15310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-28317</v>
      </c>
      <c r="O27" s="47">
        <f t="shared" si="2"/>
        <v>-18.666446934739618</v>
      </c>
      <c r="P27" s="9"/>
    </row>
    <row r="28" spans="1:16" ht="15.75">
      <c r="A28" s="29" t="s">
        <v>27</v>
      </c>
      <c r="B28" s="30"/>
      <c r="C28" s="31"/>
      <c r="D28" s="32">
        <f aca="true" t="shared" si="8" ref="D28:M28">SUM(D29:D29)</f>
        <v>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18117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18117</v>
      </c>
      <c r="O28" s="45">
        <f t="shared" si="2"/>
        <v>11.94264996704021</v>
      </c>
      <c r="P28" s="9"/>
    </row>
    <row r="29" spans="1:16" ht="15.75" thickBot="1">
      <c r="A29" s="12"/>
      <c r="B29" s="25">
        <v>389.1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18117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18117</v>
      </c>
      <c r="O29" s="47">
        <f t="shared" si="2"/>
        <v>11.94264996704021</v>
      </c>
      <c r="P29" s="9"/>
    </row>
    <row r="30" spans="1:119" ht="16.5" thickBot="1">
      <c r="A30" s="14" t="s">
        <v>30</v>
      </c>
      <c r="B30" s="23"/>
      <c r="C30" s="22"/>
      <c r="D30" s="15">
        <f aca="true" t="shared" si="9" ref="D30:M30">SUM(D5,D8,D13,D19,D22,D25,D28)</f>
        <v>734229</v>
      </c>
      <c r="E30" s="15">
        <f t="shared" si="9"/>
        <v>46679</v>
      </c>
      <c r="F30" s="15">
        <f t="shared" si="9"/>
        <v>0</v>
      </c>
      <c r="G30" s="15">
        <f t="shared" si="9"/>
        <v>138672</v>
      </c>
      <c r="H30" s="15">
        <f t="shared" si="9"/>
        <v>0</v>
      </c>
      <c r="I30" s="15">
        <f t="shared" si="9"/>
        <v>431336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1350916</v>
      </c>
      <c r="O30" s="38">
        <f t="shared" si="2"/>
        <v>890.5181278839815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43</v>
      </c>
      <c r="M32" s="48"/>
      <c r="N32" s="48"/>
      <c r="O32" s="43">
        <v>1517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384966</v>
      </c>
      <c r="E5" s="27">
        <f t="shared" si="0"/>
        <v>0</v>
      </c>
      <c r="F5" s="27">
        <f t="shared" si="0"/>
        <v>0</v>
      </c>
      <c r="G5" s="27">
        <f t="shared" si="0"/>
        <v>115032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499998</v>
      </c>
      <c r="O5" s="33">
        <f aca="true" t="shared" si="2" ref="O5:O28">(N5/O$30)</f>
        <v>335.7944929482874</v>
      </c>
      <c r="P5" s="6"/>
    </row>
    <row r="6" spans="1:16" ht="15">
      <c r="A6" s="12"/>
      <c r="B6" s="25">
        <v>311</v>
      </c>
      <c r="C6" s="20" t="s">
        <v>1</v>
      </c>
      <c r="D6" s="46">
        <v>384966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384966</v>
      </c>
      <c r="O6" s="47">
        <f t="shared" si="2"/>
        <v>258.53995970449967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115032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115032</v>
      </c>
      <c r="O7" s="47">
        <f t="shared" si="2"/>
        <v>77.25453324378778</v>
      </c>
      <c r="P7" s="9"/>
    </row>
    <row r="8" spans="1:16" ht="15.75">
      <c r="A8" s="29" t="s">
        <v>54</v>
      </c>
      <c r="B8" s="30"/>
      <c r="C8" s="31"/>
      <c r="D8" s="32">
        <f aca="true" t="shared" si="3" ref="D8:M8">SUM(D9:D12)</f>
        <v>232369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232369</v>
      </c>
      <c r="O8" s="45">
        <f t="shared" si="2"/>
        <v>156.05708529214238</v>
      </c>
      <c r="P8" s="10"/>
    </row>
    <row r="9" spans="1:16" ht="15">
      <c r="A9" s="12"/>
      <c r="B9" s="25">
        <v>323.1</v>
      </c>
      <c r="C9" s="20" t="s">
        <v>11</v>
      </c>
      <c r="D9" s="46">
        <v>144982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144982</v>
      </c>
      <c r="O9" s="47">
        <f t="shared" si="2"/>
        <v>97.36870382807253</v>
      </c>
      <c r="P9" s="9"/>
    </row>
    <row r="10" spans="1:16" ht="15">
      <c r="A10" s="12"/>
      <c r="B10" s="25">
        <v>323.2</v>
      </c>
      <c r="C10" s="20" t="s">
        <v>12</v>
      </c>
      <c r="D10" s="46">
        <v>74709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74709</v>
      </c>
      <c r="O10" s="47">
        <f t="shared" si="2"/>
        <v>50.17394224311619</v>
      </c>
      <c r="P10" s="9"/>
    </row>
    <row r="11" spans="1:16" ht="15">
      <c r="A11" s="12"/>
      <c r="B11" s="25">
        <v>323.4</v>
      </c>
      <c r="C11" s="20" t="s">
        <v>13</v>
      </c>
      <c r="D11" s="46">
        <v>7670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7670</v>
      </c>
      <c r="O11" s="47">
        <f t="shared" si="2"/>
        <v>5.151108126259234</v>
      </c>
      <c r="P11" s="9"/>
    </row>
    <row r="12" spans="1:16" ht="15">
      <c r="A12" s="12"/>
      <c r="B12" s="25">
        <v>329</v>
      </c>
      <c r="C12" s="20" t="s">
        <v>55</v>
      </c>
      <c r="D12" s="46">
        <v>5008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5008</v>
      </c>
      <c r="O12" s="47">
        <f t="shared" si="2"/>
        <v>3.3633310946944257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104889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104889</v>
      </c>
      <c r="O13" s="45">
        <f t="shared" si="2"/>
        <v>70.44257891202149</v>
      </c>
      <c r="P13" s="10"/>
    </row>
    <row r="14" spans="1:16" ht="15">
      <c r="A14" s="12"/>
      <c r="B14" s="25">
        <v>335.12</v>
      </c>
      <c r="C14" s="20" t="s">
        <v>17</v>
      </c>
      <c r="D14" s="46">
        <v>21344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21344</v>
      </c>
      <c r="O14" s="47">
        <f t="shared" si="2"/>
        <v>14.334452652787105</v>
      </c>
      <c r="P14" s="9"/>
    </row>
    <row r="15" spans="1:16" ht="15">
      <c r="A15" s="12"/>
      <c r="B15" s="25">
        <v>335.14</v>
      </c>
      <c r="C15" s="20" t="s">
        <v>18</v>
      </c>
      <c r="D15" s="46">
        <v>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99</v>
      </c>
      <c r="O15" s="47">
        <f t="shared" si="2"/>
        <v>0.06648757555406314</v>
      </c>
      <c r="P15" s="9"/>
    </row>
    <row r="16" spans="1:16" ht="15">
      <c r="A16" s="12"/>
      <c r="B16" s="25">
        <v>335.15</v>
      </c>
      <c r="C16" s="20" t="s">
        <v>19</v>
      </c>
      <c r="D16" s="46">
        <v>3686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3686</v>
      </c>
      <c r="O16" s="47">
        <f t="shared" si="2"/>
        <v>2.475486903962391</v>
      </c>
      <c r="P16" s="9"/>
    </row>
    <row r="17" spans="1:16" ht="15">
      <c r="A17" s="12"/>
      <c r="B17" s="25">
        <v>335.18</v>
      </c>
      <c r="C17" s="20" t="s">
        <v>20</v>
      </c>
      <c r="D17" s="46">
        <v>79760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79760</v>
      </c>
      <c r="O17" s="47">
        <f t="shared" si="2"/>
        <v>53.566151779717934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0</v>
      </c>
      <c r="E18" s="32">
        <f t="shared" si="5"/>
        <v>43984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439335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483319</v>
      </c>
      <c r="O18" s="45">
        <f t="shared" si="2"/>
        <v>324.5930154466085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439335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439335</v>
      </c>
      <c r="O19" s="47">
        <f t="shared" si="2"/>
        <v>295.05372733378107</v>
      </c>
      <c r="P19" s="9"/>
    </row>
    <row r="20" spans="1:16" ht="15">
      <c r="A20" s="12"/>
      <c r="B20" s="25">
        <v>343.9</v>
      </c>
      <c r="C20" s="20" t="s">
        <v>29</v>
      </c>
      <c r="D20" s="46">
        <v>0</v>
      </c>
      <c r="E20" s="46">
        <v>43984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43984</v>
      </c>
      <c r="O20" s="47">
        <f t="shared" si="2"/>
        <v>29.5392881128274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SUM(D22:D23)</f>
        <v>15759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15759</v>
      </c>
      <c r="O21" s="45">
        <f t="shared" si="2"/>
        <v>10.583613163196777</v>
      </c>
      <c r="P21" s="10"/>
    </row>
    <row r="22" spans="1:16" ht="15">
      <c r="A22" s="13"/>
      <c r="B22" s="39">
        <v>354</v>
      </c>
      <c r="C22" s="21" t="s">
        <v>32</v>
      </c>
      <c r="D22" s="46">
        <v>10827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10827</v>
      </c>
      <c r="O22" s="47">
        <f t="shared" si="2"/>
        <v>7.271323035594358</v>
      </c>
      <c r="P22" s="9"/>
    </row>
    <row r="23" spans="1:16" ht="15">
      <c r="A23" s="13"/>
      <c r="B23" s="39">
        <v>359</v>
      </c>
      <c r="C23" s="21" t="s">
        <v>33</v>
      </c>
      <c r="D23" s="46">
        <v>4932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4932</v>
      </c>
      <c r="O23" s="47">
        <f t="shared" si="2"/>
        <v>3.312290127602418</v>
      </c>
      <c r="P23" s="9"/>
    </row>
    <row r="24" spans="1:16" ht="15.75">
      <c r="A24" s="29" t="s">
        <v>2</v>
      </c>
      <c r="B24" s="30"/>
      <c r="C24" s="31"/>
      <c r="D24" s="32">
        <f aca="true" t="shared" si="7" ref="D24:M24">SUM(D25:D25)</f>
        <v>40481</v>
      </c>
      <c r="E24" s="32">
        <f t="shared" si="7"/>
        <v>8368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48849</v>
      </c>
      <c r="O24" s="45">
        <f t="shared" si="2"/>
        <v>32.80658159838818</v>
      </c>
      <c r="P24" s="10"/>
    </row>
    <row r="25" spans="1:16" ht="15">
      <c r="A25" s="12"/>
      <c r="B25" s="25">
        <v>361.1</v>
      </c>
      <c r="C25" s="20" t="s">
        <v>34</v>
      </c>
      <c r="D25" s="46">
        <v>40481</v>
      </c>
      <c r="E25" s="46">
        <v>8368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48849</v>
      </c>
      <c r="O25" s="47">
        <f t="shared" si="2"/>
        <v>32.80658159838818</v>
      </c>
      <c r="P25" s="9"/>
    </row>
    <row r="26" spans="1:16" ht="15.75">
      <c r="A26" s="29" t="s">
        <v>27</v>
      </c>
      <c r="B26" s="30"/>
      <c r="C26" s="31"/>
      <c r="D26" s="32">
        <f aca="true" t="shared" si="8" ref="D26:M26">SUM(D27:D27)</f>
        <v>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57286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57286</v>
      </c>
      <c r="O26" s="45">
        <f t="shared" si="2"/>
        <v>38.472800537273336</v>
      </c>
      <c r="P26" s="9"/>
    </row>
    <row r="27" spans="1:16" ht="15.75" thickBot="1">
      <c r="A27" s="12"/>
      <c r="B27" s="25">
        <v>389.1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57286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57286</v>
      </c>
      <c r="O27" s="47">
        <f t="shared" si="2"/>
        <v>38.472800537273336</v>
      </c>
      <c r="P27" s="9"/>
    </row>
    <row r="28" spans="1:119" ht="16.5" thickBot="1">
      <c r="A28" s="14" t="s">
        <v>30</v>
      </c>
      <c r="B28" s="23"/>
      <c r="C28" s="22"/>
      <c r="D28" s="15">
        <f aca="true" t="shared" si="9" ref="D28:M28">SUM(D5,D8,D13,D18,D21,D24,D26)</f>
        <v>778464</v>
      </c>
      <c r="E28" s="15">
        <f t="shared" si="9"/>
        <v>52352</v>
      </c>
      <c r="F28" s="15">
        <f t="shared" si="9"/>
        <v>0</v>
      </c>
      <c r="G28" s="15">
        <f t="shared" si="9"/>
        <v>115032</v>
      </c>
      <c r="H28" s="15">
        <f t="shared" si="9"/>
        <v>0</v>
      </c>
      <c r="I28" s="15">
        <f t="shared" si="9"/>
        <v>496621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1442469</v>
      </c>
      <c r="O28" s="38">
        <f t="shared" si="2"/>
        <v>968.7501678979181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56</v>
      </c>
      <c r="M30" s="48"/>
      <c r="N30" s="48"/>
      <c r="O30" s="43">
        <v>1489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523850</v>
      </c>
      <c r="E5" s="27">
        <f t="shared" si="0"/>
        <v>0</v>
      </c>
      <c r="F5" s="27">
        <f t="shared" si="0"/>
        <v>0</v>
      </c>
      <c r="G5" s="27">
        <f t="shared" si="0"/>
        <v>53099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576949</v>
      </c>
      <c r="O5" s="33">
        <f aca="true" t="shared" si="2" ref="O5:O26">(N5/O$28)</f>
        <v>376.8445460483344</v>
      </c>
      <c r="P5" s="6"/>
    </row>
    <row r="6" spans="1:16" ht="15">
      <c r="A6" s="12"/>
      <c r="B6" s="25">
        <v>311</v>
      </c>
      <c r="C6" s="20" t="s">
        <v>1</v>
      </c>
      <c r="D6" s="46">
        <v>523850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523850</v>
      </c>
      <c r="O6" s="47">
        <f t="shared" si="2"/>
        <v>342.161985630307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53099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53099</v>
      </c>
      <c r="O7" s="47">
        <f t="shared" si="2"/>
        <v>34.682560418027435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257836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257836</v>
      </c>
      <c r="O8" s="45">
        <f t="shared" si="2"/>
        <v>168.4101894186806</v>
      </c>
      <c r="P8" s="10"/>
    </row>
    <row r="9" spans="1:16" ht="15">
      <c r="A9" s="12"/>
      <c r="B9" s="25">
        <v>323.1</v>
      </c>
      <c r="C9" s="20" t="s">
        <v>11</v>
      </c>
      <c r="D9" s="46">
        <v>172203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172203</v>
      </c>
      <c r="O9" s="47">
        <f t="shared" si="2"/>
        <v>112.47746570868713</v>
      </c>
      <c r="P9" s="9"/>
    </row>
    <row r="10" spans="1:16" ht="15">
      <c r="A10" s="12"/>
      <c r="B10" s="25">
        <v>323.2</v>
      </c>
      <c r="C10" s="20" t="s">
        <v>12</v>
      </c>
      <c r="D10" s="46">
        <v>68434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68434</v>
      </c>
      <c r="O10" s="47">
        <f t="shared" si="2"/>
        <v>44.69888961463096</v>
      </c>
      <c r="P10" s="9"/>
    </row>
    <row r="11" spans="1:16" ht="15">
      <c r="A11" s="12"/>
      <c r="B11" s="25">
        <v>323.4</v>
      </c>
      <c r="C11" s="20" t="s">
        <v>13</v>
      </c>
      <c r="D11" s="46">
        <v>10361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10361</v>
      </c>
      <c r="O11" s="47">
        <f t="shared" si="2"/>
        <v>6.767472240365774</v>
      </c>
      <c r="P11" s="9"/>
    </row>
    <row r="12" spans="1:16" ht="15">
      <c r="A12" s="12"/>
      <c r="B12" s="25">
        <v>329</v>
      </c>
      <c r="C12" s="20" t="s">
        <v>14</v>
      </c>
      <c r="D12" s="46">
        <v>6838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6838</v>
      </c>
      <c r="O12" s="47">
        <f t="shared" si="2"/>
        <v>4.466361854996734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124956</v>
      </c>
      <c r="E13" s="32">
        <f t="shared" si="4"/>
        <v>45050</v>
      </c>
      <c r="F13" s="32">
        <f t="shared" si="4"/>
        <v>0</v>
      </c>
      <c r="G13" s="32">
        <f t="shared" si="4"/>
        <v>187686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357692</v>
      </c>
      <c r="O13" s="45">
        <f t="shared" si="2"/>
        <v>233.6329196603527</v>
      </c>
      <c r="P13" s="10"/>
    </row>
    <row r="14" spans="1:16" ht="15">
      <c r="A14" s="12"/>
      <c r="B14" s="25">
        <v>335.12</v>
      </c>
      <c r="C14" s="20" t="s">
        <v>58</v>
      </c>
      <c r="D14" s="46">
        <v>25494</v>
      </c>
      <c r="E14" s="46">
        <v>45050</v>
      </c>
      <c r="F14" s="46">
        <v>0</v>
      </c>
      <c r="G14" s="46">
        <v>187686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258230</v>
      </c>
      <c r="O14" s="47">
        <f t="shared" si="2"/>
        <v>168.6675375571522</v>
      </c>
      <c r="P14" s="9"/>
    </row>
    <row r="15" spans="1:16" ht="15">
      <c r="A15" s="12"/>
      <c r="B15" s="25">
        <v>335.15</v>
      </c>
      <c r="C15" s="20" t="s">
        <v>59</v>
      </c>
      <c r="D15" s="46">
        <v>5863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5863</v>
      </c>
      <c r="O15" s="47">
        <f t="shared" si="2"/>
        <v>3.829523187459177</v>
      </c>
      <c r="P15" s="9"/>
    </row>
    <row r="16" spans="1:16" ht="15">
      <c r="A16" s="12"/>
      <c r="B16" s="25">
        <v>335.18</v>
      </c>
      <c r="C16" s="20" t="s">
        <v>60</v>
      </c>
      <c r="D16" s="46">
        <v>93599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93599</v>
      </c>
      <c r="O16" s="47">
        <f t="shared" si="2"/>
        <v>61.135858915741345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615804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615804</v>
      </c>
      <c r="O17" s="45">
        <f t="shared" si="2"/>
        <v>402.22338340953627</v>
      </c>
      <c r="P17" s="10"/>
    </row>
    <row r="18" spans="1:16" ht="15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615804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615804</v>
      </c>
      <c r="O18" s="47">
        <f t="shared" si="2"/>
        <v>402.22338340953627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3874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3874</v>
      </c>
      <c r="O19" s="45">
        <f t="shared" si="2"/>
        <v>2.5303723056825604</v>
      </c>
      <c r="P19" s="10"/>
    </row>
    <row r="20" spans="1:16" ht="15">
      <c r="A20" s="13"/>
      <c r="B20" s="39">
        <v>354</v>
      </c>
      <c r="C20" s="21" t="s">
        <v>32</v>
      </c>
      <c r="D20" s="46">
        <v>3874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3874</v>
      </c>
      <c r="O20" s="47">
        <f t="shared" si="2"/>
        <v>2.5303723056825604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21514</v>
      </c>
      <c r="E21" s="32">
        <f t="shared" si="7"/>
        <v>4866</v>
      </c>
      <c r="F21" s="32">
        <f t="shared" si="7"/>
        <v>0</v>
      </c>
      <c r="G21" s="32">
        <f t="shared" si="7"/>
        <v>6378</v>
      </c>
      <c r="H21" s="32">
        <f t="shared" si="7"/>
        <v>0</v>
      </c>
      <c r="I21" s="32">
        <f t="shared" si="7"/>
        <v>29912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62670</v>
      </c>
      <c r="O21" s="45">
        <f t="shared" si="2"/>
        <v>40.93403004572175</v>
      </c>
      <c r="P21" s="10"/>
    </row>
    <row r="22" spans="1:16" ht="15">
      <c r="A22" s="12"/>
      <c r="B22" s="25">
        <v>361.1</v>
      </c>
      <c r="C22" s="20" t="s">
        <v>34</v>
      </c>
      <c r="D22" s="46">
        <v>10010</v>
      </c>
      <c r="E22" s="46">
        <v>4866</v>
      </c>
      <c r="F22" s="46">
        <v>0</v>
      </c>
      <c r="G22" s="46">
        <v>6378</v>
      </c>
      <c r="H22" s="46">
        <v>0</v>
      </c>
      <c r="I22" s="46">
        <v>29912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51166</v>
      </c>
      <c r="O22" s="47">
        <f t="shared" si="2"/>
        <v>33.419986936642715</v>
      </c>
      <c r="P22" s="9"/>
    </row>
    <row r="23" spans="1:16" ht="15">
      <c r="A23" s="12"/>
      <c r="B23" s="25">
        <v>369.9</v>
      </c>
      <c r="C23" s="20" t="s">
        <v>49</v>
      </c>
      <c r="D23" s="46">
        <v>11504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11504</v>
      </c>
      <c r="O23" s="47">
        <f t="shared" si="2"/>
        <v>7.514043109079033</v>
      </c>
      <c r="P23" s="9"/>
    </row>
    <row r="24" spans="1:16" ht="15.75">
      <c r="A24" s="29" t="s">
        <v>27</v>
      </c>
      <c r="B24" s="30"/>
      <c r="C24" s="31"/>
      <c r="D24" s="32">
        <f aca="true" t="shared" si="8" ref="D24:M24">SUM(D25:D25)</f>
        <v>47003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47003</v>
      </c>
      <c r="O24" s="45">
        <f t="shared" si="2"/>
        <v>30.700849118223385</v>
      </c>
      <c r="P24" s="9"/>
    </row>
    <row r="25" spans="1:16" ht="15.75" thickBot="1">
      <c r="A25" s="12"/>
      <c r="B25" s="25">
        <v>381</v>
      </c>
      <c r="C25" s="20" t="s">
        <v>64</v>
      </c>
      <c r="D25" s="46">
        <v>47003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47003</v>
      </c>
      <c r="O25" s="47">
        <f t="shared" si="2"/>
        <v>30.700849118223385</v>
      </c>
      <c r="P25" s="9"/>
    </row>
    <row r="26" spans="1:119" ht="16.5" thickBot="1">
      <c r="A26" s="14" t="s">
        <v>30</v>
      </c>
      <c r="B26" s="23"/>
      <c r="C26" s="22"/>
      <c r="D26" s="15">
        <f aca="true" t="shared" si="9" ref="D26:M26">SUM(D5,D8,D13,D17,D19,D21,D24)</f>
        <v>979033</v>
      </c>
      <c r="E26" s="15">
        <f t="shared" si="9"/>
        <v>49916</v>
      </c>
      <c r="F26" s="15">
        <f t="shared" si="9"/>
        <v>0</v>
      </c>
      <c r="G26" s="15">
        <f t="shared" si="9"/>
        <v>247163</v>
      </c>
      <c r="H26" s="15">
        <f t="shared" si="9"/>
        <v>0</v>
      </c>
      <c r="I26" s="15">
        <f t="shared" si="9"/>
        <v>645716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1921828</v>
      </c>
      <c r="O26" s="38">
        <f t="shared" si="2"/>
        <v>1255.2762900065318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78</v>
      </c>
      <c r="M28" s="48"/>
      <c r="N28" s="48"/>
      <c r="O28" s="43">
        <v>1531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493813</v>
      </c>
      <c r="E5" s="27">
        <f t="shared" si="0"/>
        <v>0</v>
      </c>
      <c r="F5" s="27">
        <f t="shared" si="0"/>
        <v>0</v>
      </c>
      <c r="G5" s="27">
        <f t="shared" si="0"/>
        <v>1019512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1513325</v>
      </c>
      <c r="O5" s="33">
        <f aca="true" t="shared" si="2" ref="O5:O26">(N5/O$28)</f>
        <v>1010.2303070761014</v>
      </c>
      <c r="P5" s="6"/>
    </row>
    <row r="6" spans="1:16" ht="15">
      <c r="A6" s="12"/>
      <c r="B6" s="25">
        <v>311</v>
      </c>
      <c r="C6" s="20" t="s">
        <v>1</v>
      </c>
      <c r="D6" s="46">
        <v>493813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493813</v>
      </c>
      <c r="O6" s="47">
        <f t="shared" si="2"/>
        <v>329.64819759679574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1019512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1019512</v>
      </c>
      <c r="O7" s="47">
        <f t="shared" si="2"/>
        <v>680.5821094793057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256339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256339</v>
      </c>
      <c r="O8" s="45">
        <f t="shared" si="2"/>
        <v>171.12082777036048</v>
      </c>
      <c r="P8" s="10"/>
    </row>
    <row r="9" spans="1:16" ht="15">
      <c r="A9" s="12"/>
      <c r="B9" s="25">
        <v>323.1</v>
      </c>
      <c r="C9" s="20" t="s">
        <v>11</v>
      </c>
      <c r="D9" s="46">
        <v>175084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175084</v>
      </c>
      <c r="O9" s="47">
        <f t="shared" si="2"/>
        <v>116.8785046728972</v>
      </c>
      <c r="P9" s="9"/>
    </row>
    <row r="10" spans="1:16" ht="15">
      <c r="A10" s="12"/>
      <c r="B10" s="25">
        <v>323.2</v>
      </c>
      <c r="C10" s="20" t="s">
        <v>12</v>
      </c>
      <c r="D10" s="46">
        <v>65370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65370</v>
      </c>
      <c r="O10" s="47">
        <f t="shared" si="2"/>
        <v>43.63818424566088</v>
      </c>
      <c r="P10" s="9"/>
    </row>
    <row r="11" spans="1:16" ht="15">
      <c r="A11" s="12"/>
      <c r="B11" s="25">
        <v>323.4</v>
      </c>
      <c r="C11" s="20" t="s">
        <v>13</v>
      </c>
      <c r="D11" s="46">
        <v>10697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10697</v>
      </c>
      <c r="O11" s="47">
        <f t="shared" si="2"/>
        <v>7.140854472630173</v>
      </c>
      <c r="P11" s="9"/>
    </row>
    <row r="12" spans="1:16" ht="15">
      <c r="A12" s="12"/>
      <c r="B12" s="25">
        <v>329</v>
      </c>
      <c r="C12" s="20" t="s">
        <v>14</v>
      </c>
      <c r="D12" s="46">
        <v>5188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5188</v>
      </c>
      <c r="O12" s="47">
        <f t="shared" si="2"/>
        <v>3.4632843791722294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125903</v>
      </c>
      <c r="E13" s="32">
        <f t="shared" si="4"/>
        <v>45680</v>
      </c>
      <c r="F13" s="32">
        <f t="shared" si="4"/>
        <v>0</v>
      </c>
      <c r="G13" s="32">
        <f t="shared" si="4"/>
        <v>198142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369725</v>
      </c>
      <c r="O13" s="45">
        <f t="shared" si="2"/>
        <v>246.8124165554072</v>
      </c>
      <c r="P13" s="10"/>
    </row>
    <row r="14" spans="1:16" ht="15">
      <c r="A14" s="12"/>
      <c r="B14" s="25">
        <v>335.12</v>
      </c>
      <c r="C14" s="20" t="s">
        <v>58</v>
      </c>
      <c r="D14" s="46">
        <v>27038</v>
      </c>
      <c r="E14" s="46">
        <v>45680</v>
      </c>
      <c r="F14" s="46">
        <v>0</v>
      </c>
      <c r="G14" s="46">
        <v>198142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270860</v>
      </c>
      <c r="O14" s="47">
        <f t="shared" si="2"/>
        <v>180.81441922563417</v>
      </c>
      <c r="P14" s="9"/>
    </row>
    <row r="15" spans="1:16" ht="15">
      <c r="A15" s="12"/>
      <c r="B15" s="25">
        <v>335.15</v>
      </c>
      <c r="C15" s="20" t="s">
        <v>59</v>
      </c>
      <c r="D15" s="46">
        <v>3169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3169</v>
      </c>
      <c r="O15" s="47">
        <f t="shared" si="2"/>
        <v>2.1154873164218957</v>
      </c>
      <c r="P15" s="9"/>
    </row>
    <row r="16" spans="1:16" ht="15">
      <c r="A16" s="12"/>
      <c r="B16" s="25">
        <v>335.18</v>
      </c>
      <c r="C16" s="20" t="s">
        <v>60</v>
      </c>
      <c r="D16" s="46">
        <v>95696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95696</v>
      </c>
      <c r="O16" s="47">
        <f t="shared" si="2"/>
        <v>63.88251001335114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591000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591000</v>
      </c>
      <c r="O17" s="45">
        <f t="shared" si="2"/>
        <v>394.5260347129506</v>
      </c>
      <c r="P17" s="10"/>
    </row>
    <row r="18" spans="1:16" ht="15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591000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591000</v>
      </c>
      <c r="O18" s="47">
        <f t="shared" si="2"/>
        <v>394.5260347129506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2518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2518</v>
      </c>
      <c r="O19" s="45">
        <f t="shared" si="2"/>
        <v>1.6809078771695594</v>
      </c>
      <c r="P19" s="10"/>
    </row>
    <row r="20" spans="1:16" ht="15">
      <c r="A20" s="13"/>
      <c r="B20" s="39">
        <v>354</v>
      </c>
      <c r="C20" s="21" t="s">
        <v>32</v>
      </c>
      <c r="D20" s="46">
        <v>2518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2518</v>
      </c>
      <c r="O20" s="47">
        <f t="shared" si="2"/>
        <v>1.6809078771695594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34252</v>
      </c>
      <c r="E21" s="32">
        <f t="shared" si="7"/>
        <v>10030</v>
      </c>
      <c r="F21" s="32">
        <f t="shared" si="7"/>
        <v>0</v>
      </c>
      <c r="G21" s="32">
        <f t="shared" si="7"/>
        <v>11976</v>
      </c>
      <c r="H21" s="32">
        <f t="shared" si="7"/>
        <v>0</v>
      </c>
      <c r="I21" s="32">
        <f t="shared" si="7"/>
        <v>56660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112918</v>
      </c>
      <c r="O21" s="45">
        <f t="shared" si="2"/>
        <v>75.37917222963952</v>
      </c>
      <c r="P21" s="10"/>
    </row>
    <row r="22" spans="1:16" ht="15">
      <c r="A22" s="12"/>
      <c r="B22" s="25">
        <v>361.1</v>
      </c>
      <c r="C22" s="20" t="s">
        <v>34</v>
      </c>
      <c r="D22" s="46">
        <v>20727</v>
      </c>
      <c r="E22" s="46">
        <v>10030</v>
      </c>
      <c r="F22" s="46">
        <v>0</v>
      </c>
      <c r="G22" s="46">
        <v>11976</v>
      </c>
      <c r="H22" s="46">
        <v>0</v>
      </c>
      <c r="I22" s="46">
        <v>56660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99393</v>
      </c>
      <c r="O22" s="47">
        <f t="shared" si="2"/>
        <v>66.35046728971963</v>
      </c>
      <c r="P22" s="9"/>
    </row>
    <row r="23" spans="1:16" ht="15">
      <c r="A23" s="12"/>
      <c r="B23" s="25">
        <v>369.9</v>
      </c>
      <c r="C23" s="20" t="s">
        <v>49</v>
      </c>
      <c r="D23" s="46">
        <v>13525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13525</v>
      </c>
      <c r="O23" s="47">
        <f t="shared" si="2"/>
        <v>9.028704939919892</v>
      </c>
      <c r="P23" s="9"/>
    </row>
    <row r="24" spans="1:16" ht="15.75">
      <c r="A24" s="29" t="s">
        <v>27</v>
      </c>
      <c r="B24" s="30"/>
      <c r="C24" s="31"/>
      <c r="D24" s="32">
        <f aca="true" t="shared" si="8" ref="D24:M24">SUM(D25:D25)</f>
        <v>56644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56644</v>
      </c>
      <c r="O24" s="45">
        <f t="shared" si="2"/>
        <v>37.81308411214953</v>
      </c>
      <c r="P24" s="9"/>
    </row>
    <row r="25" spans="1:16" ht="15.75" thickBot="1">
      <c r="A25" s="12"/>
      <c r="B25" s="25">
        <v>381</v>
      </c>
      <c r="C25" s="20" t="s">
        <v>64</v>
      </c>
      <c r="D25" s="46">
        <v>56644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56644</v>
      </c>
      <c r="O25" s="47">
        <f t="shared" si="2"/>
        <v>37.81308411214953</v>
      </c>
      <c r="P25" s="9"/>
    </row>
    <row r="26" spans="1:119" ht="16.5" thickBot="1">
      <c r="A26" s="14" t="s">
        <v>30</v>
      </c>
      <c r="B26" s="23"/>
      <c r="C26" s="22"/>
      <c r="D26" s="15">
        <f aca="true" t="shared" si="9" ref="D26:M26">SUM(D5,D8,D13,D17,D19,D21,D24)</f>
        <v>969469</v>
      </c>
      <c r="E26" s="15">
        <f t="shared" si="9"/>
        <v>55710</v>
      </c>
      <c r="F26" s="15">
        <f t="shared" si="9"/>
        <v>0</v>
      </c>
      <c r="G26" s="15">
        <f t="shared" si="9"/>
        <v>1229630</v>
      </c>
      <c r="H26" s="15">
        <f t="shared" si="9"/>
        <v>0</v>
      </c>
      <c r="I26" s="15">
        <f t="shared" si="9"/>
        <v>647660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2902469</v>
      </c>
      <c r="O26" s="38">
        <f t="shared" si="2"/>
        <v>1937.5627503337785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76</v>
      </c>
      <c r="M28" s="48"/>
      <c r="N28" s="48"/>
      <c r="O28" s="43">
        <v>1498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464240</v>
      </c>
      <c r="E5" s="27">
        <f t="shared" si="0"/>
        <v>45847</v>
      </c>
      <c r="F5" s="27">
        <f t="shared" si="0"/>
        <v>0</v>
      </c>
      <c r="G5" s="27">
        <f t="shared" si="0"/>
        <v>189909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699996</v>
      </c>
      <c r="O5" s="33">
        <f aca="true" t="shared" si="2" ref="O5:O27">(N5/O$29)</f>
        <v>466.9753168779186</v>
      </c>
      <c r="P5" s="6"/>
    </row>
    <row r="6" spans="1:16" ht="15">
      <c r="A6" s="12"/>
      <c r="B6" s="25">
        <v>311</v>
      </c>
      <c r="C6" s="20" t="s">
        <v>1</v>
      </c>
      <c r="D6" s="46">
        <v>464240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464240</v>
      </c>
      <c r="O6" s="47">
        <f t="shared" si="2"/>
        <v>309.69979986657773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45847</v>
      </c>
      <c r="F7" s="46">
        <v>0</v>
      </c>
      <c r="G7" s="46">
        <v>189909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235756</v>
      </c>
      <c r="O7" s="47">
        <f t="shared" si="2"/>
        <v>157.2755170113409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242768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242768</v>
      </c>
      <c r="O8" s="45">
        <f t="shared" si="2"/>
        <v>161.95330220146764</v>
      </c>
      <c r="P8" s="10"/>
    </row>
    <row r="9" spans="1:16" ht="15">
      <c r="A9" s="12"/>
      <c r="B9" s="25">
        <v>323.1</v>
      </c>
      <c r="C9" s="20" t="s">
        <v>11</v>
      </c>
      <c r="D9" s="46">
        <v>155505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155505</v>
      </c>
      <c r="O9" s="47">
        <f t="shared" si="2"/>
        <v>103.73915943962642</v>
      </c>
      <c r="P9" s="9"/>
    </row>
    <row r="10" spans="1:16" ht="15">
      <c r="A10" s="12"/>
      <c r="B10" s="25">
        <v>323.2</v>
      </c>
      <c r="C10" s="20" t="s">
        <v>12</v>
      </c>
      <c r="D10" s="46">
        <v>69759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69759</v>
      </c>
      <c r="O10" s="47">
        <f t="shared" si="2"/>
        <v>46.537024683122084</v>
      </c>
      <c r="P10" s="9"/>
    </row>
    <row r="11" spans="1:16" ht="15">
      <c r="A11" s="12"/>
      <c r="B11" s="25">
        <v>323.4</v>
      </c>
      <c r="C11" s="20" t="s">
        <v>13</v>
      </c>
      <c r="D11" s="46">
        <v>10278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10278</v>
      </c>
      <c r="O11" s="47">
        <f t="shared" si="2"/>
        <v>6.85657104736491</v>
      </c>
      <c r="P11" s="9"/>
    </row>
    <row r="12" spans="1:16" ht="15">
      <c r="A12" s="12"/>
      <c r="B12" s="25">
        <v>329</v>
      </c>
      <c r="C12" s="20" t="s">
        <v>14</v>
      </c>
      <c r="D12" s="46">
        <v>7226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7226</v>
      </c>
      <c r="O12" s="47">
        <f t="shared" si="2"/>
        <v>4.820547031354236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125726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125726</v>
      </c>
      <c r="O13" s="45">
        <f t="shared" si="2"/>
        <v>83.87324883255503</v>
      </c>
      <c r="P13" s="10"/>
    </row>
    <row r="14" spans="1:16" ht="15">
      <c r="A14" s="12"/>
      <c r="B14" s="25">
        <v>335.12</v>
      </c>
      <c r="C14" s="20" t="s">
        <v>58</v>
      </c>
      <c r="D14" s="46">
        <v>25869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25869</v>
      </c>
      <c r="O14" s="47">
        <f t="shared" si="2"/>
        <v>17.257505003335556</v>
      </c>
      <c r="P14" s="9"/>
    </row>
    <row r="15" spans="1:16" ht="15">
      <c r="A15" s="12"/>
      <c r="B15" s="25">
        <v>335.15</v>
      </c>
      <c r="C15" s="20" t="s">
        <v>59</v>
      </c>
      <c r="D15" s="46">
        <v>6433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6433</v>
      </c>
      <c r="O15" s="47">
        <f t="shared" si="2"/>
        <v>4.291527685123415</v>
      </c>
      <c r="P15" s="9"/>
    </row>
    <row r="16" spans="1:16" ht="15">
      <c r="A16" s="12"/>
      <c r="B16" s="25">
        <v>335.18</v>
      </c>
      <c r="C16" s="20" t="s">
        <v>60</v>
      </c>
      <c r="D16" s="46">
        <v>93424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93424</v>
      </c>
      <c r="O16" s="47">
        <f t="shared" si="2"/>
        <v>62.32421614409606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606281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606281</v>
      </c>
      <c r="O17" s="45">
        <f t="shared" si="2"/>
        <v>404.45697131420945</v>
      </c>
      <c r="P17" s="10"/>
    </row>
    <row r="18" spans="1:16" ht="15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606281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606281</v>
      </c>
      <c r="O18" s="47">
        <f t="shared" si="2"/>
        <v>404.45697131420945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2891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2891</v>
      </c>
      <c r="O19" s="45">
        <f t="shared" si="2"/>
        <v>1.9286190793862574</v>
      </c>
      <c r="P19" s="10"/>
    </row>
    <row r="20" spans="1:16" ht="15">
      <c r="A20" s="13"/>
      <c r="B20" s="39">
        <v>354</v>
      </c>
      <c r="C20" s="21" t="s">
        <v>32</v>
      </c>
      <c r="D20" s="46">
        <v>2891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2891</v>
      </c>
      <c r="O20" s="47">
        <f t="shared" si="2"/>
        <v>1.9286190793862574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26244</v>
      </c>
      <c r="E21" s="32">
        <f t="shared" si="7"/>
        <v>7393</v>
      </c>
      <c r="F21" s="32">
        <f t="shared" si="7"/>
        <v>0</v>
      </c>
      <c r="G21" s="32">
        <f t="shared" si="7"/>
        <v>8149</v>
      </c>
      <c r="H21" s="32">
        <f t="shared" si="7"/>
        <v>0</v>
      </c>
      <c r="I21" s="32">
        <f t="shared" si="7"/>
        <v>40024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81810</v>
      </c>
      <c r="O21" s="45">
        <f t="shared" si="2"/>
        <v>54.57638425617078</v>
      </c>
      <c r="P21" s="10"/>
    </row>
    <row r="22" spans="1:16" ht="15">
      <c r="A22" s="12"/>
      <c r="B22" s="25">
        <v>361.1</v>
      </c>
      <c r="C22" s="20" t="s">
        <v>34</v>
      </c>
      <c r="D22" s="46">
        <v>14930</v>
      </c>
      <c r="E22" s="46">
        <v>7393</v>
      </c>
      <c r="F22" s="46">
        <v>0</v>
      </c>
      <c r="G22" s="46">
        <v>8149</v>
      </c>
      <c r="H22" s="46">
        <v>0</v>
      </c>
      <c r="I22" s="46">
        <v>40024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70496</v>
      </c>
      <c r="O22" s="47">
        <f t="shared" si="2"/>
        <v>47.02868579052702</v>
      </c>
      <c r="P22" s="9"/>
    </row>
    <row r="23" spans="1:16" ht="15">
      <c r="A23" s="12"/>
      <c r="B23" s="25">
        <v>369.9</v>
      </c>
      <c r="C23" s="20" t="s">
        <v>49</v>
      </c>
      <c r="D23" s="46">
        <v>11314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11314</v>
      </c>
      <c r="O23" s="47">
        <f t="shared" si="2"/>
        <v>7.547698465643762</v>
      </c>
      <c r="P23" s="9"/>
    </row>
    <row r="24" spans="1:16" ht="15.75">
      <c r="A24" s="29" t="s">
        <v>27</v>
      </c>
      <c r="B24" s="30"/>
      <c r="C24" s="31"/>
      <c r="D24" s="32">
        <f aca="true" t="shared" si="8" ref="D24:M24">SUM(D25:D26)</f>
        <v>27899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-2945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24954</v>
      </c>
      <c r="O24" s="45">
        <f t="shared" si="2"/>
        <v>16.64709806537692</v>
      </c>
      <c r="P24" s="9"/>
    </row>
    <row r="25" spans="1:16" ht="15">
      <c r="A25" s="12"/>
      <c r="B25" s="25">
        <v>381</v>
      </c>
      <c r="C25" s="20" t="s">
        <v>64</v>
      </c>
      <c r="D25" s="46">
        <v>27899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27899</v>
      </c>
      <c r="O25" s="47">
        <f t="shared" si="2"/>
        <v>18.61174116077385</v>
      </c>
      <c r="P25" s="9"/>
    </row>
    <row r="26" spans="1:16" ht="15.75" thickBot="1">
      <c r="A26" s="12"/>
      <c r="B26" s="25">
        <v>388.1</v>
      </c>
      <c r="C26" s="20" t="s">
        <v>71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-2945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-2945</v>
      </c>
      <c r="O26" s="47">
        <f t="shared" si="2"/>
        <v>-1.9646430953969314</v>
      </c>
      <c r="P26" s="9"/>
    </row>
    <row r="27" spans="1:119" ht="16.5" thickBot="1">
      <c r="A27" s="14" t="s">
        <v>30</v>
      </c>
      <c r="B27" s="23"/>
      <c r="C27" s="22"/>
      <c r="D27" s="15">
        <f aca="true" t="shared" si="9" ref="D27:M27">SUM(D5,D8,D13,D17,D19,D21,D24)</f>
        <v>889768</v>
      </c>
      <c r="E27" s="15">
        <f t="shared" si="9"/>
        <v>53240</v>
      </c>
      <c r="F27" s="15">
        <f t="shared" si="9"/>
        <v>0</v>
      </c>
      <c r="G27" s="15">
        <f t="shared" si="9"/>
        <v>198058</v>
      </c>
      <c r="H27" s="15">
        <f t="shared" si="9"/>
        <v>0</v>
      </c>
      <c r="I27" s="15">
        <f t="shared" si="9"/>
        <v>643360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1784426</v>
      </c>
      <c r="O27" s="38">
        <f t="shared" si="2"/>
        <v>1190.4109406270848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74</v>
      </c>
      <c r="M29" s="48"/>
      <c r="N29" s="48"/>
      <c r="O29" s="43">
        <v>1499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customHeight="1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337065</v>
      </c>
      <c r="E5" s="27">
        <f t="shared" si="0"/>
        <v>47903</v>
      </c>
      <c r="F5" s="27">
        <f t="shared" si="0"/>
        <v>0</v>
      </c>
      <c r="G5" s="27">
        <f t="shared" si="0"/>
        <v>244556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629524</v>
      </c>
      <c r="O5" s="33">
        <f aca="true" t="shared" si="2" ref="O5:O26">(N5/O$28)</f>
        <v>433.5564738292011</v>
      </c>
      <c r="P5" s="6"/>
    </row>
    <row r="6" spans="1:16" ht="15">
      <c r="A6" s="12"/>
      <c r="B6" s="25">
        <v>311</v>
      </c>
      <c r="C6" s="20" t="s">
        <v>1</v>
      </c>
      <c r="D6" s="46">
        <v>337065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337065</v>
      </c>
      <c r="O6" s="47">
        <f t="shared" si="2"/>
        <v>232.13842975206612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47903</v>
      </c>
      <c r="F7" s="46">
        <v>0</v>
      </c>
      <c r="G7" s="46">
        <v>244556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292459</v>
      </c>
      <c r="O7" s="47">
        <f t="shared" si="2"/>
        <v>201.418044077135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228418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228418</v>
      </c>
      <c r="O8" s="45">
        <f t="shared" si="2"/>
        <v>157.31267217630855</v>
      </c>
      <c r="P8" s="10"/>
    </row>
    <row r="9" spans="1:16" ht="15">
      <c r="A9" s="12"/>
      <c r="B9" s="25">
        <v>323.1</v>
      </c>
      <c r="C9" s="20" t="s">
        <v>11</v>
      </c>
      <c r="D9" s="46">
        <v>144039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144039</v>
      </c>
      <c r="O9" s="47">
        <f t="shared" si="2"/>
        <v>99.2004132231405</v>
      </c>
      <c r="P9" s="9"/>
    </row>
    <row r="10" spans="1:16" ht="15">
      <c r="A10" s="12"/>
      <c r="B10" s="25">
        <v>323.2</v>
      </c>
      <c r="C10" s="20" t="s">
        <v>12</v>
      </c>
      <c r="D10" s="46">
        <v>70463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70463</v>
      </c>
      <c r="O10" s="47">
        <f t="shared" si="2"/>
        <v>48.52823691460055</v>
      </c>
      <c r="P10" s="9"/>
    </row>
    <row r="11" spans="1:16" ht="15">
      <c r="A11" s="12"/>
      <c r="B11" s="25">
        <v>323.4</v>
      </c>
      <c r="C11" s="20" t="s">
        <v>13</v>
      </c>
      <c r="D11" s="46">
        <v>8556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8556</v>
      </c>
      <c r="O11" s="47">
        <f t="shared" si="2"/>
        <v>5.892561983471074</v>
      </c>
      <c r="P11" s="9"/>
    </row>
    <row r="12" spans="1:16" ht="15">
      <c r="A12" s="12"/>
      <c r="B12" s="25">
        <v>329</v>
      </c>
      <c r="C12" s="20" t="s">
        <v>14</v>
      </c>
      <c r="D12" s="46">
        <v>5360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5360</v>
      </c>
      <c r="O12" s="47">
        <f t="shared" si="2"/>
        <v>3.6914600550964187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119468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119468</v>
      </c>
      <c r="O13" s="45">
        <f t="shared" si="2"/>
        <v>82.27823691460055</v>
      </c>
      <c r="P13" s="10"/>
    </row>
    <row r="14" spans="1:16" ht="15">
      <c r="A14" s="12"/>
      <c r="B14" s="25">
        <v>335.12</v>
      </c>
      <c r="C14" s="20" t="s">
        <v>58</v>
      </c>
      <c r="D14" s="46">
        <v>24910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24910</v>
      </c>
      <c r="O14" s="47">
        <f t="shared" si="2"/>
        <v>17.15564738292011</v>
      </c>
      <c r="P14" s="9"/>
    </row>
    <row r="15" spans="1:16" ht="15">
      <c r="A15" s="12"/>
      <c r="B15" s="25">
        <v>335.15</v>
      </c>
      <c r="C15" s="20" t="s">
        <v>59</v>
      </c>
      <c r="D15" s="46">
        <v>4969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4969</v>
      </c>
      <c r="O15" s="47">
        <f t="shared" si="2"/>
        <v>3.422176308539945</v>
      </c>
      <c r="P15" s="9"/>
    </row>
    <row r="16" spans="1:16" ht="15">
      <c r="A16" s="12"/>
      <c r="B16" s="25">
        <v>335.18</v>
      </c>
      <c r="C16" s="20" t="s">
        <v>60</v>
      </c>
      <c r="D16" s="46">
        <v>89589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89589</v>
      </c>
      <c r="O16" s="47">
        <f t="shared" si="2"/>
        <v>61.700413223140494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583040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583040</v>
      </c>
      <c r="O17" s="45">
        <f t="shared" si="2"/>
        <v>401.5426997245179</v>
      </c>
      <c r="P17" s="10"/>
    </row>
    <row r="18" spans="1:16" ht="15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583040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583040</v>
      </c>
      <c r="O18" s="47">
        <f t="shared" si="2"/>
        <v>401.5426997245179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2875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2875</v>
      </c>
      <c r="O19" s="45">
        <f t="shared" si="2"/>
        <v>1.9800275482093663</v>
      </c>
      <c r="P19" s="10"/>
    </row>
    <row r="20" spans="1:16" ht="15">
      <c r="A20" s="13"/>
      <c r="B20" s="39">
        <v>354</v>
      </c>
      <c r="C20" s="21" t="s">
        <v>32</v>
      </c>
      <c r="D20" s="46">
        <v>2875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2875</v>
      </c>
      <c r="O20" s="47">
        <f t="shared" si="2"/>
        <v>1.9800275482093663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25629</v>
      </c>
      <c r="E21" s="32">
        <f t="shared" si="7"/>
        <v>4143</v>
      </c>
      <c r="F21" s="32">
        <f t="shared" si="7"/>
        <v>0</v>
      </c>
      <c r="G21" s="32">
        <f t="shared" si="7"/>
        <v>6554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36326</v>
      </c>
      <c r="O21" s="45">
        <f t="shared" si="2"/>
        <v>25.017906336088153</v>
      </c>
      <c r="P21" s="10"/>
    </row>
    <row r="22" spans="1:16" ht="15">
      <c r="A22" s="12"/>
      <c r="B22" s="25">
        <v>361.1</v>
      </c>
      <c r="C22" s="20" t="s">
        <v>34</v>
      </c>
      <c r="D22" s="46">
        <v>8365</v>
      </c>
      <c r="E22" s="46">
        <v>4143</v>
      </c>
      <c r="F22" s="46">
        <v>0</v>
      </c>
      <c r="G22" s="46">
        <v>6554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19062</v>
      </c>
      <c r="O22" s="47">
        <f t="shared" si="2"/>
        <v>13.12809917355372</v>
      </c>
      <c r="P22" s="9"/>
    </row>
    <row r="23" spans="1:16" ht="15">
      <c r="A23" s="12"/>
      <c r="B23" s="25">
        <v>369.9</v>
      </c>
      <c r="C23" s="20" t="s">
        <v>49</v>
      </c>
      <c r="D23" s="46">
        <v>17264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17264</v>
      </c>
      <c r="O23" s="47">
        <f t="shared" si="2"/>
        <v>11.889807162534435</v>
      </c>
      <c r="P23" s="9"/>
    </row>
    <row r="24" spans="1:16" ht="15.75">
      <c r="A24" s="29" t="s">
        <v>27</v>
      </c>
      <c r="B24" s="30"/>
      <c r="C24" s="31"/>
      <c r="D24" s="32">
        <f aca="true" t="shared" si="8" ref="D24:M24">SUM(D25:D25)</f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22426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22426</v>
      </c>
      <c r="O24" s="45">
        <f t="shared" si="2"/>
        <v>15.444903581267218</v>
      </c>
      <c r="P24" s="9"/>
    </row>
    <row r="25" spans="1:16" ht="15.75" thickBot="1">
      <c r="A25" s="12"/>
      <c r="B25" s="25">
        <v>388.1</v>
      </c>
      <c r="C25" s="20" t="s">
        <v>71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22426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22426</v>
      </c>
      <c r="O25" s="47">
        <f t="shared" si="2"/>
        <v>15.444903581267218</v>
      </c>
      <c r="P25" s="9"/>
    </row>
    <row r="26" spans="1:119" ht="16.5" thickBot="1">
      <c r="A26" s="14" t="s">
        <v>30</v>
      </c>
      <c r="B26" s="23"/>
      <c r="C26" s="22"/>
      <c r="D26" s="15">
        <f aca="true" t="shared" si="9" ref="D26:M26">SUM(D5,D8,D13,D17,D19,D21,D24)</f>
        <v>713455</v>
      </c>
      <c r="E26" s="15">
        <f t="shared" si="9"/>
        <v>52046</v>
      </c>
      <c r="F26" s="15">
        <f t="shared" si="9"/>
        <v>0</v>
      </c>
      <c r="G26" s="15">
        <f t="shared" si="9"/>
        <v>251110</v>
      </c>
      <c r="H26" s="15">
        <f t="shared" si="9"/>
        <v>0</v>
      </c>
      <c r="I26" s="15">
        <f t="shared" si="9"/>
        <v>605466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1622077</v>
      </c>
      <c r="O26" s="38">
        <f t="shared" si="2"/>
        <v>1117.1329201101928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72</v>
      </c>
      <c r="M28" s="48"/>
      <c r="N28" s="48"/>
      <c r="O28" s="43">
        <v>1452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317120</v>
      </c>
      <c r="E5" s="27">
        <f t="shared" si="0"/>
        <v>43880</v>
      </c>
      <c r="F5" s="27">
        <f t="shared" si="0"/>
        <v>0</v>
      </c>
      <c r="G5" s="27">
        <f t="shared" si="0"/>
        <v>177787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538787</v>
      </c>
      <c r="O5" s="33">
        <f aca="true" t="shared" si="2" ref="O5:O26">(N5/O$28)</f>
        <v>373.1211911357341</v>
      </c>
      <c r="P5" s="6"/>
    </row>
    <row r="6" spans="1:16" ht="15">
      <c r="A6" s="12"/>
      <c r="B6" s="25">
        <v>311</v>
      </c>
      <c r="C6" s="20" t="s">
        <v>1</v>
      </c>
      <c r="D6" s="46">
        <v>317120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317120</v>
      </c>
      <c r="O6" s="47">
        <f t="shared" si="2"/>
        <v>219.61218836565098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43880</v>
      </c>
      <c r="F7" s="46">
        <v>0</v>
      </c>
      <c r="G7" s="46">
        <v>177787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221667</v>
      </c>
      <c r="O7" s="47">
        <f t="shared" si="2"/>
        <v>153.5090027700831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230944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230944</v>
      </c>
      <c r="O8" s="45">
        <f t="shared" si="2"/>
        <v>159.93351800554018</v>
      </c>
      <c r="P8" s="10"/>
    </row>
    <row r="9" spans="1:16" ht="15">
      <c r="A9" s="12"/>
      <c r="B9" s="25">
        <v>323.1</v>
      </c>
      <c r="C9" s="20" t="s">
        <v>11</v>
      </c>
      <c r="D9" s="46">
        <v>143532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143532</v>
      </c>
      <c r="O9" s="47">
        <f t="shared" si="2"/>
        <v>99.39889196675901</v>
      </c>
      <c r="P9" s="9"/>
    </row>
    <row r="10" spans="1:16" ht="15">
      <c r="A10" s="12"/>
      <c r="B10" s="25">
        <v>323.2</v>
      </c>
      <c r="C10" s="20" t="s">
        <v>12</v>
      </c>
      <c r="D10" s="46">
        <v>70743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70743</v>
      </c>
      <c r="O10" s="47">
        <f t="shared" si="2"/>
        <v>48.9909972299169</v>
      </c>
      <c r="P10" s="9"/>
    </row>
    <row r="11" spans="1:16" ht="15">
      <c r="A11" s="12"/>
      <c r="B11" s="25">
        <v>323.4</v>
      </c>
      <c r="C11" s="20" t="s">
        <v>13</v>
      </c>
      <c r="D11" s="46">
        <v>9491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9491</v>
      </c>
      <c r="O11" s="47">
        <f t="shared" si="2"/>
        <v>6.572714681440443</v>
      </c>
      <c r="P11" s="9"/>
    </row>
    <row r="12" spans="1:16" ht="15">
      <c r="A12" s="12"/>
      <c r="B12" s="25">
        <v>329</v>
      </c>
      <c r="C12" s="20" t="s">
        <v>14</v>
      </c>
      <c r="D12" s="46">
        <v>7178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7178</v>
      </c>
      <c r="O12" s="47">
        <f t="shared" si="2"/>
        <v>4.970914127423823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116770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116770</v>
      </c>
      <c r="O13" s="45">
        <f t="shared" si="2"/>
        <v>80.86565096952909</v>
      </c>
      <c r="P13" s="10"/>
    </row>
    <row r="14" spans="1:16" ht="15">
      <c r="A14" s="12"/>
      <c r="B14" s="25">
        <v>335.12</v>
      </c>
      <c r="C14" s="20" t="s">
        <v>58</v>
      </c>
      <c r="D14" s="46">
        <v>24112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24112</v>
      </c>
      <c r="O14" s="47">
        <f t="shared" si="2"/>
        <v>16.698060941828256</v>
      </c>
      <c r="P14" s="9"/>
    </row>
    <row r="15" spans="1:16" ht="15">
      <c r="A15" s="12"/>
      <c r="B15" s="25">
        <v>335.15</v>
      </c>
      <c r="C15" s="20" t="s">
        <v>59</v>
      </c>
      <c r="D15" s="46">
        <v>3071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3071</v>
      </c>
      <c r="O15" s="47">
        <f t="shared" si="2"/>
        <v>2.126731301939058</v>
      </c>
      <c r="P15" s="9"/>
    </row>
    <row r="16" spans="1:16" ht="15">
      <c r="A16" s="12"/>
      <c r="B16" s="25">
        <v>335.18</v>
      </c>
      <c r="C16" s="20" t="s">
        <v>60</v>
      </c>
      <c r="D16" s="46">
        <v>89587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89587</v>
      </c>
      <c r="O16" s="47">
        <f t="shared" si="2"/>
        <v>62.04085872576177</v>
      </c>
      <c r="P16" s="9"/>
    </row>
    <row r="17" spans="1:16" ht="15.75">
      <c r="A17" s="29" t="s">
        <v>25</v>
      </c>
      <c r="B17" s="30"/>
      <c r="C17" s="31"/>
      <c r="D17" s="32">
        <f aca="true" t="shared" si="5" ref="D17:M17">SUM(D18:D18)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600753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600753</v>
      </c>
      <c r="O17" s="45">
        <f t="shared" si="2"/>
        <v>416.03393351800554</v>
      </c>
      <c r="P17" s="10"/>
    </row>
    <row r="18" spans="1:16" ht="15">
      <c r="A18" s="12"/>
      <c r="B18" s="25">
        <v>343.5</v>
      </c>
      <c r="C18" s="20" t="s">
        <v>28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600753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600753</v>
      </c>
      <c r="O18" s="47">
        <f t="shared" si="2"/>
        <v>416.03393351800554</v>
      </c>
      <c r="P18" s="9"/>
    </row>
    <row r="19" spans="1:16" ht="15.75">
      <c r="A19" s="29" t="s">
        <v>26</v>
      </c>
      <c r="B19" s="30"/>
      <c r="C19" s="31"/>
      <c r="D19" s="32">
        <f aca="true" t="shared" si="6" ref="D19:M19">SUM(D20:D20)</f>
        <v>2024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2024</v>
      </c>
      <c r="O19" s="45">
        <f t="shared" si="2"/>
        <v>1.4016620498614958</v>
      </c>
      <c r="P19" s="10"/>
    </row>
    <row r="20" spans="1:16" ht="15">
      <c r="A20" s="13"/>
      <c r="B20" s="39">
        <v>354</v>
      </c>
      <c r="C20" s="21" t="s">
        <v>32</v>
      </c>
      <c r="D20" s="46">
        <v>2024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2024</v>
      </c>
      <c r="O20" s="47">
        <f t="shared" si="2"/>
        <v>1.4016620498614958</v>
      </c>
      <c r="P20" s="9"/>
    </row>
    <row r="21" spans="1:16" ht="15.75">
      <c r="A21" s="29" t="s">
        <v>2</v>
      </c>
      <c r="B21" s="30"/>
      <c r="C21" s="31"/>
      <c r="D21" s="32">
        <f aca="true" t="shared" si="7" ref="D21:M21">SUM(D22:D23)</f>
        <v>16559</v>
      </c>
      <c r="E21" s="32">
        <f t="shared" si="7"/>
        <v>2061</v>
      </c>
      <c r="F21" s="32">
        <f t="shared" si="7"/>
        <v>0</v>
      </c>
      <c r="G21" s="32">
        <f t="shared" si="7"/>
        <v>4692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23312</v>
      </c>
      <c r="O21" s="45">
        <f t="shared" si="2"/>
        <v>16.14404432132964</v>
      </c>
      <c r="P21" s="10"/>
    </row>
    <row r="22" spans="1:16" ht="15">
      <c r="A22" s="12"/>
      <c r="B22" s="25">
        <v>361.1</v>
      </c>
      <c r="C22" s="20" t="s">
        <v>34</v>
      </c>
      <c r="D22" s="46">
        <v>4162</v>
      </c>
      <c r="E22" s="46">
        <v>2061</v>
      </c>
      <c r="F22" s="46">
        <v>0</v>
      </c>
      <c r="G22" s="46">
        <v>4692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10915</v>
      </c>
      <c r="O22" s="47">
        <f t="shared" si="2"/>
        <v>7.558864265927978</v>
      </c>
      <c r="P22" s="9"/>
    </row>
    <row r="23" spans="1:16" ht="15">
      <c r="A23" s="12"/>
      <c r="B23" s="25">
        <v>369.9</v>
      </c>
      <c r="C23" s="20" t="s">
        <v>49</v>
      </c>
      <c r="D23" s="46">
        <v>12397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12397</v>
      </c>
      <c r="O23" s="47">
        <f t="shared" si="2"/>
        <v>8.585180055401661</v>
      </c>
      <c r="P23" s="9"/>
    </row>
    <row r="24" spans="1:16" ht="15.75">
      <c r="A24" s="29" t="s">
        <v>27</v>
      </c>
      <c r="B24" s="30"/>
      <c r="C24" s="31"/>
      <c r="D24" s="32">
        <f aca="true" t="shared" si="8" ref="D24:M24">SUM(D25:D25)</f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11157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11157</v>
      </c>
      <c r="O24" s="45">
        <f t="shared" si="2"/>
        <v>7.726454293628809</v>
      </c>
      <c r="P24" s="9"/>
    </row>
    <row r="25" spans="1:16" ht="15.75" thickBot="1">
      <c r="A25" s="12"/>
      <c r="B25" s="25">
        <v>389.1</v>
      </c>
      <c r="C25" s="20" t="s">
        <v>61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11157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11157</v>
      </c>
      <c r="O25" s="47">
        <f t="shared" si="2"/>
        <v>7.726454293628809</v>
      </c>
      <c r="P25" s="9"/>
    </row>
    <row r="26" spans="1:119" ht="16.5" thickBot="1">
      <c r="A26" s="14" t="s">
        <v>30</v>
      </c>
      <c r="B26" s="23"/>
      <c r="C26" s="22"/>
      <c r="D26" s="15">
        <f aca="true" t="shared" si="9" ref="D26:M26">SUM(D5,D8,D13,D17,D19,D21,D24)</f>
        <v>683417</v>
      </c>
      <c r="E26" s="15">
        <f t="shared" si="9"/>
        <v>45941</v>
      </c>
      <c r="F26" s="15">
        <f t="shared" si="9"/>
        <v>0</v>
      </c>
      <c r="G26" s="15">
        <f t="shared" si="9"/>
        <v>182479</v>
      </c>
      <c r="H26" s="15">
        <f t="shared" si="9"/>
        <v>0</v>
      </c>
      <c r="I26" s="15">
        <f t="shared" si="9"/>
        <v>611910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1523747</v>
      </c>
      <c r="O26" s="38">
        <f t="shared" si="2"/>
        <v>1055.2264542936289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5" ht="15">
      <c r="A28" s="40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8" t="s">
        <v>69</v>
      </c>
      <c r="M28" s="48"/>
      <c r="N28" s="48"/>
      <c r="O28" s="43">
        <v>1444</v>
      </c>
    </row>
    <row r="29" spans="1:15" ht="15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</row>
    <row r="30" spans="1:15" ht="15.75" customHeight="1" thickBot="1">
      <c r="A30" s="52" t="s">
        <v>47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301123</v>
      </c>
      <c r="E5" s="27">
        <f t="shared" si="0"/>
        <v>43840</v>
      </c>
      <c r="F5" s="27">
        <f t="shared" si="0"/>
        <v>0</v>
      </c>
      <c r="G5" s="27">
        <f t="shared" si="0"/>
        <v>171144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516107</v>
      </c>
      <c r="O5" s="33">
        <f aca="true" t="shared" si="2" ref="O5:O28">(N5/O$30)</f>
        <v>363.9682651622003</v>
      </c>
      <c r="P5" s="6"/>
    </row>
    <row r="6" spans="1:16" ht="15">
      <c r="A6" s="12"/>
      <c r="B6" s="25">
        <v>311</v>
      </c>
      <c r="C6" s="20" t="s">
        <v>1</v>
      </c>
      <c r="D6" s="46">
        <v>301123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301123</v>
      </c>
      <c r="O6" s="47">
        <f t="shared" si="2"/>
        <v>212.35754583921016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43840</v>
      </c>
      <c r="F7" s="46">
        <v>0</v>
      </c>
      <c r="G7" s="46">
        <v>171144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214984</v>
      </c>
      <c r="O7" s="47">
        <f t="shared" si="2"/>
        <v>151.61071932299012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238544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238544</v>
      </c>
      <c r="O8" s="45">
        <f t="shared" si="2"/>
        <v>168.22566995768688</v>
      </c>
      <c r="P8" s="10"/>
    </row>
    <row r="9" spans="1:16" ht="15">
      <c r="A9" s="12"/>
      <c r="B9" s="25">
        <v>323.1</v>
      </c>
      <c r="C9" s="20" t="s">
        <v>11</v>
      </c>
      <c r="D9" s="46">
        <v>151698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151698</v>
      </c>
      <c r="O9" s="47">
        <f t="shared" si="2"/>
        <v>106.9802538787024</v>
      </c>
      <c r="P9" s="9"/>
    </row>
    <row r="10" spans="1:16" ht="15">
      <c r="A10" s="12"/>
      <c r="B10" s="25">
        <v>323.2</v>
      </c>
      <c r="C10" s="20" t="s">
        <v>12</v>
      </c>
      <c r="D10" s="46">
        <v>71616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71616</v>
      </c>
      <c r="O10" s="47">
        <f t="shared" si="2"/>
        <v>50.5049365303244</v>
      </c>
      <c r="P10" s="9"/>
    </row>
    <row r="11" spans="1:16" ht="15">
      <c r="A11" s="12"/>
      <c r="B11" s="25">
        <v>323.4</v>
      </c>
      <c r="C11" s="20" t="s">
        <v>13</v>
      </c>
      <c r="D11" s="46">
        <v>10538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10538</v>
      </c>
      <c r="O11" s="47">
        <f t="shared" si="2"/>
        <v>7.431593794076163</v>
      </c>
      <c r="P11" s="9"/>
    </row>
    <row r="12" spans="1:16" ht="15">
      <c r="A12" s="12"/>
      <c r="B12" s="25">
        <v>329</v>
      </c>
      <c r="C12" s="20" t="s">
        <v>14</v>
      </c>
      <c r="D12" s="46">
        <v>4692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4692</v>
      </c>
      <c r="O12" s="47">
        <f t="shared" si="2"/>
        <v>3.308885754583921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119105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119105</v>
      </c>
      <c r="O13" s="45">
        <f t="shared" si="2"/>
        <v>83.9950634696756</v>
      </c>
      <c r="P13" s="10"/>
    </row>
    <row r="14" spans="1:16" ht="15">
      <c r="A14" s="12"/>
      <c r="B14" s="25">
        <v>334.1</v>
      </c>
      <c r="C14" s="20" t="s">
        <v>16</v>
      </c>
      <c r="D14" s="46">
        <v>5743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5743</v>
      </c>
      <c r="O14" s="47">
        <f t="shared" si="2"/>
        <v>4.050070521861777</v>
      </c>
      <c r="P14" s="9"/>
    </row>
    <row r="15" spans="1:16" ht="15">
      <c r="A15" s="12"/>
      <c r="B15" s="25">
        <v>335.12</v>
      </c>
      <c r="C15" s="20" t="s">
        <v>58</v>
      </c>
      <c r="D15" s="46">
        <v>23323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23323</v>
      </c>
      <c r="O15" s="47">
        <f t="shared" si="2"/>
        <v>16.447813822284907</v>
      </c>
      <c r="P15" s="9"/>
    </row>
    <row r="16" spans="1:16" ht="15">
      <c r="A16" s="12"/>
      <c r="B16" s="25">
        <v>335.15</v>
      </c>
      <c r="C16" s="20" t="s">
        <v>59</v>
      </c>
      <c r="D16" s="46">
        <v>3169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3169</v>
      </c>
      <c r="O16" s="47">
        <f t="shared" si="2"/>
        <v>2.2348377997179125</v>
      </c>
      <c r="P16" s="9"/>
    </row>
    <row r="17" spans="1:16" ht="15">
      <c r="A17" s="12"/>
      <c r="B17" s="25">
        <v>335.18</v>
      </c>
      <c r="C17" s="20" t="s">
        <v>60</v>
      </c>
      <c r="D17" s="46">
        <v>86870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86870</v>
      </c>
      <c r="O17" s="47">
        <f t="shared" si="2"/>
        <v>61.262341325811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577617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577617</v>
      </c>
      <c r="O18" s="45">
        <f t="shared" si="2"/>
        <v>407.3462623413258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577617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577617</v>
      </c>
      <c r="O19" s="47">
        <f t="shared" si="2"/>
        <v>407.3462623413258</v>
      </c>
      <c r="P19" s="9"/>
    </row>
    <row r="20" spans="1:16" ht="15.75">
      <c r="A20" s="29" t="s">
        <v>26</v>
      </c>
      <c r="B20" s="30"/>
      <c r="C20" s="31"/>
      <c r="D20" s="32">
        <f aca="true" t="shared" si="6" ref="D20:M20">SUM(D21:D21)</f>
        <v>2091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2091</v>
      </c>
      <c r="O20" s="45">
        <f t="shared" si="2"/>
        <v>1.4746121297602257</v>
      </c>
      <c r="P20" s="10"/>
    </row>
    <row r="21" spans="1:16" ht="15">
      <c r="A21" s="13"/>
      <c r="B21" s="39">
        <v>354</v>
      </c>
      <c r="C21" s="21" t="s">
        <v>32</v>
      </c>
      <c r="D21" s="46">
        <v>2091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2091</v>
      </c>
      <c r="O21" s="47">
        <f t="shared" si="2"/>
        <v>1.4746121297602257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SUM(D23:D24)</f>
        <v>18733</v>
      </c>
      <c r="E22" s="32">
        <f t="shared" si="7"/>
        <v>1066</v>
      </c>
      <c r="F22" s="32">
        <f t="shared" si="7"/>
        <v>0</v>
      </c>
      <c r="G22" s="32">
        <f t="shared" si="7"/>
        <v>724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20523</v>
      </c>
      <c r="O22" s="45">
        <f t="shared" si="2"/>
        <v>14.473201692524682</v>
      </c>
      <c r="P22" s="10"/>
    </row>
    <row r="23" spans="1:16" ht="15">
      <c r="A23" s="12"/>
      <c r="B23" s="25">
        <v>361.1</v>
      </c>
      <c r="C23" s="20" t="s">
        <v>34</v>
      </c>
      <c r="D23" s="46">
        <v>5507</v>
      </c>
      <c r="E23" s="46">
        <v>1066</v>
      </c>
      <c r="F23" s="46">
        <v>0</v>
      </c>
      <c r="G23" s="46">
        <v>724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7297</v>
      </c>
      <c r="O23" s="47">
        <f t="shared" si="2"/>
        <v>5.145980253878703</v>
      </c>
      <c r="P23" s="9"/>
    </row>
    <row r="24" spans="1:16" ht="15">
      <c r="A24" s="12"/>
      <c r="B24" s="25">
        <v>369.9</v>
      </c>
      <c r="C24" s="20" t="s">
        <v>49</v>
      </c>
      <c r="D24" s="46">
        <v>13226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13226</v>
      </c>
      <c r="O24" s="47">
        <f t="shared" si="2"/>
        <v>9.32722143864598</v>
      </c>
      <c r="P24" s="9"/>
    </row>
    <row r="25" spans="1:16" ht="15.75">
      <c r="A25" s="29" t="s">
        <v>27</v>
      </c>
      <c r="B25" s="30"/>
      <c r="C25" s="31"/>
      <c r="D25" s="32">
        <f aca="true" t="shared" si="8" ref="D25:M25">SUM(D26:D27)</f>
        <v>400000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7719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1"/>
        <v>407719</v>
      </c>
      <c r="O25" s="45">
        <f t="shared" si="2"/>
        <v>287.53102961918194</v>
      </c>
      <c r="P25" s="9"/>
    </row>
    <row r="26" spans="1:16" ht="15">
      <c r="A26" s="12"/>
      <c r="B26" s="25">
        <v>381</v>
      </c>
      <c r="C26" s="20" t="s">
        <v>64</v>
      </c>
      <c r="D26" s="46">
        <v>400000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400000</v>
      </c>
      <c r="O26" s="47">
        <f t="shared" si="2"/>
        <v>282.08744710860367</v>
      </c>
      <c r="P26" s="9"/>
    </row>
    <row r="27" spans="1:16" ht="15.75" thickBot="1">
      <c r="A27" s="12"/>
      <c r="B27" s="25">
        <v>389.1</v>
      </c>
      <c r="C27" s="20" t="s">
        <v>61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7719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7719</v>
      </c>
      <c r="O27" s="47">
        <f t="shared" si="2"/>
        <v>5.443582510578279</v>
      </c>
      <c r="P27" s="9"/>
    </row>
    <row r="28" spans="1:119" ht="16.5" thickBot="1">
      <c r="A28" s="14" t="s">
        <v>30</v>
      </c>
      <c r="B28" s="23"/>
      <c r="C28" s="22"/>
      <c r="D28" s="15">
        <f aca="true" t="shared" si="9" ref="D28:M28">SUM(D5,D8,D13,D18,D20,D22,D25)</f>
        <v>1079596</v>
      </c>
      <c r="E28" s="15">
        <f t="shared" si="9"/>
        <v>44906</v>
      </c>
      <c r="F28" s="15">
        <f t="shared" si="9"/>
        <v>0</v>
      </c>
      <c r="G28" s="15">
        <f t="shared" si="9"/>
        <v>171868</v>
      </c>
      <c r="H28" s="15">
        <f t="shared" si="9"/>
        <v>0</v>
      </c>
      <c r="I28" s="15">
        <f t="shared" si="9"/>
        <v>585336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1881706</v>
      </c>
      <c r="O28" s="38">
        <f t="shared" si="2"/>
        <v>1327.0141043723554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67</v>
      </c>
      <c r="M30" s="48"/>
      <c r="N30" s="48"/>
      <c r="O30" s="43">
        <v>1418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275934</v>
      </c>
      <c r="E5" s="27">
        <f t="shared" si="0"/>
        <v>43907</v>
      </c>
      <c r="F5" s="27">
        <f t="shared" si="0"/>
        <v>0</v>
      </c>
      <c r="G5" s="27">
        <f t="shared" si="0"/>
        <v>147845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467686</v>
      </c>
      <c r="O5" s="33">
        <f aca="true" t="shared" si="2" ref="O5:O29">(N5/O$31)</f>
        <v>327.05314685314687</v>
      </c>
      <c r="P5" s="6"/>
    </row>
    <row r="6" spans="1:16" ht="15">
      <c r="A6" s="12"/>
      <c r="B6" s="25">
        <v>311</v>
      </c>
      <c r="C6" s="20" t="s">
        <v>1</v>
      </c>
      <c r="D6" s="46">
        <v>275934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275934</v>
      </c>
      <c r="O6" s="47">
        <f t="shared" si="2"/>
        <v>192.96083916083916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43907</v>
      </c>
      <c r="F7" s="46">
        <v>0</v>
      </c>
      <c r="G7" s="46">
        <v>147845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191752</v>
      </c>
      <c r="O7" s="47">
        <f t="shared" si="2"/>
        <v>134.09230769230768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236533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236533</v>
      </c>
      <c r="O8" s="45">
        <f t="shared" si="2"/>
        <v>165.40769230769232</v>
      </c>
      <c r="P8" s="10"/>
    </row>
    <row r="9" spans="1:16" ht="15">
      <c r="A9" s="12"/>
      <c r="B9" s="25">
        <v>323.1</v>
      </c>
      <c r="C9" s="20" t="s">
        <v>11</v>
      </c>
      <c r="D9" s="46">
        <v>150079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150079</v>
      </c>
      <c r="O9" s="47">
        <f t="shared" si="2"/>
        <v>104.95034965034965</v>
      </c>
      <c r="P9" s="9"/>
    </row>
    <row r="10" spans="1:16" ht="15">
      <c r="A10" s="12"/>
      <c r="B10" s="25">
        <v>323.2</v>
      </c>
      <c r="C10" s="20" t="s">
        <v>12</v>
      </c>
      <c r="D10" s="46">
        <v>71632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71632</v>
      </c>
      <c r="O10" s="47">
        <f t="shared" si="2"/>
        <v>50.09230769230769</v>
      </c>
      <c r="P10" s="9"/>
    </row>
    <row r="11" spans="1:16" ht="15">
      <c r="A11" s="12"/>
      <c r="B11" s="25">
        <v>323.4</v>
      </c>
      <c r="C11" s="20" t="s">
        <v>13</v>
      </c>
      <c r="D11" s="46">
        <v>8337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8337</v>
      </c>
      <c r="O11" s="47">
        <f t="shared" si="2"/>
        <v>5.83006993006993</v>
      </c>
      <c r="P11" s="9"/>
    </row>
    <row r="12" spans="1:16" ht="15">
      <c r="A12" s="12"/>
      <c r="B12" s="25">
        <v>329</v>
      </c>
      <c r="C12" s="20" t="s">
        <v>14</v>
      </c>
      <c r="D12" s="46">
        <v>6485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6485</v>
      </c>
      <c r="O12" s="47">
        <f t="shared" si="2"/>
        <v>4.534965034965035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113707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113707</v>
      </c>
      <c r="O13" s="45">
        <f t="shared" si="2"/>
        <v>79.51538461538462</v>
      </c>
      <c r="P13" s="10"/>
    </row>
    <row r="14" spans="1:16" ht="15">
      <c r="A14" s="12"/>
      <c r="B14" s="25">
        <v>334.1</v>
      </c>
      <c r="C14" s="20" t="s">
        <v>16</v>
      </c>
      <c r="D14" s="46">
        <v>2107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2107</v>
      </c>
      <c r="O14" s="47">
        <f t="shared" si="2"/>
        <v>1.4734265734265735</v>
      </c>
      <c r="P14" s="9"/>
    </row>
    <row r="15" spans="1:16" ht="15">
      <c r="A15" s="12"/>
      <c r="B15" s="25">
        <v>335.12</v>
      </c>
      <c r="C15" s="20" t="s">
        <v>58</v>
      </c>
      <c r="D15" s="46">
        <v>21870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21870</v>
      </c>
      <c r="O15" s="47">
        <f t="shared" si="2"/>
        <v>15.293706293706293</v>
      </c>
      <c r="P15" s="9"/>
    </row>
    <row r="16" spans="1:16" ht="15">
      <c r="A16" s="12"/>
      <c r="B16" s="25">
        <v>335.15</v>
      </c>
      <c r="C16" s="20" t="s">
        <v>59</v>
      </c>
      <c r="D16" s="46">
        <v>6776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6776</v>
      </c>
      <c r="O16" s="47">
        <f t="shared" si="2"/>
        <v>4.7384615384615385</v>
      </c>
      <c r="P16" s="9"/>
    </row>
    <row r="17" spans="1:16" ht="15">
      <c r="A17" s="12"/>
      <c r="B17" s="25">
        <v>335.18</v>
      </c>
      <c r="C17" s="20" t="s">
        <v>60</v>
      </c>
      <c r="D17" s="46">
        <v>82954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82954</v>
      </c>
      <c r="O17" s="47">
        <f t="shared" si="2"/>
        <v>58.00979020979021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529225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529225</v>
      </c>
      <c r="O18" s="45">
        <f t="shared" si="2"/>
        <v>370.0874125874126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529225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529225</v>
      </c>
      <c r="O19" s="47">
        <f t="shared" si="2"/>
        <v>370.0874125874126</v>
      </c>
      <c r="P19" s="9"/>
    </row>
    <row r="20" spans="1:16" ht="15.75">
      <c r="A20" s="29" t="s">
        <v>26</v>
      </c>
      <c r="B20" s="30"/>
      <c r="C20" s="31"/>
      <c r="D20" s="32">
        <f aca="true" t="shared" si="6" ref="D20:M20">SUM(D21:D21)</f>
        <v>2939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2939</v>
      </c>
      <c r="O20" s="45">
        <f t="shared" si="2"/>
        <v>2.0552447552447553</v>
      </c>
      <c r="P20" s="10"/>
    </row>
    <row r="21" spans="1:16" ht="15">
      <c r="A21" s="13"/>
      <c r="B21" s="39">
        <v>354</v>
      </c>
      <c r="C21" s="21" t="s">
        <v>32</v>
      </c>
      <c r="D21" s="46">
        <v>2939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2939</v>
      </c>
      <c r="O21" s="47">
        <f t="shared" si="2"/>
        <v>2.0552447552447553</v>
      </c>
      <c r="P21" s="9"/>
    </row>
    <row r="22" spans="1:16" ht="15.75">
      <c r="A22" s="29" t="s">
        <v>2</v>
      </c>
      <c r="B22" s="30"/>
      <c r="C22" s="31"/>
      <c r="D22" s="32">
        <f aca="true" t="shared" si="7" ref="D22:M22">SUM(D23:D25)</f>
        <v>9486</v>
      </c>
      <c r="E22" s="32">
        <f t="shared" si="7"/>
        <v>196</v>
      </c>
      <c r="F22" s="32">
        <f t="shared" si="7"/>
        <v>0</v>
      </c>
      <c r="G22" s="32">
        <f t="shared" si="7"/>
        <v>585</v>
      </c>
      <c r="H22" s="32">
        <f t="shared" si="7"/>
        <v>0</v>
      </c>
      <c r="I22" s="32">
        <f t="shared" si="7"/>
        <v>-2272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1"/>
        <v>7995</v>
      </c>
      <c r="O22" s="45">
        <f t="shared" si="2"/>
        <v>5.590909090909091</v>
      </c>
      <c r="P22" s="10"/>
    </row>
    <row r="23" spans="1:16" ht="15">
      <c r="A23" s="12"/>
      <c r="B23" s="25">
        <v>361.1</v>
      </c>
      <c r="C23" s="20" t="s">
        <v>34</v>
      </c>
      <c r="D23" s="46">
        <v>1857</v>
      </c>
      <c r="E23" s="46">
        <v>526</v>
      </c>
      <c r="F23" s="46">
        <v>0</v>
      </c>
      <c r="G23" s="46">
        <v>585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2968</v>
      </c>
      <c r="O23" s="47">
        <f t="shared" si="2"/>
        <v>2.0755244755244755</v>
      </c>
      <c r="P23" s="9"/>
    </row>
    <row r="24" spans="1:16" ht="15">
      <c r="A24" s="12"/>
      <c r="B24" s="25">
        <v>361.3</v>
      </c>
      <c r="C24" s="20" t="s">
        <v>35</v>
      </c>
      <c r="D24" s="46">
        <v>-1599</v>
      </c>
      <c r="E24" s="46">
        <v>-330</v>
      </c>
      <c r="F24" s="46">
        <v>0</v>
      </c>
      <c r="G24" s="46">
        <v>0</v>
      </c>
      <c r="H24" s="46">
        <v>0</v>
      </c>
      <c r="I24" s="46">
        <v>-2272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-4201</v>
      </c>
      <c r="O24" s="47">
        <f t="shared" si="2"/>
        <v>-2.9377622377622377</v>
      </c>
      <c r="P24" s="9"/>
    </row>
    <row r="25" spans="1:16" ht="15">
      <c r="A25" s="12"/>
      <c r="B25" s="25">
        <v>369.9</v>
      </c>
      <c r="C25" s="20" t="s">
        <v>49</v>
      </c>
      <c r="D25" s="46">
        <v>9228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9228</v>
      </c>
      <c r="O25" s="47">
        <f t="shared" si="2"/>
        <v>6.453146853146853</v>
      </c>
      <c r="P25" s="9"/>
    </row>
    <row r="26" spans="1:16" ht="15.75">
      <c r="A26" s="29" t="s">
        <v>27</v>
      </c>
      <c r="B26" s="30"/>
      <c r="C26" s="31"/>
      <c r="D26" s="32">
        <f aca="true" t="shared" si="8" ref="D26:M26">SUM(D27:D28)</f>
        <v>187244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3520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190764</v>
      </c>
      <c r="O26" s="45">
        <f t="shared" si="2"/>
        <v>133.4013986013986</v>
      </c>
      <c r="P26" s="9"/>
    </row>
    <row r="27" spans="1:16" ht="15">
      <c r="A27" s="12"/>
      <c r="B27" s="25">
        <v>381</v>
      </c>
      <c r="C27" s="20" t="s">
        <v>64</v>
      </c>
      <c r="D27" s="46">
        <v>187244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187244</v>
      </c>
      <c r="O27" s="47">
        <f t="shared" si="2"/>
        <v>130.93986013986014</v>
      </c>
      <c r="P27" s="9"/>
    </row>
    <row r="28" spans="1:16" ht="15.75" thickBot="1">
      <c r="A28" s="12"/>
      <c r="B28" s="25">
        <v>389.1</v>
      </c>
      <c r="C28" s="20" t="s">
        <v>61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3520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3520</v>
      </c>
      <c r="O28" s="47">
        <f t="shared" si="2"/>
        <v>2.4615384615384617</v>
      </c>
      <c r="P28" s="9"/>
    </row>
    <row r="29" spans="1:119" ht="16.5" thickBot="1">
      <c r="A29" s="14" t="s">
        <v>30</v>
      </c>
      <c r="B29" s="23"/>
      <c r="C29" s="22"/>
      <c r="D29" s="15">
        <f aca="true" t="shared" si="9" ref="D29:M29">SUM(D5,D8,D13,D18,D20,D22,D26)</f>
        <v>825843</v>
      </c>
      <c r="E29" s="15">
        <f t="shared" si="9"/>
        <v>44103</v>
      </c>
      <c r="F29" s="15">
        <f t="shared" si="9"/>
        <v>0</v>
      </c>
      <c r="G29" s="15">
        <f t="shared" si="9"/>
        <v>148430</v>
      </c>
      <c r="H29" s="15">
        <f t="shared" si="9"/>
        <v>0</v>
      </c>
      <c r="I29" s="15">
        <f t="shared" si="9"/>
        <v>530473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1548849</v>
      </c>
      <c r="O29" s="38">
        <f t="shared" si="2"/>
        <v>1083.1111888111889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65</v>
      </c>
      <c r="M31" s="48"/>
      <c r="N31" s="48"/>
      <c r="O31" s="43">
        <v>1430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42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38</v>
      </c>
      <c r="F4" s="34" t="s">
        <v>39</v>
      </c>
      <c r="G4" s="34" t="s">
        <v>40</v>
      </c>
      <c r="H4" s="34" t="s">
        <v>4</v>
      </c>
      <c r="I4" s="34" t="s">
        <v>5</v>
      </c>
      <c r="J4" s="35" t="s">
        <v>41</v>
      </c>
      <c r="K4" s="35" t="s">
        <v>6</v>
      </c>
      <c r="L4" s="35" t="s">
        <v>7</v>
      </c>
      <c r="M4" s="35" t="s">
        <v>8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263523</v>
      </c>
      <c r="E5" s="27">
        <f t="shared" si="0"/>
        <v>0</v>
      </c>
      <c r="F5" s="27">
        <f t="shared" si="0"/>
        <v>0</v>
      </c>
      <c r="G5" s="27">
        <f t="shared" si="0"/>
        <v>181259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444782</v>
      </c>
      <c r="O5" s="33">
        <f aca="true" t="shared" si="2" ref="O5:O29">(N5/O$31)</f>
        <v>309.5212247738344</v>
      </c>
      <c r="P5" s="6"/>
    </row>
    <row r="6" spans="1:16" ht="15">
      <c r="A6" s="12"/>
      <c r="B6" s="25">
        <v>311</v>
      </c>
      <c r="C6" s="20" t="s">
        <v>1</v>
      </c>
      <c r="D6" s="46">
        <v>263523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263523</v>
      </c>
      <c r="O6" s="47">
        <f t="shared" si="2"/>
        <v>183.38413361169103</v>
      </c>
      <c r="P6" s="9"/>
    </row>
    <row r="7" spans="1:16" ht="15">
      <c r="A7" s="12"/>
      <c r="B7" s="25">
        <v>312.6</v>
      </c>
      <c r="C7" s="20" t="s">
        <v>9</v>
      </c>
      <c r="D7" s="46">
        <v>0</v>
      </c>
      <c r="E7" s="46">
        <v>0</v>
      </c>
      <c r="F7" s="46">
        <v>0</v>
      </c>
      <c r="G7" s="46">
        <v>181259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181259</v>
      </c>
      <c r="O7" s="47">
        <f t="shared" si="2"/>
        <v>126.13709116214335</v>
      </c>
      <c r="P7" s="9"/>
    </row>
    <row r="8" spans="1:16" ht="15.75">
      <c r="A8" s="29" t="s">
        <v>10</v>
      </c>
      <c r="B8" s="30"/>
      <c r="C8" s="31"/>
      <c r="D8" s="32">
        <f aca="true" t="shared" si="3" ref="D8:M8">SUM(D9:D12)</f>
        <v>235312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235312</v>
      </c>
      <c r="O8" s="45">
        <f t="shared" si="2"/>
        <v>163.75226165622826</v>
      </c>
      <c r="P8" s="10"/>
    </row>
    <row r="9" spans="1:16" ht="15">
      <c r="A9" s="12"/>
      <c r="B9" s="25">
        <v>323.1</v>
      </c>
      <c r="C9" s="20" t="s">
        <v>11</v>
      </c>
      <c r="D9" s="46">
        <v>145898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145898</v>
      </c>
      <c r="O9" s="47">
        <f t="shared" si="2"/>
        <v>101.52957550452331</v>
      </c>
      <c r="P9" s="9"/>
    </row>
    <row r="10" spans="1:16" ht="15">
      <c r="A10" s="12"/>
      <c r="B10" s="25">
        <v>323.2</v>
      </c>
      <c r="C10" s="20" t="s">
        <v>12</v>
      </c>
      <c r="D10" s="46">
        <v>73145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73145</v>
      </c>
      <c r="O10" s="47">
        <f t="shared" si="2"/>
        <v>50.90118302018093</v>
      </c>
      <c r="P10" s="9"/>
    </row>
    <row r="11" spans="1:16" ht="15">
      <c r="A11" s="12"/>
      <c r="B11" s="25">
        <v>323.4</v>
      </c>
      <c r="C11" s="20" t="s">
        <v>13</v>
      </c>
      <c r="D11" s="46">
        <v>8763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8763</v>
      </c>
      <c r="O11" s="47">
        <f t="shared" si="2"/>
        <v>6.09812108559499</v>
      </c>
      <c r="P11" s="9"/>
    </row>
    <row r="12" spans="1:16" ht="15">
      <c r="A12" s="12"/>
      <c r="B12" s="25">
        <v>329</v>
      </c>
      <c r="C12" s="20" t="s">
        <v>14</v>
      </c>
      <c r="D12" s="46">
        <v>7506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7506</v>
      </c>
      <c r="O12" s="47">
        <f t="shared" si="2"/>
        <v>5.223382045929019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129245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129245</v>
      </c>
      <c r="O13" s="45">
        <f t="shared" si="2"/>
        <v>89.94084899095337</v>
      </c>
      <c r="P13" s="10"/>
    </row>
    <row r="14" spans="1:16" ht="15">
      <c r="A14" s="12"/>
      <c r="B14" s="25">
        <v>334.1</v>
      </c>
      <c r="C14" s="20" t="s">
        <v>16</v>
      </c>
      <c r="D14" s="46">
        <v>26861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26861</v>
      </c>
      <c r="O14" s="47">
        <f t="shared" si="2"/>
        <v>18.69241475295755</v>
      </c>
      <c r="P14" s="9"/>
    </row>
    <row r="15" spans="1:16" ht="15">
      <c r="A15" s="12"/>
      <c r="B15" s="25">
        <v>335.12</v>
      </c>
      <c r="C15" s="20" t="s">
        <v>58</v>
      </c>
      <c r="D15" s="46">
        <v>20471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20471</v>
      </c>
      <c r="O15" s="47">
        <f t="shared" si="2"/>
        <v>14.245650661099512</v>
      </c>
      <c r="P15" s="9"/>
    </row>
    <row r="16" spans="1:16" ht="15">
      <c r="A16" s="12"/>
      <c r="B16" s="25">
        <v>335.15</v>
      </c>
      <c r="C16" s="20" t="s">
        <v>59</v>
      </c>
      <c r="D16" s="46">
        <v>3805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3805</v>
      </c>
      <c r="O16" s="47">
        <f t="shared" si="2"/>
        <v>2.6478775226165623</v>
      </c>
      <c r="P16" s="9"/>
    </row>
    <row r="17" spans="1:16" ht="15">
      <c r="A17" s="12"/>
      <c r="B17" s="25">
        <v>335.18</v>
      </c>
      <c r="C17" s="20" t="s">
        <v>60</v>
      </c>
      <c r="D17" s="46">
        <v>78108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78108</v>
      </c>
      <c r="O17" s="47">
        <f t="shared" si="2"/>
        <v>54.35490605427975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SUM(D19:D20)</f>
        <v>0</v>
      </c>
      <c r="E18" s="32">
        <f t="shared" si="5"/>
        <v>44924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487015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531939</v>
      </c>
      <c r="O18" s="45">
        <f t="shared" si="2"/>
        <v>370.1732776617954</v>
      </c>
      <c r="P18" s="10"/>
    </row>
    <row r="19" spans="1:16" ht="15">
      <c r="A19" s="12"/>
      <c r="B19" s="25">
        <v>343.5</v>
      </c>
      <c r="C19" s="20" t="s">
        <v>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487015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487015</v>
      </c>
      <c r="O19" s="47">
        <f t="shared" si="2"/>
        <v>338.91092553931804</v>
      </c>
      <c r="P19" s="9"/>
    </row>
    <row r="20" spans="1:16" ht="15">
      <c r="A20" s="12"/>
      <c r="B20" s="25">
        <v>343.9</v>
      </c>
      <c r="C20" s="20" t="s">
        <v>29</v>
      </c>
      <c r="D20" s="46">
        <v>0</v>
      </c>
      <c r="E20" s="46">
        <v>44924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44924</v>
      </c>
      <c r="O20" s="47">
        <f t="shared" si="2"/>
        <v>31.262352122477385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SUM(D22:D22)</f>
        <v>2084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2084</v>
      </c>
      <c r="O21" s="45">
        <f t="shared" si="2"/>
        <v>1.4502435629784274</v>
      </c>
      <c r="P21" s="10"/>
    </row>
    <row r="22" spans="1:16" ht="15">
      <c r="A22" s="13"/>
      <c r="B22" s="39">
        <v>354</v>
      </c>
      <c r="C22" s="21" t="s">
        <v>32</v>
      </c>
      <c r="D22" s="46">
        <v>2084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2084</v>
      </c>
      <c r="O22" s="47">
        <f t="shared" si="2"/>
        <v>1.4502435629784274</v>
      </c>
      <c r="P22" s="9"/>
    </row>
    <row r="23" spans="1:16" ht="15.75">
      <c r="A23" s="29" t="s">
        <v>2</v>
      </c>
      <c r="B23" s="30"/>
      <c r="C23" s="31"/>
      <c r="D23" s="32">
        <f aca="true" t="shared" si="7" ref="D23:M23">SUM(D24:D26)</f>
        <v>8764</v>
      </c>
      <c r="E23" s="32">
        <f t="shared" si="7"/>
        <v>1319</v>
      </c>
      <c r="F23" s="32">
        <f t="shared" si="7"/>
        <v>0</v>
      </c>
      <c r="G23" s="32">
        <f t="shared" si="7"/>
        <v>795</v>
      </c>
      <c r="H23" s="32">
        <f t="shared" si="7"/>
        <v>0</v>
      </c>
      <c r="I23" s="32">
        <f t="shared" si="7"/>
        <v>4756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15634</v>
      </c>
      <c r="O23" s="45">
        <f t="shared" si="2"/>
        <v>10.879610299234516</v>
      </c>
      <c r="P23" s="10"/>
    </row>
    <row r="24" spans="1:16" ht="15">
      <c r="A24" s="12"/>
      <c r="B24" s="25">
        <v>361.1</v>
      </c>
      <c r="C24" s="20" t="s">
        <v>34</v>
      </c>
      <c r="D24" s="46">
        <v>2692</v>
      </c>
      <c r="E24" s="46">
        <v>710</v>
      </c>
      <c r="F24" s="46">
        <v>0</v>
      </c>
      <c r="G24" s="46">
        <v>795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4197</v>
      </c>
      <c r="O24" s="47">
        <f t="shared" si="2"/>
        <v>2.920668058455115</v>
      </c>
      <c r="P24" s="9"/>
    </row>
    <row r="25" spans="1:16" ht="15">
      <c r="A25" s="12"/>
      <c r="B25" s="25">
        <v>361.3</v>
      </c>
      <c r="C25" s="20" t="s">
        <v>35</v>
      </c>
      <c r="D25" s="46">
        <v>2943</v>
      </c>
      <c r="E25" s="46">
        <v>609</v>
      </c>
      <c r="F25" s="46">
        <v>0</v>
      </c>
      <c r="G25" s="46">
        <v>0</v>
      </c>
      <c r="H25" s="46">
        <v>0</v>
      </c>
      <c r="I25" s="46">
        <v>4756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8308</v>
      </c>
      <c r="O25" s="47">
        <f t="shared" si="2"/>
        <v>5.781489213639527</v>
      </c>
      <c r="P25" s="9"/>
    </row>
    <row r="26" spans="1:16" ht="15">
      <c r="A26" s="12"/>
      <c r="B26" s="25">
        <v>369.9</v>
      </c>
      <c r="C26" s="20" t="s">
        <v>49</v>
      </c>
      <c r="D26" s="46">
        <v>3129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3129</v>
      </c>
      <c r="O26" s="47">
        <f t="shared" si="2"/>
        <v>2.1774530271398747</v>
      </c>
      <c r="P26" s="9"/>
    </row>
    <row r="27" spans="1:16" ht="15.75">
      <c r="A27" s="29" t="s">
        <v>27</v>
      </c>
      <c r="B27" s="30"/>
      <c r="C27" s="31"/>
      <c r="D27" s="32">
        <f aca="true" t="shared" si="8" ref="D27:M27">SUM(D28:D28)</f>
        <v>260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4180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4440</v>
      </c>
      <c r="O27" s="45">
        <f t="shared" si="2"/>
        <v>3.0897703549060545</v>
      </c>
      <c r="P27" s="9"/>
    </row>
    <row r="28" spans="1:16" ht="15.75" thickBot="1">
      <c r="A28" s="12"/>
      <c r="B28" s="25">
        <v>389.1</v>
      </c>
      <c r="C28" s="20" t="s">
        <v>61</v>
      </c>
      <c r="D28" s="46">
        <v>260</v>
      </c>
      <c r="E28" s="46">
        <v>0</v>
      </c>
      <c r="F28" s="46">
        <v>0</v>
      </c>
      <c r="G28" s="46">
        <v>0</v>
      </c>
      <c r="H28" s="46">
        <v>0</v>
      </c>
      <c r="I28" s="46">
        <v>4180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4440</v>
      </c>
      <c r="O28" s="47">
        <f t="shared" si="2"/>
        <v>3.0897703549060545</v>
      </c>
      <c r="P28" s="9"/>
    </row>
    <row r="29" spans="1:119" ht="16.5" thickBot="1">
      <c r="A29" s="14" t="s">
        <v>30</v>
      </c>
      <c r="B29" s="23"/>
      <c r="C29" s="22"/>
      <c r="D29" s="15">
        <f aca="true" t="shared" si="9" ref="D29:M29">SUM(D5,D8,D13,D18,D21,D23,D27)</f>
        <v>639188</v>
      </c>
      <c r="E29" s="15">
        <f t="shared" si="9"/>
        <v>46243</v>
      </c>
      <c r="F29" s="15">
        <f t="shared" si="9"/>
        <v>0</v>
      </c>
      <c r="G29" s="15">
        <f t="shared" si="9"/>
        <v>182054</v>
      </c>
      <c r="H29" s="15">
        <f t="shared" si="9"/>
        <v>0</v>
      </c>
      <c r="I29" s="15">
        <f t="shared" si="9"/>
        <v>495951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1363436</v>
      </c>
      <c r="O29" s="38">
        <f t="shared" si="2"/>
        <v>948.8072372999304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62</v>
      </c>
      <c r="M31" s="48"/>
      <c r="N31" s="48"/>
      <c r="O31" s="43">
        <v>1437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2022-06-22T17:33:36Z</cp:lastPrinted>
  <dcterms:created xsi:type="dcterms:W3CDTF">2000-08-31T21:26:31Z</dcterms:created>
  <dcterms:modified xsi:type="dcterms:W3CDTF">2022-06-22T17:33:46Z</dcterms:modified>
  <cp:category/>
  <cp:version/>
  <cp:contentType/>
  <cp:contentStatus/>
</cp:coreProperties>
</file>