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'2008'!$A$1:$O$28</definedName>
    <definedName name="_xlnm.Print_Area" localSheetId="12">'2009'!$A$1:$O$27</definedName>
    <definedName name="_xlnm.Print_Area" localSheetId="11">'2010'!$A$1:$O$24</definedName>
    <definedName name="_xlnm.Print_Area" localSheetId="10">'2011'!$A$1:$O$23</definedName>
    <definedName name="_xlnm.Print_Area" localSheetId="9">'2012'!$A$1:$O$27</definedName>
    <definedName name="_xlnm.Print_Area" localSheetId="8">'2013'!$A$1:$O$28</definedName>
    <definedName name="_xlnm.Print_Area" localSheetId="7">'2014'!$A$1:$O$29</definedName>
    <definedName name="_xlnm.Print_Area" localSheetId="6">'2015'!$A$1:$O$28</definedName>
    <definedName name="_xlnm.Print_Area" localSheetId="5">'2016'!$A$1:$O$33</definedName>
    <definedName name="_xlnm.Print_Area" localSheetId="4">'2017'!$A$1:$O$32</definedName>
    <definedName name="_xlnm.Print_Area" localSheetId="3">'2018'!$A$1:$O$32</definedName>
    <definedName name="_xlnm.Print_Area" localSheetId="2">'2019'!$A$1:$O$32</definedName>
    <definedName name="_xlnm.Print_Area" localSheetId="1">'2020'!$A$1:$O$32</definedName>
    <definedName name="_xlnm.Print_Area" localSheetId="0">'2021'!$A$1:$P$33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<sst xmlns="http://schemas.openxmlformats.org/spreadsheetml/2006/main" count="614" uniqueCount="92">
  <si>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</si>
  <si>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</si>
  <si>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</si>
  <si>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</si>
  <si>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</si>
  <si>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</si>
  <si>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</si>
  <si>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</si>
  <si>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</si>
  <si>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</si>
  <si>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</si>
  <si>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</si>
  <si>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</si>
  <si>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</si>
  <si>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</si>
  <si>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</si>
  <si>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</si>
  <si>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</si>
  <si>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</si>
  <si>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</si>
  <si>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</si>
  <si>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</si>
  <si>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</si>
  <si>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</si>
  <si>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</si>
  <si>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</si>
  <si>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</si>
  <si>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</si>
  <si>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</si>
  <si>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</si>
  <si>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</si>
  <si>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</si>
  <si>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</si>
  <si>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</si>
  <si>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Charter Schools</t>
  </si>
  <si>
    <t>Other Culture / Recreation</t>
  </si>
  <si>
    <t>2009 Municipal Population:</t>
  </si>
  <si>
    <t>Oakland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</si>
  <si>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</si>
  <si>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</si>
  <si>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</si>
  <si>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</si>
  <si>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</si>
  <si>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</si>
  <si>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</si>
  <si>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</si>
  <si>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</si>
  <si>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</si>
  <si>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Economic Environment</t>
  </si>
  <si>
    <t>Other Economic Environment</t>
  </si>
  <si>
    <t>2008 Municipal Population:</t>
  </si>
  <si>
    <t>Local Fiscal Year Ended September 30, 2013</t>
  </si>
  <si>
    <t>Payment to Refunded Bond Escrow Agent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</si>
  <si>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</si>
  <si>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</si>
  <si>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</si>
  <si>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</si>
  <si>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</si>
  <si>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</si>
  <si>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</si>
  <si>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</si>
  <si>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</si>
  <si>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</si>
  <si>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Housing and Urban Development</t>
  </si>
  <si>
    <t>2007 Municipal Population:</t>
  </si>
  <si>
    <t>Local Fiscal Year Ended September 30, 2015</t>
  </si>
  <si>
    <t>Comprehensive Planning</t>
  </si>
  <si>
    <t>Protective Inspections</t>
  </si>
  <si>
    <t>2015 Municipal Population:</t>
  </si>
  <si>
    <t>Local Fiscal Year Ended September 30, 2016</t>
  </si>
  <si>
    <t>Executive</t>
  </si>
  <si>
    <t>Capital Lease Acquisitions</t>
  </si>
  <si>
    <t>2016 Municipal Population:</t>
  </si>
  <si>
    <t>Local Fiscal Year Ended September 30, 2017</t>
  </si>
  <si>
    <t>Other Transportation</t>
  </si>
  <si>
    <t>Parks / Recreation</t>
  </si>
  <si>
    <t>2017 Municipal Population:</t>
  </si>
  <si>
    <t>Local Fiscal Year Ended September 30, 2018</t>
  </si>
  <si>
    <t>Flood Control / Stormwater Control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</si>
  <si>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</si>
  <si>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</si>
  <si>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</si>
  <si>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</si>
  <si>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</si>
  <si>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</si>
  <si>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</si>
  <si>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</si>
  <si>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</si>
  <si>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</si>
  <si>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Other Transportation Systems /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</si>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</sst>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2722471</v>
      </c>
      <c r="E5" s="24">
        <f>SUM(E6:E11)</f>
        <v>8320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509472</v>
      </c>
      <c r="N5" s="24">
        <f>SUM(N6:N11)</f>
        <v>0</v>
      </c>
      <c r="O5" s="25">
        <f>SUM(D5:N5)</f>
        <v>3240263</v>
      </c>
      <c r="P5" s="30">
        <f>(O5/P$31)</f>
        <v>831.9032092426187</v>
      </c>
      <c r="Q5" s="6"/>
    </row>
    <row r="6" spans="1:17" ht="15">
      <c r="A6" s="12"/>
      <c r="B6" s="42">
        <v>511</v>
      </c>
      <c r="C6" s="19" t="s">
        <v>19</v>
      </c>
      <c r="D6" s="43">
        <v>756811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756811</v>
      </c>
      <c r="P6" s="44">
        <f>(O6/P$31)</f>
        <v>194.30320924261875</v>
      </c>
      <c r="Q6" s="9"/>
    </row>
    <row r="7" spans="1:17" ht="15">
      <c r="A7" s="12"/>
      <c r="B7" s="42">
        <v>512</v>
      </c>
      <c r="C7" s="19" t="s">
        <v>70</v>
      </c>
      <c r="D7" s="43">
        <v>121090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121090</v>
      </c>
      <c r="P7" s="44">
        <f>(O7/P$31)</f>
        <v>31.088575096277278</v>
      </c>
      <c r="Q7" s="9"/>
    </row>
    <row r="8" spans="1:17" ht="15">
      <c r="A8" s="12"/>
      <c r="B8" s="42">
        <v>513</v>
      </c>
      <c r="C8" s="19" t="s">
        <v>20</v>
      </c>
      <c r="D8" s="43">
        <v>797488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509472</v>
      </c>
      <c r="N8" s="43">
        <v>0</v>
      </c>
      <c r="O8" s="43">
        <f>SUM(D8:N8)</f>
        <v>1306960</v>
      </c>
      <c r="P8" s="44">
        <f>(O8/P$31)</f>
        <v>335.54813863928115</v>
      </c>
      <c r="Q8" s="9"/>
    </row>
    <row r="9" spans="1:17" ht="15">
      <c r="A9" s="12"/>
      <c r="B9" s="42">
        <v>514</v>
      </c>
      <c r="C9" s="19" t="s">
        <v>21</v>
      </c>
      <c r="D9" s="43">
        <v>45500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45500</v>
      </c>
      <c r="P9" s="44">
        <f>(O9/P$31)</f>
        <v>11.681643132220795</v>
      </c>
      <c r="Q9" s="9"/>
    </row>
    <row r="10" spans="1:17" ht="15">
      <c r="A10" s="12"/>
      <c r="B10" s="42">
        <v>515</v>
      </c>
      <c r="C10" s="19" t="s">
        <v>66</v>
      </c>
      <c r="D10" s="43">
        <v>1000244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1000244</v>
      </c>
      <c r="P10" s="44">
        <f>(O10/P$31)</f>
        <v>256.802053915276</v>
      </c>
      <c r="Q10" s="9"/>
    </row>
    <row r="11" spans="1:17" ht="15">
      <c r="A11" s="12"/>
      <c r="B11" s="42">
        <v>519</v>
      </c>
      <c r="C11" s="19" t="s">
        <v>22</v>
      </c>
      <c r="D11" s="43">
        <v>1338</v>
      </c>
      <c r="E11" s="43">
        <v>8320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9658</v>
      </c>
      <c r="P11" s="44">
        <f>(O11/P$31)</f>
        <v>2.479589216944801</v>
      </c>
      <c r="Q11" s="9"/>
    </row>
    <row r="12" spans="1:17" ht="15.75">
      <c r="A12" s="26" t="s">
        <v>23</v>
      </c>
      <c r="B12" s="27"/>
      <c r="C12" s="28"/>
      <c r="D12" s="29">
        <f>SUM(D13:D14)</f>
        <v>2390598</v>
      </c>
      <c r="E12" s="29">
        <f>SUM(E13:E14)</f>
        <v>91136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2481734</v>
      </c>
      <c r="P12" s="41">
        <f>(O12/P$31)</f>
        <v>637.1589216944801</v>
      </c>
      <c r="Q12" s="10"/>
    </row>
    <row r="13" spans="1:17" ht="15">
      <c r="A13" s="12"/>
      <c r="B13" s="42">
        <v>521</v>
      </c>
      <c r="C13" s="19" t="s">
        <v>24</v>
      </c>
      <c r="D13" s="43">
        <v>1629640</v>
      </c>
      <c r="E13" s="43">
        <v>91136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1720776</v>
      </c>
      <c r="P13" s="44">
        <f>(O13/P$31)</f>
        <v>441.7910141206675</v>
      </c>
      <c r="Q13" s="9"/>
    </row>
    <row r="14" spans="1:17" ht="15">
      <c r="A14" s="12"/>
      <c r="B14" s="42">
        <v>522</v>
      </c>
      <c r="C14" s="19" t="s">
        <v>25</v>
      </c>
      <c r="D14" s="43">
        <v>760958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760958</v>
      </c>
      <c r="P14" s="44">
        <f>(O14/P$31)</f>
        <v>195.36790757381257</v>
      </c>
      <c r="Q14" s="9"/>
    </row>
    <row r="15" spans="1:17" ht="15.75">
      <c r="A15" s="26" t="s">
        <v>26</v>
      </c>
      <c r="B15" s="27"/>
      <c r="C15" s="28"/>
      <c r="D15" s="29">
        <f>SUM(D16:D19)</f>
        <v>11380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1734950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1746330</v>
      </c>
      <c r="P15" s="41">
        <f>(O15/P$31)</f>
        <v>448.3517329910141</v>
      </c>
      <c r="Q15" s="10"/>
    </row>
    <row r="16" spans="1:17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970403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970403</v>
      </c>
      <c r="P16" s="44">
        <f>(O16/P$31)</f>
        <v>249.14069319640564</v>
      </c>
      <c r="Q16" s="9"/>
    </row>
    <row r="17" spans="1:17" ht="15">
      <c r="A17" s="12"/>
      <c r="B17" s="42">
        <v>534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246137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246137</v>
      </c>
      <c r="P17" s="44">
        <f>(O17/P$31)</f>
        <v>63.19306803594352</v>
      </c>
      <c r="Q17" s="9"/>
    </row>
    <row r="18" spans="1:17" ht="15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518410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518410</v>
      </c>
      <c r="P18" s="44">
        <f>(O18/P$31)</f>
        <v>133.09627727856227</v>
      </c>
      <c r="Q18" s="9"/>
    </row>
    <row r="19" spans="1:17" ht="15">
      <c r="A19" s="12"/>
      <c r="B19" s="42">
        <v>538</v>
      </c>
      <c r="C19" s="19" t="s">
        <v>88</v>
      </c>
      <c r="D19" s="43">
        <v>11380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11380</v>
      </c>
      <c r="P19" s="44">
        <f>(O19/P$31)</f>
        <v>2.921694480102696</v>
      </c>
      <c r="Q19" s="9"/>
    </row>
    <row r="20" spans="1:17" ht="15.75">
      <c r="A20" s="26" t="s">
        <v>30</v>
      </c>
      <c r="B20" s="27"/>
      <c r="C20" s="28"/>
      <c r="D20" s="29">
        <f>SUM(D21:D22)</f>
        <v>1013868</v>
      </c>
      <c r="E20" s="29">
        <f>SUM(E21:E22)</f>
        <v>122813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1136681</v>
      </c>
      <c r="P20" s="41">
        <f>(O20/P$31)</f>
        <v>291.8308087291399</v>
      </c>
      <c r="Q20" s="10"/>
    </row>
    <row r="21" spans="1:17" ht="15">
      <c r="A21" s="12"/>
      <c r="B21" s="42">
        <v>541</v>
      </c>
      <c r="C21" s="19" t="s">
        <v>31</v>
      </c>
      <c r="D21" s="43">
        <v>0</v>
      </c>
      <c r="E21" s="43">
        <v>122813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122813</v>
      </c>
      <c r="P21" s="44">
        <f>(O21/P$31)</f>
        <v>31.53093709884467</v>
      </c>
      <c r="Q21" s="9"/>
    </row>
    <row r="22" spans="1:17" ht="15">
      <c r="A22" s="12"/>
      <c r="B22" s="42">
        <v>549</v>
      </c>
      <c r="C22" s="19" t="s">
        <v>89</v>
      </c>
      <c r="D22" s="43">
        <v>1013868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1013868</v>
      </c>
      <c r="P22" s="44">
        <f>(O22/P$31)</f>
        <v>260.29987163029523</v>
      </c>
      <c r="Q22" s="9"/>
    </row>
    <row r="23" spans="1:17" ht="15.75">
      <c r="A23" s="26" t="s">
        <v>32</v>
      </c>
      <c r="B23" s="27"/>
      <c r="C23" s="28"/>
      <c r="D23" s="29">
        <f>SUM(D24:D26)</f>
        <v>1164675</v>
      </c>
      <c r="E23" s="29">
        <f>SUM(E24:E26)</f>
        <v>5636071</v>
      </c>
      <c r="F23" s="29">
        <f>SUM(F24:F26)</f>
        <v>0</v>
      </c>
      <c r="G23" s="29">
        <f>SUM(G24:G26)</f>
        <v>0</v>
      </c>
      <c r="H23" s="29">
        <f>SUM(H24:H26)</f>
        <v>0</v>
      </c>
      <c r="I23" s="29">
        <f>SUM(I24:I26)</f>
        <v>0</v>
      </c>
      <c r="J23" s="29">
        <f>SUM(J24:J26)</f>
        <v>0</v>
      </c>
      <c r="K23" s="29">
        <f>SUM(K24:K26)</f>
        <v>0</v>
      </c>
      <c r="L23" s="29">
        <f>SUM(L24:L26)</f>
        <v>0</v>
      </c>
      <c r="M23" s="29">
        <f>SUM(M24:M26)</f>
        <v>0</v>
      </c>
      <c r="N23" s="29">
        <f>SUM(N24:N26)</f>
        <v>0</v>
      </c>
      <c r="O23" s="29">
        <f>SUM(D23:N23)</f>
        <v>6800746</v>
      </c>
      <c r="P23" s="41">
        <f>(O23/P$31)</f>
        <v>1746.019512195122</v>
      </c>
      <c r="Q23" s="9"/>
    </row>
    <row r="24" spans="1:17" ht="15">
      <c r="A24" s="12"/>
      <c r="B24" s="42">
        <v>572</v>
      </c>
      <c r="C24" s="19" t="s">
        <v>33</v>
      </c>
      <c r="D24" s="43">
        <v>1009726</v>
      </c>
      <c r="E24" s="43">
        <v>297866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1307592</v>
      </c>
      <c r="P24" s="44">
        <f>(O24/P$31)</f>
        <v>335.7103979460847</v>
      </c>
      <c r="Q24" s="9"/>
    </row>
    <row r="25" spans="1:17" ht="15">
      <c r="A25" s="12"/>
      <c r="B25" s="42">
        <v>578</v>
      </c>
      <c r="C25" s="19" t="s">
        <v>34</v>
      </c>
      <c r="D25" s="43">
        <v>0</v>
      </c>
      <c r="E25" s="43">
        <v>5338205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5338205</v>
      </c>
      <c r="P25" s="44">
        <f>(O25/P$31)</f>
        <v>1370.5275994865212</v>
      </c>
      <c r="Q25" s="9"/>
    </row>
    <row r="26" spans="1:17" ht="15">
      <c r="A26" s="12"/>
      <c r="B26" s="42">
        <v>579</v>
      </c>
      <c r="C26" s="19" t="s">
        <v>35</v>
      </c>
      <c r="D26" s="43">
        <v>154949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154949</v>
      </c>
      <c r="P26" s="44">
        <f>(O26/P$31)</f>
        <v>39.781514762516046</v>
      </c>
      <c r="Q26" s="9"/>
    </row>
    <row r="27" spans="1:17" ht="15.75">
      <c r="A27" s="26" t="s">
        <v>39</v>
      </c>
      <c r="B27" s="27"/>
      <c r="C27" s="28"/>
      <c r="D27" s="29">
        <f>SUM(D28:D28)</f>
        <v>0</v>
      </c>
      <c r="E27" s="29">
        <f>SUM(E28:E28)</f>
        <v>203524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203524</v>
      </c>
      <c r="P27" s="41">
        <f>(O27/P$31)</f>
        <v>52.252631578947366</v>
      </c>
      <c r="Q27" s="9"/>
    </row>
    <row r="28" spans="1:17" ht="15.75" thickBot="1">
      <c r="A28" s="12"/>
      <c r="B28" s="42">
        <v>581</v>
      </c>
      <c r="C28" s="19" t="s">
        <v>90</v>
      </c>
      <c r="D28" s="43">
        <v>0</v>
      </c>
      <c r="E28" s="43">
        <v>203524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203524</v>
      </c>
      <c r="P28" s="44">
        <f>(O28/P$31)</f>
        <v>52.252631578947366</v>
      </c>
      <c r="Q28" s="9"/>
    </row>
    <row r="29" spans="1:120" ht="16.5" thickBot="1">
      <c r="A29" s="13" t="s">
        <v>10</v>
      </c>
      <c r="B29" s="21"/>
      <c r="C29" s="20"/>
      <c r="D29" s="14">
        <f>SUM(D5,D12,D15,D20,D23,D27)</f>
        <v>7302992</v>
      </c>
      <c r="E29" s="14">
        <f aca="true" t="shared" si="0" ref="E29:N29">SUM(E5,E12,E15,E20,E23,E27)</f>
        <v>6061864</v>
      </c>
      <c r="F29" s="14">
        <f t="shared" si="0"/>
        <v>0</v>
      </c>
      <c r="G29" s="14">
        <f t="shared" si="0"/>
        <v>0</v>
      </c>
      <c r="H29" s="14">
        <f t="shared" si="0"/>
        <v>0</v>
      </c>
      <c r="I29" s="14">
        <f t="shared" si="0"/>
        <v>1734950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509472</v>
      </c>
      <c r="N29" s="14">
        <f t="shared" si="0"/>
        <v>0</v>
      </c>
      <c r="O29" s="14">
        <f>SUM(D29:N29)</f>
        <v>15609278</v>
      </c>
      <c r="P29" s="35">
        <f>(O29/P$31)</f>
        <v>4007.5168164313222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6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6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91</v>
      </c>
      <c r="N31" s="93"/>
      <c r="O31" s="93"/>
      <c r="P31" s="39">
        <v>3895</v>
      </c>
    </row>
    <row r="32" spans="1:16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sheetProtection/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1057934</v>
      </c>
      <c r="E5" s="24">
        <f t="shared" si="0"/>
        <v>0</v>
      </c>
      <c r="F5" s="24">
        <f t="shared" si="0"/>
        <v>705033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1762967</v>
      </c>
      <c r="O5" s="30">
        <f aca="true" t="shared" si="2" ref="O5:O23">(N5/O$25)</f>
        <v>695.7249408050513</v>
      </c>
      <c r="P5" s="6"/>
    </row>
    <row r="6" spans="1:16" ht="15">
      <c r="A6" s="12"/>
      <c r="B6" s="42">
        <v>511</v>
      </c>
      <c r="C6" s="19" t="s">
        <v>19</v>
      </c>
      <c r="D6" s="43">
        <v>240999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240999</v>
      </c>
      <c r="O6" s="44">
        <f t="shared" si="2"/>
        <v>95.10615627466456</v>
      </c>
      <c r="P6" s="9"/>
    </row>
    <row r="7" spans="1:16" ht="15">
      <c r="A7" s="12"/>
      <c r="B7" s="42">
        <v>513</v>
      </c>
      <c r="C7" s="19" t="s">
        <v>20</v>
      </c>
      <c r="D7" s="43">
        <v>377939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377939</v>
      </c>
      <c r="O7" s="44">
        <f t="shared" si="2"/>
        <v>149.14719810576165</v>
      </c>
      <c r="P7" s="9"/>
    </row>
    <row r="8" spans="1:16" ht="15">
      <c r="A8" s="12"/>
      <c r="B8" s="42">
        <v>514</v>
      </c>
      <c r="C8" s="19" t="s">
        <v>21</v>
      </c>
      <c r="D8" s="43">
        <v>39125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39125</v>
      </c>
      <c r="O8" s="44">
        <f t="shared" si="2"/>
        <v>15.440015785319654</v>
      </c>
      <c r="P8" s="9"/>
    </row>
    <row r="9" spans="1:16" ht="15">
      <c r="A9" s="12"/>
      <c r="B9" s="42">
        <v>519</v>
      </c>
      <c r="C9" s="19" t="s">
        <v>22</v>
      </c>
      <c r="D9" s="43">
        <v>399871</v>
      </c>
      <c r="E9" s="43">
        <v>0</v>
      </c>
      <c r="F9" s="43">
        <v>705033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1104904</v>
      </c>
      <c r="O9" s="44">
        <f t="shared" si="2"/>
        <v>436.03157063930547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1264559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1264559</v>
      </c>
      <c r="O10" s="41">
        <f t="shared" si="2"/>
        <v>499.03670086819255</v>
      </c>
      <c r="P10" s="10"/>
    </row>
    <row r="11" spans="1:16" ht="15">
      <c r="A11" s="12"/>
      <c r="B11" s="42">
        <v>521</v>
      </c>
      <c r="C11" s="19" t="s">
        <v>24</v>
      </c>
      <c r="D11" s="43">
        <v>828945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828945</v>
      </c>
      <c r="O11" s="44">
        <f t="shared" si="2"/>
        <v>327.129044988161</v>
      </c>
      <c r="P11" s="9"/>
    </row>
    <row r="12" spans="1:16" ht="15">
      <c r="A12" s="12"/>
      <c r="B12" s="42">
        <v>522</v>
      </c>
      <c r="C12" s="19" t="s">
        <v>25</v>
      </c>
      <c r="D12" s="43">
        <v>435614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435614</v>
      </c>
      <c r="O12" s="44">
        <f t="shared" si="2"/>
        <v>171.90765588003157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159229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639293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798522</v>
      </c>
      <c r="O13" s="41">
        <f t="shared" si="2"/>
        <v>315.12312549329124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639293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639293</v>
      </c>
      <c r="O14" s="44">
        <f t="shared" si="2"/>
        <v>252.2861089187056</v>
      </c>
      <c r="P14" s="9"/>
    </row>
    <row r="15" spans="1:16" ht="15">
      <c r="A15" s="12"/>
      <c r="B15" s="42">
        <v>534</v>
      </c>
      <c r="C15" s="19" t="s">
        <v>28</v>
      </c>
      <c r="D15" s="43">
        <v>159229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159229</v>
      </c>
      <c r="O15" s="44">
        <f t="shared" si="2"/>
        <v>62.83701657458563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315145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315145</v>
      </c>
      <c r="O16" s="41">
        <f t="shared" si="2"/>
        <v>124.3666140489345</v>
      </c>
      <c r="P16" s="10"/>
    </row>
    <row r="17" spans="1:16" ht="15">
      <c r="A17" s="12"/>
      <c r="B17" s="42">
        <v>541</v>
      </c>
      <c r="C17" s="19" t="s">
        <v>31</v>
      </c>
      <c r="D17" s="43">
        <v>315145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315145</v>
      </c>
      <c r="O17" s="44">
        <f t="shared" si="2"/>
        <v>124.3666140489345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SUM(D19:D20)</f>
        <v>5123</v>
      </c>
      <c r="E18" s="29">
        <f t="shared" si="6"/>
        <v>3767127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3772250</v>
      </c>
      <c r="O18" s="41">
        <f t="shared" si="2"/>
        <v>1488.6543014996053</v>
      </c>
      <c r="P18" s="9"/>
    </row>
    <row r="19" spans="1:16" ht="15">
      <c r="A19" s="12"/>
      <c r="B19" s="42">
        <v>578</v>
      </c>
      <c r="C19" s="19" t="s">
        <v>34</v>
      </c>
      <c r="D19" s="43">
        <v>0</v>
      </c>
      <c r="E19" s="43">
        <v>3767127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3767127</v>
      </c>
      <c r="O19" s="44">
        <f t="shared" si="2"/>
        <v>1486.632596685083</v>
      </c>
      <c r="P19" s="9"/>
    </row>
    <row r="20" spans="1:16" ht="15">
      <c r="A20" s="12"/>
      <c r="B20" s="42">
        <v>579</v>
      </c>
      <c r="C20" s="19" t="s">
        <v>35</v>
      </c>
      <c r="D20" s="43">
        <v>5123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5123</v>
      </c>
      <c r="O20" s="44">
        <f t="shared" si="2"/>
        <v>2.021704814522494</v>
      </c>
      <c r="P20" s="9"/>
    </row>
    <row r="21" spans="1:16" ht="15.75">
      <c r="A21" s="26" t="s">
        <v>39</v>
      </c>
      <c r="B21" s="27"/>
      <c r="C21" s="28"/>
      <c r="D21" s="29">
        <f aca="true" t="shared" si="7" ref="D21:M21">SUM(D22:D22)</f>
        <v>754033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754033</v>
      </c>
      <c r="O21" s="41">
        <f t="shared" si="2"/>
        <v>297.5662983425414</v>
      </c>
      <c r="P21" s="9"/>
    </row>
    <row r="22" spans="1:16" ht="15.75" thickBot="1">
      <c r="A22" s="12"/>
      <c r="B22" s="42">
        <v>581</v>
      </c>
      <c r="C22" s="19" t="s">
        <v>40</v>
      </c>
      <c r="D22" s="43">
        <v>754033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754033</v>
      </c>
      <c r="O22" s="44">
        <f t="shared" si="2"/>
        <v>297.5662983425414</v>
      </c>
      <c r="P22" s="9"/>
    </row>
    <row r="23" spans="1:119" ht="16.5" thickBot="1">
      <c r="A23" s="13" t="s">
        <v>10</v>
      </c>
      <c r="B23" s="21"/>
      <c r="C23" s="20"/>
      <c r="D23" s="14">
        <f>SUM(D5,D10,D13,D16,D18,D21)</f>
        <v>3556023</v>
      </c>
      <c r="E23" s="14">
        <f aca="true" t="shared" si="8" ref="E23:M23">SUM(E5,E10,E13,E16,E18,E21)</f>
        <v>3767127</v>
      </c>
      <c r="F23" s="14">
        <f t="shared" si="8"/>
        <v>705033</v>
      </c>
      <c r="G23" s="14">
        <f t="shared" si="8"/>
        <v>0</v>
      </c>
      <c r="H23" s="14">
        <f t="shared" si="8"/>
        <v>0</v>
      </c>
      <c r="I23" s="14">
        <f t="shared" si="8"/>
        <v>639293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8667476</v>
      </c>
      <c r="O23" s="35">
        <f t="shared" si="2"/>
        <v>3420.4719810576166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46</v>
      </c>
      <c r="M25" s="93"/>
      <c r="N25" s="93"/>
      <c r="O25" s="39">
        <v>2534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1322731</v>
      </c>
      <c r="E5" s="24">
        <f t="shared" si="0"/>
        <v>0</v>
      </c>
      <c r="F5" s="24">
        <f t="shared" si="0"/>
        <v>707544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2030275</v>
      </c>
      <c r="O5" s="30">
        <f aca="true" t="shared" si="2" ref="O5:O19">(N5/O$21)</f>
        <v>794.3172926447575</v>
      </c>
      <c r="P5" s="6"/>
    </row>
    <row r="6" spans="1:16" ht="15">
      <c r="A6" s="12"/>
      <c r="B6" s="42">
        <v>511</v>
      </c>
      <c r="C6" s="19" t="s">
        <v>19</v>
      </c>
      <c r="D6" s="43">
        <v>256046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256046</v>
      </c>
      <c r="O6" s="44">
        <f t="shared" si="2"/>
        <v>100.17449139280126</v>
      </c>
      <c r="P6" s="9"/>
    </row>
    <row r="7" spans="1:16" ht="15">
      <c r="A7" s="12"/>
      <c r="B7" s="42">
        <v>513</v>
      </c>
      <c r="C7" s="19" t="s">
        <v>20</v>
      </c>
      <c r="D7" s="43">
        <v>407009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407009</v>
      </c>
      <c r="O7" s="44">
        <f t="shared" si="2"/>
        <v>159.2366979655712</v>
      </c>
      <c r="P7" s="9"/>
    </row>
    <row r="8" spans="1:16" ht="15">
      <c r="A8" s="12"/>
      <c r="B8" s="42">
        <v>514</v>
      </c>
      <c r="C8" s="19" t="s">
        <v>21</v>
      </c>
      <c r="D8" s="43">
        <v>13701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13701</v>
      </c>
      <c r="O8" s="44">
        <f t="shared" si="2"/>
        <v>5.360328638497653</v>
      </c>
      <c r="P8" s="9"/>
    </row>
    <row r="9" spans="1:16" ht="15">
      <c r="A9" s="12"/>
      <c r="B9" s="42">
        <v>519</v>
      </c>
      <c r="C9" s="19" t="s">
        <v>22</v>
      </c>
      <c r="D9" s="43">
        <v>645975</v>
      </c>
      <c r="E9" s="43">
        <v>0</v>
      </c>
      <c r="F9" s="43">
        <v>707544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1353519</v>
      </c>
      <c r="O9" s="44">
        <f t="shared" si="2"/>
        <v>529.5457746478874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1152794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1152794</v>
      </c>
      <c r="O10" s="41">
        <f t="shared" si="2"/>
        <v>451.0148669796557</v>
      </c>
      <c r="P10" s="10"/>
    </row>
    <row r="11" spans="1:16" ht="15">
      <c r="A11" s="12"/>
      <c r="B11" s="42">
        <v>521</v>
      </c>
      <c r="C11" s="19" t="s">
        <v>24</v>
      </c>
      <c r="D11" s="43">
        <v>689529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689529</v>
      </c>
      <c r="O11" s="44">
        <f t="shared" si="2"/>
        <v>269.768779342723</v>
      </c>
      <c r="P11" s="9"/>
    </row>
    <row r="12" spans="1:16" ht="15">
      <c r="A12" s="12"/>
      <c r="B12" s="42">
        <v>522</v>
      </c>
      <c r="C12" s="19" t="s">
        <v>25</v>
      </c>
      <c r="D12" s="43">
        <v>463265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463265</v>
      </c>
      <c r="O12" s="44">
        <f t="shared" si="2"/>
        <v>181.2460876369327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142437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574489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716926</v>
      </c>
      <c r="O13" s="41">
        <f t="shared" si="2"/>
        <v>280.48748043818466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574489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574489</v>
      </c>
      <c r="O14" s="44">
        <f t="shared" si="2"/>
        <v>224.7609546165884</v>
      </c>
      <c r="P14" s="9"/>
    </row>
    <row r="15" spans="1:16" ht="15">
      <c r="A15" s="12"/>
      <c r="B15" s="42">
        <v>534</v>
      </c>
      <c r="C15" s="19" t="s">
        <v>28</v>
      </c>
      <c r="D15" s="43">
        <v>142437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142437</v>
      </c>
      <c r="O15" s="44">
        <f t="shared" si="2"/>
        <v>55.72652582159625</v>
      </c>
      <c r="P15" s="9"/>
    </row>
    <row r="16" spans="1:16" ht="15.75">
      <c r="A16" s="26" t="s">
        <v>32</v>
      </c>
      <c r="B16" s="27"/>
      <c r="C16" s="28"/>
      <c r="D16" s="29">
        <f aca="true" t="shared" si="5" ref="D16:M16">SUM(D17:D18)</f>
        <v>19744</v>
      </c>
      <c r="E16" s="29">
        <f t="shared" si="5"/>
        <v>3612959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3632703</v>
      </c>
      <c r="O16" s="41">
        <f t="shared" si="2"/>
        <v>1421.2453051643192</v>
      </c>
      <c r="P16" s="9"/>
    </row>
    <row r="17" spans="1:16" ht="15">
      <c r="A17" s="12"/>
      <c r="B17" s="42">
        <v>578</v>
      </c>
      <c r="C17" s="19" t="s">
        <v>34</v>
      </c>
      <c r="D17" s="43">
        <v>0</v>
      </c>
      <c r="E17" s="43">
        <v>3612959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3612959</v>
      </c>
      <c r="O17" s="44">
        <f t="shared" si="2"/>
        <v>1413.5207355242567</v>
      </c>
      <c r="P17" s="9"/>
    </row>
    <row r="18" spans="1:16" ht="15.75" thickBot="1">
      <c r="A18" s="12"/>
      <c r="B18" s="42">
        <v>579</v>
      </c>
      <c r="C18" s="19" t="s">
        <v>35</v>
      </c>
      <c r="D18" s="43">
        <v>19744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19744</v>
      </c>
      <c r="O18" s="44">
        <f t="shared" si="2"/>
        <v>7.724569640062597</v>
      </c>
      <c r="P18" s="9"/>
    </row>
    <row r="19" spans="1:119" ht="16.5" thickBot="1">
      <c r="A19" s="13" t="s">
        <v>10</v>
      </c>
      <c r="B19" s="21"/>
      <c r="C19" s="20"/>
      <c r="D19" s="14">
        <f>SUM(D5,D10,D13,D16)</f>
        <v>2637706</v>
      </c>
      <c r="E19" s="14">
        <f aca="true" t="shared" si="6" ref="E19:M19">SUM(E5,E10,E13,E16)</f>
        <v>3612959</v>
      </c>
      <c r="F19" s="14">
        <f t="shared" si="6"/>
        <v>707544</v>
      </c>
      <c r="G19" s="14">
        <f t="shared" si="6"/>
        <v>0</v>
      </c>
      <c r="H19" s="14">
        <f t="shared" si="6"/>
        <v>0</v>
      </c>
      <c r="I19" s="14">
        <f t="shared" si="6"/>
        <v>574489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7532698</v>
      </c>
      <c r="O19" s="35">
        <f t="shared" si="2"/>
        <v>2947.064945226917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43</v>
      </c>
      <c r="M21" s="93"/>
      <c r="N21" s="93"/>
      <c r="O21" s="39">
        <v>2556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44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1054548</v>
      </c>
      <c r="E5" s="24">
        <f t="shared" si="0"/>
        <v>0</v>
      </c>
      <c r="F5" s="24">
        <f t="shared" si="0"/>
        <v>709359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1763907</v>
      </c>
      <c r="O5" s="30">
        <f aca="true" t="shared" si="2" ref="O5:O20">(N5/O$22)</f>
        <v>694.9988179669031</v>
      </c>
      <c r="P5" s="6"/>
    </row>
    <row r="6" spans="1:16" ht="15">
      <c r="A6" s="12"/>
      <c r="B6" s="42">
        <v>511</v>
      </c>
      <c r="C6" s="19" t="s">
        <v>19</v>
      </c>
      <c r="D6" s="43">
        <v>513914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513914</v>
      </c>
      <c r="O6" s="44">
        <f t="shared" si="2"/>
        <v>202.48778565799842</v>
      </c>
      <c r="P6" s="9"/>
    </row>
    <row r="7" spans="1:16" ht="15">
      <c r="A7" s="12"/>
      <c r="B7" s="42">
        <v>513</v>
      </c>
      <c r="C7" s="19" t="s">
        <v>20</v>
      </c>
      <c r="D7" s="43">
        <v>2486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2486</v>
      </c>
      <c r="O7" s="44">
        <f t="shared" si="2"/>
        <v>0.9795114263199369</v>
      </c>
      <c r="P7" s="9"/>
    </row>
    <row r="8" spans="1:16" ht="15">
      <c r="A8" s="12"/>
      <c r="B8" s="42">
        <v>519</v>
      </c>
      <c r="C8" s="19" t="s">
        <v>22</v>
      </c>
      <c r="D8" s="43">
        <v>538148</v>
      </c>
      <c r="E8" s="43">
        <v>0</v>
      </c>
      <c r="F8" s="43">
        <v>709359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1247507</v>
      </c>
      <c r="O8" s="44">
        <f t="shared" si="2"/>
        <v>491.5315208825847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SUM(D10:D10)</f>
        <v>1126687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1126687</v>
      </c>
      <c r="O9" s="41">
        <f t="shared" si="2"/>
        <v>443.92710795902286</v>
      </c>
      <c r="P9" s="10"/>
    </row>
    <row r="10" spans="1:16" ht="15">
      <c r="A10" s="12"/>
      <c r="B10" s="42">
        <v>521</v>
      </c>
      <c r="C10" s="19" t="s">
        <v>24</v>
      </c>
      <c r="D10" s="43">
        <v>1126687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1126687</v>
      </c>
      <c r="O10" s="44">
        <f t="shared" si="2"/>
        <v>443.92710795902286</v>
      </c>
      <c r="P10" s="9"/>
    </row>
    <row r="11" spans="1:16" ht="15.75">
      <c r="A11" s="26" t="s">
        <v>26</v>
      </c>
      <c r="B11" s="27"/>
      <c r="C11" s="28"/>
      <c r="D11" s="29">
        <f aca="true" t="shared" si="4" ref="D11:M11">SUM(D12:D13)</f>
        <v>149900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509717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659617</v>
      </c>
      <c r="O11" s="41">
        <f t="shared" si="2"/>
        <v>259.89637509850274</v>
      </c>
      <c r="P11" s="10"/>
    </row>
    <row r="12" spans="1:16" ht="15">
      <c r="A12" s="12"/>
      <c r="B12" s="42">
        <v>533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509717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509717</v>
      </c>
      <c r="O12" s="44">
        <f t="shared" si="2"/>
        <v>200.83412135539794</v>
      </c>
      <c r="P12" s="9"/>
    </row>
    <row r="13" spans="1:16" ht="15">
      <c r="A13" s="12"/>
      <c r="B13" s="42">
        <v>534</v>
      </c>
      <c r="C13" s="19" t="s">
        <v>28</v>
      </c>
      <c r="D13" s="43">
        <v>149900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149900</v>
      </c>
      <c r="O13" s="44">
        <f t="shared" si="2"/>
        <v>59.062253743104804</v>
      </c>
      <c r="P13" s="9"/>
    </row>
    <row r="14" spans="1:16" ht="15.75">
      <c r="A14" s="26" t="s">
        <v>32</v>
      </c>
      <c r="B14" s="27"/>
      <c r="C14" s="28"/>
      <c r="D14" s="29">
        <f aca="true" t="shared" si="5" ref="D14:M14">SUM(D15:D17)</f>
        <v>57922</v>
      </c>
      <c r="E14" s="29">
        <f t="shared" si="5"/>
        <v>3610446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3668368</v>
      </c>
      <c r="O14" s="41">
        <f t="shared" si="2"/>
        <v>1445.3774625689518</v>
      </c>
      <c r="P14" s="9"/>
    </row>
    <row r="15" spans="1:16" ht="15">
      <c r="A15" s="12"/>
      <c r="B15" s="42">
        <v>572</v>
      </c>
      <c r="C15" s="19" t="s">
        <v>33</v>
      </c>
      <c r="D15" s="43">
        <v>0</v>
      </c>
      <c r="E15" s="43">
        <v>3579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3579</v>
      </c>
      <c r="O15" s="44">
        <f t="shared" si="2"/>
        <v>1.4101654846335698</v>
      </c>
      <c r="P15" s="9"/>
    </row>
    <row r="16" spans="1:16" ht="15">
      <c r="A16" s="12"/>
      <c r="B16" s="42">
        <v>578</v>
      </c>
      <c r="C16" s="19" t="s">
        <v>34</v>
      </c>
      <c r="D16" s="43">
        <v>0</v>
      </c>
      <c r="E16" s="43">
        <v>3606867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3606867</v>
      </c>
      <c r="O16" s="44">
        <f t="shared" si="2"/>
        <v>1421.145390070922</v>
      </c>
      <c r="P16" s="9"/>
    </row>
    <row r="17" spans="1:16" ht="15">
      <c r="A17" s="12"/>
      <c r="B17" s="42">
        <v>579</v>
      </c>
      <c r="C17" s="19" t="s">
        <v>35</v>
      </c>
      <c r="D17" s="43">
        <v>57922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57922</v>
      </c>
      <c r="O17" s="44">
        <f t="shared" si="2"/>
        <v>22.821907013396377</v>
      </c>
      <c r="P17" s="9"/>
    </row>
    <row r="18" spans="1:16" ht="15.75">
      <c r="A18" s="26" t="s">
        <v>39</v>
      </c>
      <c r="B18" s="27"/>
      <c r="C18" s="28"/>
      <c r="D18" s="29">
        <f aca="true" t="shared" si="6" ref="D18:M18">SUM(D19:D19)</f>
        <v>0</v>
      </c>
      <c r="E18" s="29">
        <f t="shared" si="6"/>
        <v>17487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17487</v>
      </c>
      <c r="O18" s="41">
        <f t="shared" si="2"/>
        <v>6.890070921985815</v>
      </c>
      <c r="P18" s="9"/>
    </row>
    <row r="19" spans="1:16" ht="15.75" thickBot="1">
      <c r="A19" s="12"/>
      <c r="B19" s="42">
        <v>581</v>
      </c>
      <c r="C19" s="19" t="s">
        <v>40</v>
      </c>
      <c r="D19" s="43">
        <v>0</v>
      </c>
      <c r="E19" s="43">
        <v>17487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17487</v>
      </c>
      <c r="O19" s="44">
        <f t="shared" si="2"/>
        <v>6.890070921985815</v>
      </c>
      <c r="P19" s="9"/>
    </row>
    <row r="20" spans="1:119" ht="16.5" thickBot="1">
      <c r="A20" s="13" t="s">
        <v>10</v>
      </c>
      <c r="B20" s="21"/>
      <c r="C20" s="20"/>
      <c r="D20" s="14">
        <f>SUM(D5,D9,D11,D14,D18)</f>
        <v>2389057</v>
      </c>
      <c r="E20" s="14">
        <f aca="true" t="shared" si="7" ref="E20:M20">SUM(E5,E9,E11,E14,E18)</f>
        <v>3627933</v>
      </c>
      <c r="F20" s="14">
        <f t="shared" si="7"/>
        <v>709359</v>
      </c>
      <c r="G20" s="14">
        <f t="shared" si="7"/>
        <v>0</v>
      </c>
      <c r="H20" s="14">
        <f t="shared" si="7"/>
        <v>0</v>
      </c>
      <c r="I20" s="14">
        <f t="shared" si="7"/>
        <v>509717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7236066</v>
      </c>
      <c r="O20" s="35">
        <f t="shared" si="2"/>
        <v>2851.0898345153664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41</v>
      </c>
      <c r="M22" s="93"/>
      <c r="N22" s="93"/>
      <c r="O22" s="39">
        <v>2538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thickBot="1">
      <c r="A24" s="97" t="s">
        <v>44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767592</v>
      </c>
      <c r="E5" s="24">
        <f t="shared" si="0"/>
        <v>154723</v>
      </c>
      <c r="F5" s="24">
        <f t="shared" si="0"/>
        <v>710479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1632794</v>
      </c>
      <c r="O5" s="30">
        <f aca="true" t="shared" si="2" ref="O5:O23">(N5/O$25)</f>
        <v>845.569135163128</v>
      </c>
      <c r="P5" s="6"/>
    </row>
    <row r="6" spans="1:16" ht="15">
      <c r="A6" s="12"/>
      <c r="B6" s="42">
        <v>511</v>
      </c>
      <c r="C6" s="19" t="s">
        <v>19</v>
      </c>
      <c r="D6" s="43">
        <v>196295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196295</v>
      </c>
      <c r="O6" s="44">
        <f t="shared" si="2"/>
        <v>101.65458311755567</v>
      </c>
      <c r="P6" s="9"/>
    </row>
    <row r="7" spans="1:16" ht="15">
      <c r="A7" s="12"/>
      <c r="B7" s="42">
        <v>513</v>
      </c>
      <c r="C7" s="19" t="s">
        <v>20</v>
      </c>
      <c r="D7" s="43">
        <v>343333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343333</v>
      </c>
      <c r="O7" s="44">
        <f t="shared" si="2"/>
        <v>177.80062143966856</v>
      </c>
      <c r="P7" s="9"/>
    </row>
    <row r="8" spans="1:16" ht="15">
      <c r="A8" s="12"/>
      <c r="B8" s="42">
        <v>514</v>
      </c>
      <c r="C8" s="19" t="s">
        <v>21</v>
      </c>
      <c r="D8" s="43">
        <v>26457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26457</v>
      </c>
      <c r="O8" s="44">
        <f t="shared" si="2"/>
        <v>13.701191092698084</v>
      </c>
      <c r="P8" s="9"/>
    </row>
    <row r="9" spans="1:16" ht="15">
      <c r="A9" s="12"/>
      <c r="B9" s="42">
        <v>519</v>
      </c>
      <c r="C9" s="19" t="s">
        <v>22</v>
      </c>
      <c r="D9" s="43">
        <v>201507</v>
      </c>
      <c r="E9" s="43">
        <v>154723</v>
      </c>
      <c r="F9" s="43">
        <v>710479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1066709</v>
      </c>
      <c r="O9" s="44">
        <f t="shared" si="2"/>
        <v>552.4127395132056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1203172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1203172</v>
      </c>
      <c r="O10" s="41">
        <f t="shared" si="2"/>
        <v>623.0823407560849</v>
      </c>
      <c r="P10" s="10"/>
    </row>
    <row r="11" spans="1:16" ht="15">
      <c r="A11" s="12"/>
      <c r="B11" s="42">
        <v>521</v>
      </c>
      <c r="C11" s="19" t="s">
        <v>24</v>
      </c>
      <c r="D11" s="43">
        <v>584652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584652</v>
      </c>
      <c r="O11" s="44">
        <f t="shared" si="2"/>
        <v>302.7716209218022</v>
      </c>
      <c r="P11" s="9"/>
    </row>
    <row r="12" spans="1:16" ht="15">
      <c r="A12" s="12"/>
      <c r="B12" s="42">
        <v>522</v>
      </c>
      <c r="C12" s="19" t="s">
        <v>25</v>
      </c>
      <c r="D12" s="43">
        <v>618520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618520</v>
      </c>
      <c r="O12" s="44">
        <f t="shared" si="2"/>
        <v>320.31071983428274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SUM(D14:D16)</f>
        <v>145343</v>
      </c>
      <c r="E13" s="29">
        <f t="shared" si="4"/>
        <v>539748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465186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1150277</v>
      </c>
      <c r="O13" s="41">
        <f t="shared" si="2"/>
        <v>595.6897980321077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465186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465186</v>
      </c>
      <c r="O14" s="44">
        <f t="shared" si="2"/>
        <v>240.9041947177628</v>
      </c>
      <c r="P14" s="9"/>
    </row>
    <row r="15" spans="1:16" ht="15">
      <c r="A15" s="12"/>
      <c r="B15" s="42">
        <v>534</v>
      </c>
      <c r="C15" s="19" t="s">
        <v>28</v>
      </c>
      <c r="D15" s="43">
        <v>145343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145343</v>
      </c>
      <c r="O15" s="44">
        <f t="shared" si="2"/>
        <v>75.26825479026411</v>
      </c>
      <c r="P15" s="9"/>
    </row>
    <row r="16" spans="1:16" ht="15">
      <c r="A16" s="12"/>
      <c r="B16" s="42">
        <v>535</v>
      </c>
      <c r="C16" s="19" t="s">
        <v>29</v>
      </c>
      <c r="D16" s="43">
        <v>0</v>
      </c>
      <c r="E16" s="43">
        <v>539748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539748</v>
      </c>
      <c r="O16" s="44">
        <f t="shared" si="2"/>
        <v>279.5173485240808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244143</v>
      </c>
      <c r="E17" s="29">
        <f t="shared" si="5"/>
        <v>101248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345391</v>
      </c>
      <c r="O17" s="41">
        <f t="shared" si="2"/>
        <v>178.86639047125843</v>
      </c>
      <c r="P17" s="10"/>
    </row>
    <row r="18" spans="1:16" ht="15">
      <c r="A18" s="12"/>
      <c r="B18" s="42">
        <v>541</v>
      </c>
      <c r="C18" s="19" t="s">
        <v>31</v>
      </c>
      <c r="D18" s="43">
        <v>244143</v>
      </c>
      <c r="E18" s="43">
        <v>101248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345391</v>
      </c>
      <c r="O18" s="44">
        <f t="shared" si="2"/>
        <v>178.86639047125843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SUM(D20:D22)</f>
        <v>47572</v>
      </c>
      <c r="E19" s="29">
        <f t="shared" si="6"/>
        <v>3442699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3490271</v>
      </c>
      <c r="O19" s="41">
        <f t="shared" si="2"/>
        <v>1807.4940445365096</v>
      </c>
      <c r="P19" s="9"/>
    </row>
    <row r="20" spans="1:16" ht="15">
      <c r="A20" s="12"/>
      <c r="B20" s="42">
        <v>572</v>
      </c>
      <c r="C20" s="19" t="s">
        <v>33</v>
      </c>
      <c r="D20" s="43">
        <v>0</v>
      </c>
      <c r="E20" s="43">
        <v>8620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8620</v>
      </c>
      <c r="O20" s="44">
        <f t="shared" si="2"/>
        <v>4.464008285862247</v>
      </c>
      <c r="P20" s="9"/>
    </row>
    <row r="21" spans="1:16" ht="15">
      <c r="A21" s="12"/>
      <c r="B21" s="42">
        <v>578</v>
      </c>
      <c r="C21" s="19" t="s">
        <v>34</v>
      </c>
      <c r="D21" s="43">
        <v>0</v>
      </c>
      <c r="E21" s="43">
        <v>3434079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3434079</v>
      </c>
      <c r="O21" s="44">
        <f t="shared" si="2"/>
        <v>1778.3940963231487</v>
      </c>
      <c r="P21" s="9"/>
    </row>
    <row r="22" spans="1:16" ht="15.75" thickBot="1">
      <c r="A22" s="12"/>
      <c r="B22" s="42">
        <v>579</v>
      </c>
      <c r="C22" s="19" t="s">
        <v>35</v>
      </c>
      <c r="D22" s="43">
        <v>47572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47572</v>
      </c>
      <c r="O22" s="44">
        <f t="shared" si="2"/>
        <v>24.635939927498704</v>
      </c>
      <c r="P22" s="9"/>
    </row>
    <row r="23" spans="1:119" ht="16.5" thickBot="1">
      <c r="A23" s="13" t="s">
        <v>10</v>
      </c>
      <c r="B23" s="21"/>
      <c r="C23" s="20"/>
      <c r="D23" s="14">
        <f>SUM(D5,D10,D13,D17,D19)</f>
        <v>2407822</v>
      </c>
      <c r="E23" s="14">
        <f aca="true" t="shared" si="7" ref="E23:M23">SUM(E5,E10,E13,E17,E19)</f>
        <v>4238418</v>
      </c>
      <c r="F23" s="14">
        <f t="shared" si="7"/>
        <v>710479</v>
      </c>
      <c r="G23" s="14">
        <f t="shared" si="7"/>
        <v>0</v>
      </c>
      <c r="H23" s="14">
        <f t="shared" si="7"/>
        <v>0</v>
      </c>
      <c r="I23" s="14">
        <f t="shared" si="7"/>
        <v>465186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7821905</v>
      </c>
      <c r="O23" s="35">
        <f t="shared" si="2"/>
        <v>4050.7017089590886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36</v>
      </c>
      <c r="M25" s="93"/>
      <c r="N25" s="93"/>
      <c r="O25" s="39">
        <v>1931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704695</v>
      </c>
      <c r="E5" s="24">
        <f t="shared" si="0"/>
        <v>2124</v>
      </c>
      <c r="F5" s="24">
        <f t="shared" si="0"/>
        <v>705730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1412549</v>
      </c>
      <c r="O5" s="30">
        <f aca="true" t="shared" si="2" ref="O5:O24">(N5/O$26)</f>
        <v>728.8694530443756</v>
      </c>
      <c r="P5" s="6"/>
    </row>
    <row r="6" spans="1:16" ht="15">
      <c r="A6" s="12"/>
      <c r="B6" s="42">
        <v>511</v>
      </c>
      <c r="C6" s="19" t="s">
        <v>19</v>
      </c>
      <c r="D6" s="43">
        <v>4006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4006</v>
      </c>
      <c r="O6" s="44">
        <f t="shared" si="2"/>
        <v>2.0670794633642933</v>
      </c>
      <c r="P6" s="9"/>
    </row>
    <row r="7" spans="1:16" ht="15">
      <c r="A7" s="12"/>
      <c r="B7" s="42">
        <v>513</v>
      </c>
      <c r="C7" s="19" t="s">
        <v>20</v>
      </c>
      <c r="D7" s="43">
        <v>334597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334597</v>
      </c>
      <c r="O7" s="44">
        <f t="shared" si="2"/>
        <v>172.65067079463364</v>
      </c>
      <c r="P7" s="9"/>
    </row>
    <row r="8" spans="1:16" ht="15">
      <c r="A8" s="12"/>
      <c r="B8" s="42">
        <v>519</v>
      </c>
      <c r="C8" s="19" t="s">
        <v>22</v>
      </c>
      <c r="D8" s="43">
        <v>366092</v>
      </c>
      <c r="E8" s="43">
        <v>2124</v>
      </c>
      <c r="F8" s="43">
        <v>705730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1073946</v>
      </c>
      <c r="O8" s="44">
        <f t="shared" si="2"/>
        <v>554.1517027863777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1273865</v>
      </c>
      <c r="E9" s="29">
        <f t="shared" si="3"/>
        <v>20306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1294171</v>
      </c>
      <c r="O9" s="41">
        <f t="shared" si="2"/>
        <v>667.7868937048504</v>
      </c>
      <c r="P9" s="10"/>
    </row>
    <row r="10" spans="1:16" ht="15">
      <c r="A10" s="12"/>
      <c r="B10" s="42">
        <v>521</v>
      </c>
      <c r="C10" s="19" t="s">
        <v>24</v>
      </c>
      <c r="D10" s="43">
        <v>658223</v>
      </c>
      <c r="E10" s="43">
        <v>20306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678529</v>
      </c>
      <c r="O10" s="44">
        <f t="shared" si="2"/>
        <v>350.1181630546956</v>
      </c>
      <c r="P10" s="9"/>
    </row>
    <row r="11" spans="1:16" ht="15">
      <c r="A11" s="12"/>
      <c r="B11" s="42">
        <v>522</v>
      </c>
      <c r="C11" s="19" t="s">
        <v>25</v>
      </c>
      <c r="D11" s="43">
        <v>615642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615642</v>
      </c>
      <c r="O11" s="44">
        <f t="shared" si="2"/>
        <v>317.66873065015477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SUM(D13:D14)</f>
        <v>143578</v>
      </c>
      <c r="E12" s="29">
        <f t="shared" si="4"/>
        <v>3070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452163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598811</v>
      </c>
      <c r="O12" s="41">
        <f t="shared" si="2"/>
        <v>308.98400412796695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3070</v>
      </c>
      <c r="F13" s="43">
        <v>0</v>
      </c>
      <c r="G13" s="43">
        <v>0</v>
      </c>
      <c r="H13" s="43">
        <v>0</v>
      </c>
      <c r="I13" s="43">
        <v>452163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455233</v>
      </c>
      <c r="O13" s="44">
        <f t="shared" si="2"/>
        <v>234.89834881320948</v>
      </c>
      <c r="P13" s="9"/>
    </row>
    <row r="14" spans="1:16" ht="15">
      <c r="A14" s="12"/>
      <c r="B14" s="42">
        <v>534</v>
      </c>
      <c r="C14" s="19" t="s">
        <v>28</v>
      </c>
      <c r="D14" s="43">
        <v>143578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143578</v>
      </c>
      <c r="O14" s="44">
        <f t="shared" si="2"/>
        <v>74.08565531475749</v>
      </c>
      <c r="P14" s="9"/>
    </row>
    <row r="15" spans="1:16" ht="15.75">
      <c r="A15" s="26" t="s">
        <v>30</v>
      </c>
      <c r="B15" s="27"/>
      <c r="C15" s="28"/>
      <c r="D15" s="29">
        <f aca="true" t="shared" si="5" ref="D15:M15">SUM(D16:D16)</f>
        <v>294173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294173</v>
      </c>
      <c r="O15" s="41">
        <f t="shared" si="2"/>
        <v>151.7920536635707</v>
      </c>
      <c r="P15" s="10"/>
    </row>
    <row r="16" spans="1:16" ht="15">
      <c r="A16" s="12"/>
      <c r="B16" s="42">
        <v>541</v>
      </c>
      <c r="C16" s="19" t="s">
        <v>31</v>
      </c>
      <c r="D16" s="43">
        <v>294173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294173</v>
      </c>
      <c r="O16" s="44">
        <f t="shared" si="2"/>
        <v>151.7920536635707</v>
      </c>
      <c r="P16" s="9"/>
    </row>
    <row r="17" spans="1:16" ht="15.75">
      <c r="A17" s="26" t="s">
        <v>48</v>
      </c>
      <c r="B17" s="27"/>
      <c r="C17" s="28"/>
      <c r="D17" s="29">
        <f aca="true" t="shared" si="6" ref="D17:M17">SUM(D18:D18)</f>
        <v>0</v>
      </c>
      <c r="E17" s="29">
        <f t="shared" si="6"/>
        <v>745727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745727</v>
      </c>
      <c r="O17" s="41">
        <f t="shared" si="2"/>
        <v>384.7920536635707</v>
      </c>
      <c r="P17" s="10"/>
    </row>
    <row r="18" spans="1:16" ht="15">
      <c r="A18" s="45"/>
      <c r="B18" s="46">
        <v>559</v>
      </c>
      <c r="C18" s="47" t="s">
        <v>49</v>
      </c>
      <c r="D18" s="43">
        <v>0</v>
      </c>
      <c r="E18" s="43">
        <v>745727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745727</v>
      </c>
      <c r="O18" s="44">
        <f t="shared" si="2"/>
        <v>384.7920536635707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SUM(D20:D21)</f>
        <v>43031</v>
      </c>
      <c r="E19" s="29">
        <f t="shared" si="7"/>
        <v>3704525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3747556</v>
      </c>
      <c r="O19" s="41">
        <f t="shared" si="2"/>
        <v>1933.7234262125903</v>
      </c>
      <c r="P19" s="9"/>
    </row>
    <row r="20" spans="1:16" ht="15">
      <c r="A20" s="12"/>
      <c r="B20" s="42">
        <v>572</v>
      </c>
      <c r="C20" s="19" t="s">
        <v>33</v>
      </c>
      <c r="D20" s="43">
        <v>43031</v>
      </c>
      <c r="E20" s="43">
        <v>18527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61558</v>
      </c>
      <c r="O20" s="44">
        <f t="shared" si="2"/>
        <v>31.763673890608874</v>
      </c>
      <c r="P20" s="9"/>
    </row>
    <row r="21" spans="1:16" ht="15">
      <c r="A21" s="12"/>
      <c r="B21" s="42">
        <v>578</v>
      </c>
      <c r="C21" s="19" t="s">
        <v>34</v>
      </c>
      <c r="D21" s="43">
        <v>0</v>
      </c>
      <c r="E21" s="43">
        <v>3685998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3685998</v>
      </c>
      <c r="O21" s="44">
        <f t="shared" si="2"/>
        <v>1901.9597523219813</v>
      </c>
      <c r="P21" s="9"/>
    </row>
    <row r="22" spans="1:16" ht="15.75">
      <c r="A22" s="26" t="s">
        <v>39</v>
      </c>
      <c r="B22" s="27"/>
      <c r="C22" s="28"/>
      <c r="D22" s="29">
        <f aca="true" t="shared" si="8" ref="D22:M22">SUM(D23:D23)</f>
        <v>0</v>
      </c>
      <c r="E22" s="29">
        <f t="shared" si="8"/>
        <v>232554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232554</v>
      </c>
      <c r="O22" s="41">
        <f t="shared" si="2"/>
        <v>119.9969040247678</v>
      </c>
      <c r="P22" s="9"/>
    </row>
    <row r="23" spans="1:16" ht="15.75" thickBot="1">
      <c r="A23" s="12"/>
      <c r="B23" s="42">
        <v>581</v>
      </c>
      <c r="C23" s="19" t="s">
        <v>40</v>
      </c>
      <c r="D23" s="43">
        <v>0</v>
      </c>
      <c r="E23" s="43">
        <v>232554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232554</v>
      </c>
      <c r="O23" s="44">
        <f t="shared" si="2"/>
        <v>119.9969040247678</v>
      </c>
      <c r="P23" s="9"/>
    </row>
    <row r="24" spans="1:119" ht="16.5" thickBot="1">
      <c r="A24" s="13" t="s">
        <v>10</v>
      </c>
      <c r="B24" s="21"/>
      <c r="C24" s="20"/>
      <c r="D24" s="14">
        <f>SUM(D5,D9,D12,D15,D17,D19,D22)</f>
        <v>2459342</v>
      </c>
      <c r="E24" s="14">
        <f aca="true" t="shared" si="9" ref="E24:M24">SUM(E5,E9,E12,E15,E17,E19,E22)</f>
        <v>4708306</v>
      </c>
      <c r="F24" s="14">
        <f t="shared" si="9"/>
        <v>705730</v>
      </c>
      <c r="G24" s="14">
        <f t="shared" si="9"/>
        <v>0</v>
      </c>
      <c r="H24" s="14">
        <f t="shared" si="9"/>
        <v>0</v>
      </c>
      <c r="I24" s="14">
        <f t="shared" si="9"/>
        <v>452163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8325541</v>
      </c>
      <c r="O24" s="35">
        <f t="shared" si="2"/>
        <v>4295.944788441692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50</v>
      </c>
      <c r="M26" s="93"/>
      <c r="N26" s="93"/>
      <c r="O26" s="39">
        <v>1938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731659</v>
      </c>
      <c r="E5" s="24">
        <f t="shared" si="0"/>
        <v>2596</v>
      </c>
      <c r="F5" s="24">
        <f t="shared" si="0"/>
        <v>324053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1058308</v>
      </c>
      <c r="O5" s="30">
        <f aca="true" t="shared" si="2" ref="O5:O21">(N5/O$23)</f>
        <v>540.5045965270684</v>
      </c>
      <c r="P5" s="6"/>
    </row>
    <row r="6" spans="1:16" ht="15">
      <c r="A6" s="12"/>
      <c r="B6" s="42">
        <v>511</v>
      </c>
      <c r="C6" s="19" t="s">
        <v>19</v>
      </c>
      <c r="D6" s="43">
        <v>13666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13666</v>
      </c>
      <c r="O6" s="44">
        <f t="shared" si="2"/>
        <v>6.979570990806946</v>
      </c>
      <c r="P6" s="9"/>
    </row>
    <row r="7" spans="1:16" ht="15">
      <c r="A7" s="12"/>
      <c r="B7" s="42">
        <v>513</v>
      </c>
      <c r="C7" s="19" t="s">
        <v>20</v>
      </c>
      <c r="D7" s="43">
        <v>336338</v>
      </c>
      <c r="E7" s="43">
        <v>2596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338934</v>
      </c>
      <c r="O7" s="44">
        <f t="shared" si="2"/>
        <v>173.10214504596527</v>
      </c>
      <c r="P7" s="9"/>
    </row>
    <row r="8" spans="1:16" ht="15">
      <c r="A8" s="12"/>
      <c r="B8" s="42">
        <v>519</v>
      </c>
      <c r="C8" s="19" t="s">
        <v>22</v>
      </c>
      <c r="D8" s="43">
        <v>381655</v>
      </c>
      <c r="E8" s="43">
        <v>0</v>
      </c>
      <c r="F8" s="43">
        <v>324053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705708</v>
      </c>
      <c r="O8" s="44">
        <f t="shared" si="2"/>
        <v>360.4228804902962</v>
      </c>
      <c r="P8" s="9"/>
    </row>
    <row r="9" spans="1:16" ht="15.75">
      <c r="A9" s="26" t="s">
        <v>23</v>
      </c>
      <c r="B9" s="27"/>
      <c r="C9" s="28"/>
      <c r="D9" s="29">
        <f aca="true" t="shared" si="3" ref="D9:M9">SUM(D10:D11)</f>
        <v>1256230</v>
      </c>
      <c r="E9" s="29">
        <f t="shared" si="3"/>
        <v>7467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1263697</v>
      </c>
      <c r="O9" s="41">
        <f t="shared" si="2"/>
        <v>645.4019407558733</v>
      </c>
      <c r="P9" s="10"/>
    </row>
    <row r="10" spans="1:16" ht="15">
      <c r="A10" s="12"/>
      <c r="B10" s="42">
        <v>521</v>
      </c>
      <c r="C10" s="19" t="s">
        <v>24</v>
      </c>
      <c r="D10" s="43">
        <v>668835</v>
      </c>
      <c r="E10" s="43">
        <v>7467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676302</v>
      </c>
      <c r="O10" s="44">
        <f t="shared" si="2"/>
        <v>345.40449438202245</v>
      </c>
      <c r="P10" s="9"/>
    </row>
    <row r="11" spans="1:16" ht="15">
      <c r="A11" s="12"/>
      <c r="B11" s="42">
        <v>522</v>
      </c>
      <c r="C11" s="19" t="s">
        <v>25</v>
      </c>
      <c r="D11" s="43">
        <v>587395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587395</v>
      </c>
      <c r="O11" s="44">
        <f t="shared" si="2"/>
        <v>299.9974463738509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SUM(D13:D14)</f>
        <v>153806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368323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522129</v>
      </c>
      <c r="O12" s="41">
        <f t="shared" si="2"/>
        <v>266.6644535240041</v>
      </c>
      <c r="P12" s="10"/>
    </row>
    <row r="13" spans="1:16" ht="15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368323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368323</v>
      </c>
      <c r="O13" s="44">
        <f t="shared" si="2"/>
        <v>188.11184882533198</v>
      </c>
      <c r="P13" s="9"/>
    </row>
    <row r="14" spans="1:16" ht="15">
      <c r="A14" s="12"/>
      <c r="B14" s="42">
        <v>534</v>
      </c>
      <c r="C14" s="19" t="s">
        <v>28</v>
      </c>
      <c r="D14" s="43">
        <v>153806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153806</v>
      </c>
      <c r="O14" s="44">
        <f t="shared" si="2"/>
        <v>78.55260469867211</v>
      </c>
      <c r="P14" s="9"/>
    </row>
    <row r="15" spans="1:16" ht="15.75">
      <c r="A15" s="26" t="s">
        <v>30</v>
      </c>
      <c r="B15" s="27"/>
      <c r="C15" s="28"/>
      <c r="D15" s="29">
        <f aca="true" t="shared" si="5" ref="D15:M15">SUM(D16:D16)</f>
        <v>316943</v>
      </c>
      <c r="E15" s="29">
        <f t="shared" si="5"/>
        <v>39056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355999</v>
      </c>
      <c r="O15" s="41">
        <f t="shared" si="2"/>
        <v>181.817671092952</v>
      </c>
      <c r="P15" s="10"/>
    </row>
    <row r="16" spans="1:16" ht="15">
      <c r="A16" s="12"/>
      <c r="B16" s="42">
        <v>541</v>
      </c>
      <c r="C16" s="19" t="s">
        <v>31</v>
      </c>
      <c r="D16" s="43">
        <v>316943</v>
      </c>
      <c r="E16" s="43">
        <v>39056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355999</v>
      </c>
      <c r="O16" s="44">
        <f t="shared" si="2"/>
        <v>181.817671092952</v>
      </c>
      <c r="P16" s="9"/>
    </row>
    <row r="17" spans="1:16" ht="15.75">
      <c r="A17" s="26" t="s">
        <v>48</v>
      </c>
      <c r="B17" s="27"/>
      <c r="C17" s="28"/>
      <c r="D17" s="29">
        <f aca="true" t="shared" si="6" ref="D17:M17">SUM(D18:D18)</f>
        <v>31550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31550</v>
      </c>
      <c r="O17" s="41">
        <f t="shared" si="2"/>
        <v>16.11338100102145</v>
      </c>
      <c r="P17" s="10"/>
    </row>
    <row r="18" spans="1:16" ht="15">
      <c r="A18" s="45"/>
      <c r="B18" s="46">
        <v>554</v>
      </c>
      <c r="C18" s="47" t="s">
        <v>63</v>
      </c>
      <c r="D18" s="43">
        <v>31550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31550</v>
      </c>
      <c r="O18" s="44">
        <f t="shared" si="2"/>
        <v>16.11338100102145</v>
      </c>
      <c r="P18" s="9"/>
    </row>
    <row r="19" spans="1:16" ht="15.75">
      <c r="A19" s="26" t="s">
        <v>32</v>
      </c>
      <c r="B19" s="27"/>
      <c r="C19" s="28"/>
      <c r="D19" s="29">
        <f aca="true" t="shared" si="7" ref="D19:M19">SUM(D20:D20)</f>
        <v>0</v>
      </c>
      <c r="E19" s="29">
        <f t="shared" si="7"/>
        <v>3213396</v>
      </c>
      <c r="F19" s="29">
        <f t="shared" si="7"/>
        <v>670394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3883790</v>
      </c>
      <c r="O19" s="41">
        <f t="shared" si="2"/>
        <v>1983.5495403472933</v>
      </c>
      <c r="P19" s="9"/>
    </row>
    <row r="20" spans="1:16" ht="15.75" thickBot="1">
      <c r="A20" s="12"/>
      <c r="B20" s="42">
        <v>578</v>
      </c>
      <c r="C20" s="19" t="s">
        <v>34</v>
      </c>
      <c r="D20" s="43">
        <v>0</v>
      </c>
      <c r="E20" s="43">
        <v>3213396</v>
      </c>
      <c r="F20" s="43">
        <v>670394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3883790</v>
      </c>
      <c r="O20" s="44">
        <f t="shared" si="2"/>
        <v>1983.5495403472933</v>
      </c>
      <c r="P20" s="9"/>
    </row>
    <row r="21" spans="1:119" ht="16.5" thickBot="1">
      <c r="A21" s="13" t="s">
        <v>10</v>
      </c>
      <c r="B21" s="21"/>
      <c r="C21" s="20"/>
      <c r="D21" s="14">
        <f>SUM(D5,D9,D12,D15,D17,D19)</f>
        <v>2490188</v>
      </c>
      <c r="E21" s="14">
        <f aca="true" t="shared" si="8" ref="E21:M21">SUM(E5,E9,E12,E15,E17,E19)</f>
        <v>3262515</v>
      </c>
      <c r="F21" s="14">
        <f t="shared" si="8"/>
        <v>994447</v>
      </c>
      <c r="G21" s="14">
        <f t="shared" si="8"/>
        <v>0</v>
      </c>
      <c r="H21" s="14">
        <f t="shared" si="8"/>
        <v>0</v>
      </c>
      <c r="I21" s="14">
        <f t="shared" si="8"/>
        <v>368323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7115473</v>
      </c>
      <c r="O21" s="35">
        <f t="shared" si="2"/>
        <v>3634.0515832482124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64</v>
      </c>
      <c r="M23" s="93"/>
      <c r="N23" s="93"/>
      <c r="O23" s="39">
        <v>1958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3187919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3187919</v>
      </c>
      <c r="O5" s="30">
        <f aca="true" t="shared" si="2" ref="O5:O28">(N5/O$30)</f>
        <v>836.9438172748753</v>
      </c>
      <c r="P5" s="6"/>
    </row>
    <row r="6" spans="1:16" ht="15">
      <c r="A6" s="12"/>
      <c r="B6" s="42">
        <v>511</v>
      </c>
      <c r="C6" s="19" t="s">
        <v>19</v>
      </c>
      <c r="D6" s="43">
        <v>809657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809657</v>
      </c>
      <c r="O6" s="44">
        <f t="shared" si="2"/>
        <v>212.56419007613547</v>
      </c>
      <c r="P6" s="9"/>
    </row>
    <row r="7" spans="1:16" ht="15">
      <c r="A7" s="12"/>
      <c r="B7" s="42">
        <v>512</v>
      </c>
      <c r="C7" s="19" t="s">
        <v>70</v>
      </c>
      <c r="D7" s="43">
        <v>129888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129888</v>
      </c>
      <c r="O7" s="44">
        <f t="shared" si="2"/>
        <v>34.100288789708586</v>
      </c>
      <c r="P7" s="9"/>
    </row>
    <row r="8" spans="1:16" ht="15">
      <c r="A8" s="12"/>
      <c r="B8" s="42">
        <v>513</v>
      </c>
      <c r="C8" s="19" t="s">
        <v>20</v>
      </c>
      <c r="D8" s="43">
        <v>968117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968117</v>
      </c>
      <c r="O8" s="44">
        <f t="shared" si="2"/>
        <v>254.16566027828827</v>
      </c>
      <c r="P8" s="9"/>
    </row>
    <row r="9" spans="1:16" ht="15">
      <c r="A9" s="12"/>
      <c r="B9" s="42">
        <v>514</v>
      </c>
      <c r="C9" s="19" t="s">
        <v>21</v>
      </c>
      <c r="D9" s="43">
        <v>54118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54118</v>
      </c>
      <c r="O9" s="44">
        <f t="shared" si="2"/>
        <v>14.20792859018115</v>
      </c>
      <c r="P9" s="9"/>
    </row>
    <row r="10" spans="1:16" ht="15">
      <c r="A10" s="12"/>
      <c r="B10" s="42">
        <v>515</v>
      </c>
      <c r="C10" s="19" t="s">
        <v>66</v>
      </c>
      <c r="D10" s="43">
        <v>1226139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1226139</v>
      </c>
      <c r="O10" s="44">
        <f t="shared" si="2"/>
        <v>321.9057495405618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2467256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2467256</v>
      </c>
      <c r="O11" s="41">
        <f t="shared" si="2"/>
        <v>647.7437647676555</v>
      </c>
      <c r="P11" s="10"/>
    </row>
    <row r="12" spans="1:16" ht="15">
      <c r="A12" s="12"/>
      <c r="B12" s="42">
        <v>521</v>
      </c>
      <c r="C12" s="19" t="s">
        <v>24</v>
      </c>
      <c r="D12" s="43">
        <v>1826102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1826102</v>
      </c>
      <c r="O12" s="44">
        <f t="shared" si="2"/>
        <v>479.41769493305327</v>
      </c>
      <c r="P12" s="9"/>
    </row>
    <row r="13" spans="1:16" ht="15">
      <c r="A13" s="12"/>
      <c r="B13" s="42">
        <v>522</v>
      </c>
      <c r="C13" s="19" t="s">
        <v>25</v>
      </c>
      <c r="D13" s="43">
        <v>640555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640555</v>
      </c>
      <c r="O13" s="44">
        <f t="shared" si="2"/>
        <v>168.16881071147282</v>
      </c>
      <c r="P13" s="9"/>
    </row>
    <row r="14" spans="1:16" ht="15">
      <c r="A14" s="12"/>
      <c r="B14" s="42">
        <v>524</v>
      </c>
      <c r="C14" s="19" t="s">
        <v>67</v>
      </c>
      <c r="D14" s="43">
        <v>599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599</v>
      </c>
      <c r="O14" s="44">
        <f t="shared" si="2"/>
        <v>0.1572591231294303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SUM(D16:D19)</f>
        <v>13972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1620300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1634272</v>
      </c>
      <c r="O15" s="41">
        <f t="shared" si="2"/>
        <v>429.05539511682855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1066272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1066272</v>
      </c>
      <c r="O16" s="44">
        <f t="shared" si="2"/>
        <v>279.93489104751905</v>
      </c>
      <c r="P16" s="9"/>
    </row>
    <row r="17" spans="1:16" ht="15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207201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207201</v>
      </c>
      <c r="O17" s="44">
        <f t="shared" si="2"/>
        <v>54.39774218955106</v>
      </c>
      <c r="P17" s="9"/>
    </row>
    <row r="18" spans="1:16" ht="15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346827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346827</v>
      </c>
      <c r="O18" s="44">
        <f t="shared" si="2"/>
        <v>91.05460750853243</v>
      </c>
      <c r="P18" s="9"/>
    </row>
    <row r="19" spans="1:16" ht="15">
      <c r="A19" s="12"/>
      <c r="B19" s="42">
        <v>538</v>
      </c>
      <c r="C19" s="19" t="s">
        <v>78</v>
      </c>
      <c r="D19" s="43">
        <v>13972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13972</v>
      </c>
      <c r="O19" s="44">
        <f t="shared" si="2"/>
        <v>3.6681543712260436</v>
      </c>
      <c r="P19" s="9"/>
    </row>
    <row r="20" spans="1:16" ht="15.75">
      <c r="A20" s="26" t="s">
        <v>30</v>
      </c>
      <c r="B20" s="27"/>
      <c r="C20" s="28"/>
      <c r="D20" s="29">
        <f aca="true" t="shared" si="5" ref="D20:M20">SUM(D21:D21)</f>
        <v>876330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876330</v>
      </c>
      <c r="O20" s="41">
        <f t="shared" si="2"/>
        <v>230.06825938566553</v>
      </c>
      <c r="P20" s="10"/>
    </row>
    <row r="21" spans="1:16" ht="15">
      <c r="A21" s="12"/>
      <c r="B21" s="42">
        <v>549</v>
      </c>
      <c r="C21" s="19" t="s">
        <v>74</v>
      </c>
      <c r="D21" s="43">
        <v>876330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876330</v>
      </c>
      <c r="O21" s="44">
        <f t="shared" si="2"/>
        <v>230.06825938566553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SUM(D23:D25)</f>
        <v>1416338</v>
      </c>
      <c r="E22" s="29">
        <f t="shared" si="6"/>
        <v>4872475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6288813</v>
      </c>
      <c r="O22" s="41">
        <f t="shared" si="2"/>
        <v>1651.040430559202</v>
      </c>
      <c r="P22" s="9"/>
    </row>
    <row r="23" spans="1:16" ht="15">
      <c r="A23" s="12"/>
      <c r="B23" s="42">
        <v>572</v>
      </c>
      <c r="C23" s="19" t="s">
        <v>75</v>
      </c>
      <c r="D23" s="43">
        <v>1380431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1380431</v>
      </c>
      <c r="O23" s="44">
        <f t="shared" si="2"/>
        <v>362.4129692832764</v>
      </c>
      <c r="P23" s="9"/>
    </row>
    <row r="24" spans="1:16" ht="15">
      <c r="A24" s="12"/>
      <c r="B24" s="42">
        <v>578</v>
      </c>
      <c r="C24" s="19" t="s">
        <v>34</v>
      </c>
      <c r="D24" s="43">
        <v>0</v>
      </c>
      <c r="E24" s="43">
        <v>4872475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4872475</v>
      </c>
      <c r="O24" s="44">
        <f t="shared" si="2"/>
        <v>1279.200577579417</v>
      </c>
      <c r="P24" s="9"/>
    </row>
    <row r="25" spans="1:16" ht="15">
      <c r="A25" s="12"/>
      <c r="B25" s="42">
        <v>579</v>
      </c>
      <c r="C25" s="19" t="s">
        <v>35</v>
      </c>
      <c r="D25" s="43">
        <v>35907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35907</v>
      </c>
      <c r="O25" s="44">
        <f t="shared" si="2"/>
        <v>9.42688369650827</v>
      </c>
      <c r="P25" s="9"/>
    </row>
    <row r="26" spans="1:16" ht="15.75">
      <c r="A26" s="26" t="s">
        <v>58</v>
      </c>
      <c r="B26" s="27"/>
      <c r="C26" s="28"/>
      <c r="D26" s="29">
        <f aca="true" t="shared" si="7" ref="D26:M26">SUM(D27:D27)</f>
        <v>0</v>
      </c>
      <c r="E26" s="29">
        <f t="shared" si="7"/>
        <v>420750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420750</v>
      </c>
      <c r="O26" s="41">
        <f t="shared" si="2"/>
        <v>110.46206353373589</v>
      </c>
      <c r="P26" s="9"/>
    </row>
    <row r="27" spans="1:16" ht="15.75" thickBot="1">
      <c r="A27" s="12"/>
      <c r="B27" s="42">
        <v>581</v>
      </c>
      <c r="C27" s="19" t="s">
        <v>59</v>
      </c>
      <c r="D27" s="43">
        <v>0</v>
      </c>
      <c r="E27" s="43">
        <v>420750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420750</v>
      </c>
      <c r="O27" s="44">
        <f t="shared" si="2"/>
        <v>110.46206353373589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7961815</v>
      </c>
      <c r="E28" s="14">
        <f aca="true" t="shared" si="8" ref="E28:M28">SUM(E5,E11,E15,E20,E22,E26)</f>
        <v>5293225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1620300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14875340</v>
      </c>
      <c r="O28" s="35">
        <f t="shared" si="2"/>
        <v>3905.3137306379626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83</v>
      </c>
      <c r="M30" s="93"/>
      <c r="N30" s="93"/>
      <c r="O30" s="39">
        <v>3809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2898965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2898965</v>
      </c>
      <c r="O5" s="30">
        <f aca="true" t="shared" si="2" ref="O5:O28">(N5/O$30)</f>
        <v>861.5052005943536</v>
      </c>
      <c r="P5" s="6"/>
    </row>
    <row r="6" spans="1:16" ht="15">
      <c r="A6" s="12"/>
      <c r="B6" s="42">
        <v>511</v>
      </c>
      <c r="C6" s="19" t="s">
        <v>19</v>
      </c>
      <c r="D6" s="43">
        <v>958996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958996</v>
      </c>
      <c r="O6" s="44">
        <f t="shared" si="2"/>
        <v>284.991381872214</v>
      </c>
      <c r="P6" s="9"/>
    </row>
    <row r="7" spans="1:16" ht="15">
      <c r="A7" s="12"/>
      <c r="B7" s="42">
        <v>512</v>
      </c>
      <c r="C7" s="19" t="s">
        <v>70</v>
      </c>
      <c r="D7" s="43">
        <v>111795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111795</v>
      </c>
      <c r="O7" s="44">
        <f t="shared" si="2"/>
        <v>33.22288261515602</v>
      </c>
      <c r="P7" s="9"/>
    </row>
    <row r="8" spans="1:16" ht="15">
      <c r="A8" s="12"/>
      <c r="B8" s="42">
        <v>513</v>
      </c>
      <c r="C8" s="19" t="s">
        <v>20</v>
      </c>
      <c r="D8" s="43">
        <v>849214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849214</v>
      </c>
      <c r="O8" s="44">
        <f t="shared" si="2"/>
        <v>252.3667161961367</v>
      </c>
      <c r="P8" s="9"/>
    </row>
    <row r="9" spans="1:16" ht="15">
      <c r="A9" s="12"/>
      <c r="B9" s="42">
        <v>514</v>
      </c>
      <c r="C9" s="19" t="s">
        <v>21</v>
      </c>
      <c r="D9" s="43">
        <v>40908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40908</v>
      </c>
      <c r="O9" s="44">
        <f t="shared" si="2"/>
        <v>12.156909361069836</v>
      </c>
      <c r="P9" s="9"/>
    </row>
    <row r="10" spans="1:16" ht="15">
      <c r="A10" s="12"/>
      <c r="B10" s="42">
        <v>515</v>
      </c>
      <c r="C10" s="19" t="s">
        <v>66</v>
      </c>
      <c r="D10" s="43">
        <v>938052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938052</v>
      </c>
      <c r="O10" s="44">
        <f t="shared" si="2"/>
        <v>278.7673105497771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2111546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2111546</v>
      </c>
      <c r="O11" s="41">
        <f t="shared" si="2"/>
        <v>627.5025260029718</v>
      </c>
      <c r="P11" s="10"/>
    </row>
    <row r="12" spans="1:16" ht="15">
      <c r="A12" s="12"/>
      <c r="B12" s="42">
        <v>521</v>
      </c>
      <c r="C12" s="19" t="s">
        <v>24</v>
      </c>
      <c r="D12" s="43">
        <v>1574537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1574537</v>
      </c>
      <c r="O12" s="44">
        <f t="shared" si="2"/>
        <v>467.91589895988113</v>
      </c>
      <c r="P12" s="9"/>
    </row>
    <row r="13" spans="1:16" ht="15">
      <c r="A13" s="12"/>
      <c r="B13" s="42">
        <v>522</v>
      </c>
      <c r="C13" s="19" t="s">
        <v>25</v>
      </c>
      <c r="D13" s="43">
        <v>520937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520937</v>
      </c>
      <c r="O13" s="44">
        <f t="shared" si="2"/>
        <v>154.8104011887073</v>
      </c>
      <c r="P13" s="9"/>
    </row>
    <row r="14" spans="1:16" ht="15">
      <c r="A14" s="12"/>
      <c r="B14" s="42">
        <v>524</v>
      </c>
      <c r="C14" s="19" t="s">
        <v>67</v>
      </c>
      <c r="D14" s="43">
        <v>16072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16072</v>
      </c>
      <c r="O14" s="44">
        <f t="shared" si="2"/>
        <v>4.776225854383358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SUM(D16:D19)</f>
        <v>211391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1188147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1399538</v>
      </c>
      <c r="O15" s="41">
        <f t="shared" si="2"/>
        <v>415.91025260029716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946851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946851</v>
      </c>
      <c r="O16" s="44">
        <f t="shared" si="2"/>
        <v>281.3821693907875</v>
      </c>
      <c r="P16" s="9"/>
    </row>
    <row r="17" spans="1:16" ht="15">
      <c r="A17" s="12"/>
      <c r="B17" s="42">
        <v>534</v>
      </c>
      <c r="C17" s="19" t="s">
        <v>56</v>
      </c>
      <c r="D17" s="43">
        <v>190464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190464</v>
      </c>
      <c r="O17" s="44">
        <f t="shared" si="2"/>
        <v>56.60148588410104</v>
      </c>
      <c r="P17" s="9"/>
    </row>
    <row r="18" spans="1:16" ht="15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241296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241296</v>
      </c>
      <c r="O18" s="44">
        <f t="shared" si="2"/>
        <v>71.7075780089153</v>
      </c>
      <c r="P18" s="9"/>
    </row>
    <row r="19" spans="1:16" ht="15">
      <c r="A19" s="12"/>
      <c r="B19" s="42">
        <v>538</v>
      </c>
      <c r="C19" s="19" t="s">
        <v>78</v>
      </c>
      <c r="D19" s="43">
        <v>20927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20927</v>
      </c>
      <c r="O19" s="44">
        <f t="shared" si="2"/>
        <v>6.219019316493314</v>
      </c>
      <c r="P19" s="9"/>
    </row>
    <row r="20" spans="1:16" ht="15.75">
      <c r="A20" s="26" t="s">
        <v>30</v>
      </c>
      <c r="B20" s="27"/>
      <c r="C20" s="28"/>
      <c r="D20" s="29">
        <f aca="true" t="shared" si="5" ref="D20:M20">SUM(D21:D21)</f>
        <v>572050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572050</v>
      </c>
      <c r="O20" s="41">
        <f t="shared" si="2"/>
        <v>170</v>
      </c>
      <c r="P20" s="10"/>
    </row>
    <row r="21" spans="1:16" ht="15">
      <c r="A21" s="12"/>
      <c r="B21" s="42">
        <v>549</v>
      </c>
      <c r="C21" s="19" t="s">
        <v>74</v>
      </c>
      <c r="D21" s="43">
        <v>572050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572050</v>
      </c>
      <c r="O21" s="44">
        <f t="shared" si="2"/>
        <v>170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SUM(D23:D25)</f>
        <v>512531</v>
      </c>
      <c r="E22" s="29">
        <f t="shared" si="6"/>
        <v>4966717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5479248</v>
      </c>
      <c r="O22" s="41">
        <f t="shared" si="2"/>
        <v>1628.3054977711738</v>
      </c>
      <c r="P22" s="9"/>
    </row>
    <row r="23" spans="1:16" ht="15">
      <c r="A23" s="12"/>
      <c r="B23" s="42">
        <v>572</v>
      </c>
      <c r="C23" s="19" t="s">
        <v>75</v>
      </c>
      <c r="D23" s="43">
        <v>480831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480831</v>
      </c>
      <c r="O23" s="44">
        <f t="shared" si="2"/>
        <v>142.89182763744427</v>
      </c>
      <c r="P23" s="9"/>
    </row>
    <row r="24" spans="1:16" ht="15">
      <c r="A24" s="12"/>
      <c r="B24" s="42">
        <v>578</v>
      </c>
      <c r="C24" s="19" t="s">
        <v>34</v>
      </c>
      <c r="D24" s="43">
        <v>0</v>
      </c>
      <c r="E24" s="43">
        <v>4966717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4966717</v>
      </c>
      <c r="O24" s="44">
        <f t="shared" si="2"/>
        <v>1475.9931649331352</v>
      </c>
      <c r="P24" s="9"/>
    </row>
    <row r="25" spans="1:16" ht="15">
      <c r="A25" s="12"/>
      <c r="B25" s="42">
        <v>579</v>
      </c>
      <c r="C25" s="19" t="s">
        <v>35</v>
      </c>
      <c r="D25" s="43">
        <v>31700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31700</v>
      </c>
      <c r="O25" s="44">
        <f t="shared" si="2"/>
        <v>9.420505200594354</v>
      </c>
      <c r="P25" s="9"/>
    </row>
    <row r="26" spans="1:16" ht="15.75">
      <c r="A26" s="26" t="s">
        <v>58</v>
      </c>
      <c r="B26" s="27"/>
      <c r="C26" s="28"/>
      <c r="D26" s="29">
        <f aca="true" t="shared" si="7" ref="D26:M26">SUM(D27:D27)</f>
        <v>0</v>
      </c>
      <c r="E26" s="29">
        <f t="shared" si="7"/>
        <v>320910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320910</v>
      </c>
      <c r="O26" s="41">
        <f t="shared" si="2"/>
        <v>95.3670133729569</v>
      </c>
      <c r="P26" s="9"/>
    </row>
    <row r="27" spans="1:16" ht="15.75" thickBot="1">
      <c r="A27" s="12"/>
      <c r="B27" s="42">
        <v>581</v>
      </c>
      <c r="C27" s="19" t="s">
        <v>59</v>
      </c>
      <c r="D27" s="43">
        <v>0</v>
      </c>
      <c r="E27" s="43">
        <v>320910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320910</v>
      </c>
      <c r="O27" s="44">
        <f t="shared" si="2"/>
        <v>95.3670133729569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6306483</v>
      </c>
      <c r="E28" s="14">
        <f aca="true" t="shared" si="8" ref="E28:M28">SUM(E5,E11,E15,E20,E22,E26)</f>
        <v>5287627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1188147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12782257</v>
      </c>
      <c r="O28" s="35">
        <f t="shared" si="2"/>
        <v>3798.590490341753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81</v>
      </c>
      <c r="M30" s="93"/>
      <c r="N30" s="93"/>
      <c r="O30" s="39">
        <v>3365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2675276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2675276</v>
      </c>
      <c r="O5" s="30">
        <f aca="true" t="shared" si="2" ref="O5:O28">(N5/O$30)</f>
        <v>857.7351715293363</v>
      </c>
      <c r="P5" s="6"/>
    </row>
    <row r="6" spans="1:16" ht="15">
      <c r="A6" s="12"/>
      <c r="B6" s="42">
        <v>511</v>
      </c>
      <c r="C6" s="19" t="s">
        <v>19</v>
      </c>
      <c r="D6" s="43">
        <v>801830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801830</v>
      </c>
      <c r="O6" s="44">
        <f t="shared" si="2"/>
        <v>257.07919204873355</v>
      </c>
      <c r="P6" s="9"/>
    </row>
    <row r="7" spans="1:16" ht="15">
      <c r="A7" s="12"/>
      <c r="B7" s="42">
        <v>512</v>
      </c>
      <c r="C7" s="19" t="s">
        <v>70</v>
      </c>
      <c r="D7" s="43">
        <v>124691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124691</v>
      </c>
      <c r="O7" s="44">
        <f t="shared" si="2"/>
        <v>39.977877524847706</v>
      </c>
      <c r="P7" s="9"/>
    </row>
    <row r="8" spans="1:16" ht="15">
      <c r="A8" s="12"/>
      <c r="B8" s="42">
        <v>513</v>
      </c>
      <c r="C8" s="19" t="s">
        <v>20</v>
      </c>
      <c r="D8" s="43">
        <v>851562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851562</v>
      </c>
      <c r="O8" s="44">
        <f t="shared" si="2"/>
        <v>273.0240461686438</v>
      </c>
      <c r="P8" s="9"/>
    </row>
    <row r="9" spans="1:16" ht="15">
      <c r="A9" s="12"/>
      <c r="B9" s="42">
        <v>514</v>
      </c>
      <c r="C9" s="19" t="s">
        <v>21</v>
      </c>
      <c r="D9" s="43">
        <v>51566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51566</v>
      </c>
      <c r="O9" s="44">
        <f t="shared" si="2"/>
        <v>16.53286309714652</v>
      </c>
      <c r="P9" s="9"/>
    </row>
    <row r="10" spans="1:16" ht="15">
      <c r="A10" s="12"/>
      <c r="B10" s="42">
        <v>515</v>
      </c>
      <c r="C10" s="19" t="s">
        <v>66</v>
      </c>
      <c r="D10" s="43">
        <v>845627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845627</v>
      </c>
      <c r="O10" s="44">
        <f t="shared" si="2"/>
        <v>271.12119268996474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1812215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1812215</v>
      </c>
      <c r="O11" s="41">
        <f t="shared" si="2"/>
        <v>581.0243667842257</v>
      </c>
      <c r="P11" s="10"/>
    </row>
    <row r="12" spans="1:16" ht="15">
      <c r="A12" s="12"/>
      <c r="B12" s="42">
        <v>521</v>
      </c>
      <c r="C12" s="19" t="s">
        <v>24</v>
      </c>
      <c r="D12" s="43">
        <v>1284996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1284996</v>
      </c>
      <c r="O12" s="44">
        <f t="shared" si="2"/>
        <v>411.9897403013787</v>
      </c>
      <c r="P12" s="9"/>
    </row>
    <row r="13" spans="1:16" ht="15">
      <c r="A13" s="12"/>
      <c r="B13" s="42">
        <v>522</v>
      </c>
      <c r="C13" s="19" t="s">
        <v>25</v>
      </c>
      <c r="D13" s="43">
        <v>508870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508870</v>
      </c>
      <c r="O13" s="44">
        <f t="shared" si="2"/>
        <v>163.15165117024688</v>
      </c>
      <c r="P13" s="9"/>
    </row>
    <row r="14" spans="1:16" ht="15">
      <c r="A14" s="12"/>
      <c r="B14" s="42">
        <v>524</v>
      </c>
      <c r="C14" s="19" t="s">
        <v>67</v>
      </c>
      <c r="D14" s="43">
        <v>18349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18349</v>
      </c>
      <c r="O14" s="44">
        <f t="shared" si="2"/>
        <v>5.882975312600192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SUM(D16:D19)</f>
        <v>219286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1027381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1246667</v>
      </c>
      <c r="O15" s="41">
        <f t="shared" si="2"/>
        <v>399.7008656620712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816636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816636</v>
      </c>
      <c r="O16" s="44">
        <f t="shared" si="2"/>
        <v>261.8262263546008</v>
      </c>
      <c r="P16" s="9"/>
    </row>
    <row r="17" spans="1:16" ht="15">
      <c r="A17" s="12"/>
      <c r="B17" s="42">
        <v>534</v>
      </c>
      <c r="C17" s="19" t="s">
        <v>56</v>
      </c>
      <c r="D17" s="43">
        <v>172366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172366</v>
      </c>
      <c r="O17" s="44">
        <f t="shared" si="2"/>
        <v>55.26322539275409</v>
      </c>
      <c r="P17" s="9"/>
    </row>
    <row r="18" spans="1:16" ht="15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210745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210745</v>
      </c>
      <c r="O18" s="44">
        <f t="shared" si="2"/>
        <v>67.56813081115742</v>
      </c>
      <c r="P18" s="9"/>
    </row>
    <row r="19" spans="1:16" ht="15">
      <c r="A19" s="12"/>
      <c r="B19" s="42">
        <v>538</v>
      </c>
      <c r="C19" s="19" t="s">
        <v>78</v>
      </c>
      <c r="D19" s="43">
        <v>46920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46920</v>
      </c>
      <c r="O19" s="44">
        <f t="shared" si="2"/>
        <v>15.043283103558833</v>
      </c>
      <c r="P19" s="9"/>
    </row>
    <row r="20" spans="1:16" ht="15.75">
      <c r="A20" s="26" t="s">
        <v>30</v>
      </c>
      <c r="B20" s="27"/>
      <c r="C20" s="28"/>
      <c r="D20" s="29">
        <f aca="true" t="shared" si="5" ref="D20:M20">SUM(D21:D21)</f>
        <v>580844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580844</v>
      </c>
      <c r="O20" s="41">
        <f t="shared" si="2"/>
        <v>186.22763706316127</v>
      </c>
      <c r="P20" s="10"/>
    </row>
    <row r="21" spans="1:16" ht="15">
      <c r="A21" s="12"/>
      <c r="B21" s="42">
        <v>549</v>
      </c>
      <c r="C21" s="19" t="s">
        <v>74</v>
      </c>
      <c r="D21" s="43">
        <v>580844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580844</v>
      </c>
      <c r="O21" s="44">
        <f t="shared" si="2"/>
        <v>186.22763706316127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SUM(D23:D25)</f>
        <v>143883</v>
      </c>
      <c r="E22" s="29">
        <f t="shared" si="6"/>
        <v>4402954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4546837</v>
      </c>
      <c r="O22" s="41">
        <f t="shared" si="2"/>
        <v>1457.786790638025</v>
      </c>
      <c r="P22" s="9"/>
    </row>
    <row r="23" spans="1:16" ht="15">
      <c r="A23" s="12"/>
      <c r="B23" s="42">
        <v>572</v>
      </c>
      <c r="C23" s="19" t="s">
        <v>75</v>
      </c>
      <c r="D23" s="43">
        <v>92126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92126</v>
      </c>
      <c r="O23" s="44">
        <f t="shared" si="2"/>
        <v>29.537031099711445</v>
      </c>
      <c r="P23" s="9"/>
    </row>
    <row r="24" spans="1:16" ht="15">
      <c r="A24" s="12"/>
      <c r="B24" s="42">
        <v>578</v>
      </c>
      <c r="C24" s="19" t="s">
        <v>34</v>
      </c>
      <c r="D24" s="43">
        <v>0</v>
      </c>
      <c r="E24" s="43">
        <v>4402954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4402954</v>
      </c>
      <c r="O24" s="44">
        <f t="shared" si="2"/>
        <v>1411.6556588650208</v>
      </c>
      <c r="P24" s="9"/>
    </row>
    <row r="25" spans="1:16" ht="15">
      <c r="A25" s="12"/>
      <c r="B25" s="42">
        <v>579</v>
      </c>
      <c r="C25" s="19" t="s">
        <v>35</v>
      </c>
      <c r="D25" s="43">
        <v>51757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51757</v>
      </c>
      <c r="O25" s="44">
        <f t="shared" si="2"/>
        <v>16.594100673292722</v>
      </c>
      <c r="P25" s="9"/>
    </row>
    <row r="26" spans="1:16" ht="15.75">
      <c r="A26" s="26" t="s">
        <v>58</v>
      </c>
      <c r="B26" s="27"/>
      <c r="C26" s="28"/>
      <c r="D26" s="29">
        <f aca="true" t="shared" si="7" ref="D26:M26">SUM(D27:D27)</f>
        <v>0</v>
      </c>
      <c r="E26" s="29">
        <f t="shared" si="7"/>
        <v>25221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25221</v>
      </c>
      <c r="O26" s="41">
        <f t="shared" si="2"/>
        <v>8.086245591535748</v>
      </c>
      <c r="P26" s="9"/>
    </row>
    <row r="27" spans="1:16" ht="15.75" thickBot="1">
      <c r="A27" s="12"/>
      <c r="B27" s="42">
        <v>581</v>
      </c>
      <c r="C27" s="19" t="s">
        <v>59</v>
      </c>
      <c r="D27" s="43">
        <v>0</v>
      </c>
      <c r="E27" s="43">
        <v>25221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25221</v>
      </c>
      <c r="O27" s="44">
        <f t="shared" si="2"/>
        <v>8.086245591535748</v>
      </c>
      <c r="P27" s="9"/>
    </row>
    <row r="28" spans="1:119" ht="16.5" thickBot="1">
      <c r="A28" s="13" t="s">
        <v>10</v>
      </c>
      <c r="B28" s="21"/>
      <c r="C28" s="20"/>
      <c r="D28" s="14">
        <f>SUM(D5,D11,D15,D20,D22,D26)</f>
        <v>5431504</v>
      </c>
      <c r="E28" s="14">
        <f aca="true" t="shared" si="8" ref="E28:M28">SUM(E5,E11,E15,E20,E22,E26)</f>
        <v>4428175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1027381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10887060</v>
      </c>
      <c r="O28" s="35">
        <f t="shared" si="2"/>
        <v>3490.5610772683553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3119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2653588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2653588</v>
      </c>
      <c r="O5" s="30">
        <f aca="true" t="shared" si="2" ref="O5:O28">(N5/O$30)</f>
        <v>998.3401053423627</v>
      </c>
      <c r="P5" s="6"/>
    </row>
    <row r="6" spans="1:16" ht="15">
      <c r="A6" s="12"/>
      <c r="B6" s="42">
        <v>511</v>
      </c>
      <c r="C6" s="19" t="s">
        <v>19</v>
      </c>
      <c r="D6" s="43">
        <v>633387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633387</v>
      </c>
      <c r="O6" s="44">
        <f t="shared" si="2"/>
        <v>238.29458239277653</v>
      </c>
      <c r="P6" s="9"/>
    </row>
    <row r="7" spans="1:16" ht="15">
      <c r="A7" s="12"/>
      <c r="B7" s="42">
        <v>512</v>
      </c>
      <c r="C7" s="19" t="s">
        <v>70</v>
      </c>
      <c r="D7" s="43">
        <v>107056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107056</v>
      </c>
      <c r="O7" s="44">
        <f t="shared" si="2"/>
        <v>40.276899924755455</v>
      </c>
      <c r="P7" s="9"/>
    </row>
    <row r="8" spans="1:16" ht="15">
      <c r="A8" s="12"/>
      <c r="B8" s="42">
        <v>513</v>
      </c>
      <c r="C8" s="19" t="s">
        <v>20</v>
      </c>
      <c r="D8" s="43">
        <v>1377537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1377537</v>
      </c>
      <c r="O8" s="44">
        <f t="shared" si="2"/>
        <v>518.2607223476298</v>
      </c>
      <c r="P8" s="9"/>
    </row>
    <row r="9" spans="1:16" ht="15">
      <c r="A9" s="12"/>
      <c r="B9" s="42">
        <v>514</v>
      </c>
      <c r="C9" s="19" t="s">
        <v>21</v>
      </c>
      <c r="D9" s="43">
        <v>34164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34164</v>
      </c>
      <c r="O9" s="44">
        <f t="shared" si="2"/>
        <v>12.853273137697517</v>
      </c>
      <c r="P9" s="9"/>
    </row>
    <row r="10" spans="1:16" ht="15">
      <c r="A10" s="12"/>
      <c r="B10" s="42">
        <v>515</v>
      </c>
      <c r="C10" s="19" t="s">
        <v>66</v>
      </c>
      <c r="D10" s="43">
        <v>501444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501444</v>
      </c>
      <c r="O10" s="44">
        <f t="shared" si="2"/>
        <v>188.6546275395034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1671371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1671371</v>
      </c>
      <c r="O11" s="41">
        <f t="shared" si="2"/>
        <v>628.8077501881114</v>
      </c>
      <c r="P11" s="10"/>
    </row>
    <row r="12" spans="1:16" ht="15">
      <c r="A12" s="12"/>
      <c r="B12" s="42">
        <v>521</v>
      </c>
      <c r="C12" s="19" t="s">
        <v>24</v>
      </c>
      <c r="D12" s="43">
        <v>1155363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1155363</v>
      </c>
      <c r="O12" s="44">
        <f t="shared" si="2"/>
        <v>434.6738148984199</v>
      </c>
      <c r="P12" s="9"/>
    </row>
    <row r="13" spans="1:16" ht="15">
      <c r="A13" s="12"/>
      <c r="B13" s="42">
        <v>522</v>
      </c>
      <c r="C13" s="19" t="s">
        <v>25</v>
      </c>
      <c r="D13" s="43">
        <v>491586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491586</v>
      </c>
      <c r="O13" s="44">
        <f t="shared" si="2"/>
        <v>184.94582392776525</v>
      </c>
      <c r="P13" s="9"/>
    </row>
    <row r="14" spans="1:16" ht="15">
      <c r="A14" s="12"/>
      <c r="B14" s="42">
        <v>524</v>
      </c>
      <c r="C14" s="19" t="s">
        <v>67</v>
      </c>
      <c r="D14" s="43">
        <v>24422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24422</v>
      </c>
      <c r="O14" s="44">
        <f t="shared" si="2"/>
        <v>9.18811136192626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SUM(D16:D18)</f>
        <v>168972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1123704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1292676</v>
      </c>
      <c r="O15" s="41">
        <f t="shared" si="2"/>
        <v>486.33408577878106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866990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866990</v>
      </c>
      <c r="O16" s="44">
        <f t="shared" si="2"/>
        <v>326.18133935289694</v>
      </c>
      <c r="P16" s="9"/>
    </row>
    <row r="17" spans="1:16" ht="15">
      <c r="A17" s="12"/>
      <c r="B17" s="42">
        <v>534</v>
      </c>
      <c r="C17" s="19" t="s">
        <v>56</v>
      </c>
      <c r="D17" s="43">
        <v>168972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168972</v>
      </c>
      <c r="O17" s="44">
        <f t="shared" si="2"/>
        <v>63.57110609480813</v>
      </c>
      <c r="P17" s="9"/>
    </row>
    <row r="18" spans="1:16" ht="15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256714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256714</v>
      </c>
      <c r="O18" s="44">
        <f t="shared" si="2"/>
        <v>96.581640331076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SUM(D20:D20)</f>
        <v>459699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459699</v>
      </c>
      <c r="O19" s="41">
        <f t="shared" si="2"/>
        <v>172.9492099322799</v>
      </c>
      <c r="P19" s="10"/>
    </row>
    <row r="20" spans="1:16" ht="15">
      <c r="A20" s="12"/>
      <c r="B20" s="42">
        <v>549</v>
      </c>
      <c r="C20" s="19" t="s">
        <v>74</v>
      </c>
      <c r="D20" s="43">
        <v>459699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459699</v>
      </c>
      <c r="O20" s="44">
        <f t="shared" si="2"/>
        <v>172.9492099322799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SUM(D22:D24)</f>
        <v>95219</v>
      </c>
      <c r="E21" s="29">
        <f t="shared" si="6"/>
        <v>4055137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4150356</v>
      </c>
      <c r="O21" s="41">
        <f t="shared" si="2"/>
        <v>1561.4582392776524</v>
      </c>
      <c r="P21" s="9"/>
    </row>
    <row r="22" spans="1:16" ht="15">
      <c r="A22" s="12"/>
      <c r="B22" s="42">
        <v>572</v>
      </c>
      <c r="C22" s="19" t="s">
        <v>75</v>
      </c>
      <c r="D22" s="43">
        <v>63742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63742</v>
      </c>
      <c r="O22" s="44">
        <f t="shared" si="2"/>
        <v>23.981188863807375</v>
      </c>
      <c r="P22" s="9"/>
    </row>
    <row r="23" spans="1:16" ht="15">
      <c r="A23" s="12"/>
      <c r="B23" s="42">
        <v>578</v>
      </c>
      <c r="C23" s="19" t="s">
        <v>34</v>
      </c>
      <c r="D23" s="43">
        <v>0</v>
      </c>
      <c r="E23" s="43">
        <v>4055137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4055137</v>
      </c>
      <c r="O23" s="44">
        <f t="shared" si="2"/>
        <v>1525.634687735139</v>
      </c>
      <c r="P23" s="9"/>
    </row>
    <row r="24" spans="1:16" ht="15">
      <c r="A24" s="12"/>
      <c r="B24" s="42">
        <v>579</v>
      </c>
      <c r="C24" s="19" t="s">
        <v>35</v>
      </c>
      <c r="D24" s="43">
        <v>31477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31477</v>
      </c>
      <c r="O24" s="44">
        <f t="shared" si="2"/>
        <v>11.842362678705793</v>
      </c>
      <c r="P24" s="9"/>
    </row>
    <row r="25" spans="1:16" ht="15.75">
      <c r="A25" s="26" t="s">
        <v>58</v>
      </c>
      <c r="B25" s="27"/>
      <c r="C25" s="28"/>
      <c r="D25" s="29">
        <f aca="true" t="shared" si="7" ref="D25:M25">SUM(D26:D27)</f>
        <v>223371</v>
      </c>
      <c r="E25" s="29">
        <f t="shared" si="7"/>
        <v>271504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38421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533296</v>
      </c>
      <c r="O25" s="41">
        <f t="shared" si="2"/>
        <v>200.63807373965386</v>
      </c>
      <c r="P25" s="9"/>
    </row>
    <row r="26" spans="1:16" ht="15">
      <c r="A26" s="12"/>
      <c r="B26" s="42">
        <v>581</v>
      </c>
      <c r="C26" s="19" t="s">
        <v>59</v>
      </c>
      <c r="D26" s="43">
        <v>0</v>
      </c>
      <c r="E26" s="43">
        <v>271504</v>
      </c>
      <c r="F26" s="43">
        <v>0</v>
      </c>
      <c r="G26" s="43">
        <v>0</v>
      </c>
      <c r="H26" s="43">
        <v>0</v>
      </c>
      <c r="I26" s="43">
        <v>38421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309925</v>
      </c>
      <c r="O26" s="44">
        <f t="shared" si="2"/>
        <v>116.60082768999247</v>
      </c>
      <c r="P26" s="9"/>
    </row>
    <row r="27" spans="1:16" ht="15.75" thickBot="1">
      <c r="A27" s="12"/>
      <c r="B27" s="42">
        <v>584</v>
      </c>
      <c r="C27" s="19" t="s">
        <v>71</v>
      </c>
      <c r="D27" s="43">
        <v>223371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223371</v>
      </c>
      <c r="O27" s="44">
        <f t="shared" si="2"/>
        <v>84.0372460496614</v>
      </c>
      <c r="P27" s="9"/>
    </row>
    <row r="28" spans="1:119" ht="16.5" thickBot="1">
      <c r="A28" s="13" t="s">
        <v>10</v>
      </c>
      <c r="B28" s="21"/>
      <c r="C28" s="20"/>
      <c r="D28" s="14">
        <f>SUM(D5,D11,D15,D19,D21,D25)</f>
        <v>5272220</v>
      </c>
      <c r="E28" s="14">
        <f aca="true" t="shared" si="8" ref="E28:M28">SUM(E5,E11,E15,E19,E21,E25)</f>
        <v>4326641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1162125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10760986</v>
      </c>
      <c r="O28" s="35">
        <f t="shared" si="2"/>
        <v>4048.527464258841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76</v>
      </c>
      <c r="M30" s="93"/>
      <c r="N30" s="93"/>
      <c r="O30" s="39">
        <v>2658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2218296</v>
      </c>
      <c r="E5" s="24">
        <f t="shared" si="0"/>
        <v>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2218321</v>
      </c>
      <c r="O5" s="30">
        <f aca="true" t="shared" si="2" ref="O5:O29">(N5/O$31)</f>
        <v>841.8675521821632</v>
      </c>
      <c r="P5" s="6"/>
    </row>
    <row r="6" spans="1:16" ht="15">
      <c r="A6" s="12"/>
      <c r="B6" s="42">
        <v>511</v>
      </c>
      <c r="C6" s="19" t="s">
        <v>19</v>
      </c>
      <c r="D6" s="43">
        <v>893857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893857</v>
      </c>
      <c r="O6" s="44">
        <f t="shared" si="2"/>
        <v>339.2246679316888</v>
      </c>
      <c r="P6" s="9"/>
    </row>
    <row r="7" spans="1:16" ht="15">
      <c r="A7" s="12"/>
      <c r="B7" s="42">
        <v>512</v>
      </c>
      <c r="C7" s="19" t="s">
        <v>70</v>
      </c>
      <c r="D7" s="43">
        <v>84833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84833</v>
      </c>
      <c r="O7" s="44">
        <f t="shared" si="2"/>
        <v>32.19468690702087</v>
      </c>
      <c r="P7" s="9"/>
    </row>
    <row r="8" spans="1:16" ht="15">
      <c r="A8" s="12"/>
      <c r="B8" s="42">
        <v>513</v>
      </c>
      <c r="C8" s="19" t="s">
        <v>20</v>
      </c>
      <c r="D8" s="43">
        <v>526548</v>
      </c>
      <c r="E8" s="43">
        <v>25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526573</v>
      </c>
      <c r="O8" s="44">
        <f t="shared" si="2"/>
        <v>199.83795066413663</v>
      </c>
      <c r="P8" s="9"/>
    </row>
    <row r="9" spans="1:16" ht="15">
      <c r="A9" s="12"/>
      <c r="B9" s="42">
        <v>514</v>
      </c>
      <c r="C9" s="19" t="s">
        <v>21</v>
      </c>
      <c r="D9" s="43">
        <v>22110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22110</v>
      </c>
      <c r="O9" s="44">
        <f t="shared" si="2"/>
        <v>8.39089184060721</v>
      </c>
      <c r="P9" s="9"/>
    </row>
    <row r="10" spans="1:16" ht="15">
      <c r="A10" s="12"/>
      <c r="B10" s="42">
        <v>515</v>
      </c>
      <c r="C10" s="19" t="s">
        <v>66</v>
      </c>
      <c r="D10" s="43">
        <v>305000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305000</v>
      </c>
      <c r="O10" s="44">
        <f t="shared" si="2"/>
        <v>115.74952561669829</v>
      </c>
      <c r="P10" s="9"/>
    </row>
    <row r="11" spans="1:16" ht="15">
      <c r="A11" s="12"/>
      <c r="B11" s="42">
        <v>519</v>
      </c>
      <c r="C11" s="19" t="s">
        <v>55</v>
      </c>
      <c r="D11" s="43">
        <v>385948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385948</v>
      </c>
      <c r="O11" s="44">
        <f t="shared" si="2"/>
        <v>146.46982922201138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1550567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1550567</v>
      </c>
      <c r="O12" s="41">
        <f t="shared" si="2"/>
        <v>588.4504743833018</v>
      </c>
      <c r="P12" s="10"/>
    </row>
    <row r="13" spans="1:16" ht="15">
      <c r="A13" s="12"/>
      <c r="B13" s="42">
        <v>521</v>
      </c>
      <c r="C13" s="19" t="s">
        <v>24</v>
      </c>
      <c r="D13" s="43">
        <v>1066870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1066870</v>
      </c>
      <c r="O13" s="44">
        <f t="shared" si="2"/>
        <v>404.8842504743833</v>
      </c>
      <c r="P13" s="9"/>
    </row>
    <row r="14" spans="1:16" ht="15">
      <c r="A14" s="12"/>
      <c r="B14" s="42">
        <v>522</v>
      </c>
      <c r="C14" s="19" t="s">
        <v>25</v>
      </c>
      <c r="D14" s="43">
        <v>458584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458584</v>
      </c>
      <c r="O14" s="44">
        <f t="shared" si="2"/>
        <v>174.03567362428842</v>
      </c>
      <c r="P14" s="9"/>
    </row>
    <row r="15" spans="1:16" ht="15">
      <c r="A15" s="12"/>
      <c r="B15" s="42">
        <v>524</v>
      </c>
      <c r="C15" s="19" t="s">
        <v>67</v>
      </c>
      <c r="D15" s="43">
        <v>25113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25113</v>
      </c>
      <c r="O15" s="44">
        <f t="shared" si="2"/>
        <v>9.530550284629982</v>
      </c>
      <c r="P15" s="9"/>
    </row>
    <row r="16" spans="1:16" ht="15.75">
      <c r="A16" s="26" t="s">
        <v>26</v>
      </c>
      <c r="B16" s="27"/>
      <c r="C16" s="28"/>
      <c r="D16" s="29">
        <f aca="true" t="shared" si="4" ref="D16:M16">SUM(D17:D19)</f>
        <v>167177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892176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1059353</v>
      </c>
      <c r="O16" s="41">
        <f t="shared" si="2"/>
        <v>402.0314990512334</v>
      </c>
      <c r="P16" s="10"/>
    </row>
    <row r="17" spans="1:16" ht="15">
      <c r="A17" s="12"/>
      <c r="B17" s="42">
        <v>533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744551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744551</v>
      </c>
      <c r="O17" s="44">
        <f t="shared" si="2"/>
        <v>282.5620493358634</v>
      </c>
      <c r="P17" s="9"/>
    </row>
    <row r="18" spans="1:16" ht="15">
      <c r="A18" s="12"/>
      <c r="B18" s="42">
        <v>534</v>
      </c>
      <c r="C18" s="19" t="s">
        <v>56</v>
      </c>
      <c r="D18" s="43">
        <v>167177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167177</v>
      </c>
      <c r="O18" s="44">
        <f t="shared" si="2"/>
        <v>63.444781783681215</v>
      </c>
      <c r="P18" s="9"/>
    </row>
    <row r="19" spans="1:16" ht="15">
      <c r="A19" s="12"/>
      <c r="B19" s="42">
        <v>535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147625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147625</v>
      </c>
      <c r="O19" s="44">
        <f t="shared" si="2"/>
        <v>56.0246679316888</v>
      </c>
      <c r="P19" s="9"/>
    </row>
    <row r="20" spans="1:16" ht="15.75">
      <c r="A20" s="26" t="s">
        <v>30</v>
      </c>
      <c r="B20" s="27"/>
      <c r="C20" s="28"/>
      <c r="D20" s="29">
        <f aca="true" t="shared" si="5" ref="D20:M20">SUM(D21:D21)</f>
        <v>361275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361275</v>
      </c>
      <c r="O20" s="41">
        <f t="shared" si="2"/>
        <v>137.10626185958253</v>
      </c>
      <c r="P20" s="10"/>
    </row>
    <row r="21" spans="1:16" ht="15">
      <c r="A21" s="12"/>
      <c r="B21" s="42">
        <v>541</v>
      </c>
      <c r="C21" s="19" t="s">
        <v>57</v>
      </c>
      <c r="D21" s="43">
        <v>361275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361275</v>
      </c>
      <c r="O21" s="44">
        <f t="shared" si="2"/>
        <v>137.10626185958253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SUM(D23:D24)</f>
        <v>63860</v>
      </c>
      <c r="E22" s="29">
        <f t="shared" si="6"/>
        <v>4103589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4167449</v>
      </c>
      <c r="O22" s="41">
        <f t="shared" si="2"/>
        <v>1581.5745730550284</v>
      </c>
      <c r="P22" s="9"/>
    </row>
    <row r="23" spans="1:16" ht="15">
      <c r="A23" s="12"/>
      <c r="B23" s="42">
        <v>578</v>
      </c>
      <c r="C23" s="19" t="s">
        <v>34</v>
      </c>
      <c r="D23" s="43">
        <v>0</v>
      </c>
      <c r="E23" s="43">
        <v>4103589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4103589</v>
      </c>
      <c r="O23" s="44">
        <f t="shared" si="2"/>
        <v>1557.3392789373813</v>
      </c>
      <c r="P23" s="9"/>
    </row>
    <row r="24" spans="1:16" ht="15">
      <c r="A24" s="12"/>
      <c r="B24" s="42">
        <v>579</v>
      </c>
      <c r="C24" s="19" t="s">
        <v>35</v>
      </c>
      <c r="D24" s="43">
        <v>63860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63860</v>
      </c>
      <c r="O24" s="44">
        <f t="shared" si="2"/>
        <v>24.235294117647058</v>
      </c>
      <c r="P24" s="9"/>
    </row>
    <row r="25" spans="1:16" ht="15.75">
      <c r="A25" s="26" t="s">
        <v>58</v>
      </c>
      <c r="B25" s="27"/>
      <c r="C25" s="28"/>
      <c r="D25" s="29">
        <f aca="true" t="shared" si="7" ref="D25:M25">SUM(D26:D28)</f>
        <v>2088179</v>
      </c>
      <c r="E25" s="29">
        <f t="shared" si="7"/>
        <v>346037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300000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2734216</v>
      </c>
      <c r="O25" s="41">
        <f t="shared" si="2"/>
        <v>1037.6531309297914</v>
      </c>
      <c r="P25" s="9"/>
    </row>
    <row r="26" spans="1:16" ht="15">
      <c r="A26" s="12"/>
      <c r="B26" s="42">
        <v>581</v>
      </c>
      <c r="C26" s="19" t="s">
        <v>59</v>
      </c>
      <c r="D26" s="43">
        <v>0</v>
      </c>
      <c r="E26" s="43">
        <v>346037</v>
      </c>
      <c r="F26" s="43">
        <v>0</v>
      </c>
      <c r="G26" s="43">
        <v>0</v>
      </c>
      <c r="H26" s="43">
        <v>0</v>
      </c>
      <c r="I26" s="43">
        <v>300000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646037</v>
      </c>
      <c r="O26" s="44">
        <f t="shared" si="2"/>
        <v>245.1753320683112</v>
      </c>
      <c r="P26" s="9"/>
    </row>
    <row r="27" spans="1:16" ht="15">
      <c r="A27" s="12"/>
      <c r="B27" s="42">
        <v>584</v>
      </c>
      <c r="C27" s="19" t="s">
        <v>71</v>
      </c>
      <c r="D27" s="43">
        <v>242129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242129</v>
      </c>
      <c r="O27" s="44">
        <f t="shared" si="2"/>
        <v>91.88956356736243</v>
      </c>
      <c r="P27" s="9"/>
    </row>
    <row r="28" spans="1:16" ht="15.75" thickBot="1">
      <c r="A28" s="12"/>
      <c r="B28" s="42">
        <v>585</v>
      </c>
      <c r="C28" s="19" t="s">
        <v>52</v>
      </c>
      <c r="D28" s="43">
        <v>1846050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1846050</v>
      </c>
      <c r="O28" s="44">
        <f t="shared" si="2"/>
        <v>700.5882352941177</v>
      </c>
      <c r="P28" s="9"/>
    </row>
    <row r="29" spans="1:119" ht="16.5" thickBot="1">
      <c r="A29" s="13" t="s">
        <v>10</v>
      </c>
      <c r="B29" s="21"/>
      <c r="C29" s="20"/>
      <c r="D29" s="14">
        <f>SUM(D5,D12,D16,D20,D22,D25)</f>
        <v>6449354</v>
      </c>
      <c r="E29" s="14">
        <f aca="true" t="shared" si="8" ref="E29:M29">SUM(E5,E12,E16,E20,E22,E25)</f>
        <v>4449651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1192176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12091181</v>
      </c>
      <c r="O29" s="35">
        <f t="shared" si="2"/>
        <v>4588.683491461101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72</v>
      </c>
      <c r="M31" s="93"/>
      <c r="N31" s="93"/>
      <c r="O31" s="39">
        <v>2635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1806684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1806684</v>
      </c>
      <c r="O5" s="30">
        <f aca="true" t="shared" si="2" ref="O5:O24">(N5/O$26)</f>
        <v>688.5228658536586</v>
      </c>
      <c r="P5" s="6"/>
    </row>
    <row r="6" spans="1:16" ht="15">
      <c r="A6" s="12"/>
      <c r="B6" s="42">
        <v>511</v>
      </c>
      <c r="C6" s="19" t="s">
        <v>19</v>
      </c>
      <c r="D6" s="43">
        <v>809816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809816</v>
      </c>
      <c r="O6" s="44">
        <f t="shared" si="2"/>
        <v>308.6189024390244</v>
      </c>
      <c r="P6" s="9"/>
    </row>
    <row r="7" spans="1:16" ht="15">
      <c r="A7" s="12"/>
      <c r="B7" s="42">
        <v>513</v>
      </c>
      <c r="C7" s="19" t="s">
        <v>20</v>
      </c>
      <c r="D7" s="43">
        <v>618246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618246</v>
      </c>
      <c r="O7" s="44">
        <f t="shared" si="2"/>
        <v>235.61204268292684</v>
      </c>
      <c r="P7" s="9"/>
    </row>
    <row r="8" spans="1:16" ht="15">
      <c r="A8" s="12"/>
      <c r="B8" s="42">
        <v>514</v>
      </c>
      <c r="C8" s="19" t="s">
        <v>21</v>
      </c>
      <c r="D8" s="43">
        <v>30483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30483</v>
      </c>
      <c r="O8" s="44">
        <f t="shared" si="2"/>
        <v>11.616996951219512</v>
      </c>
      <c r="P8" s="9"/>
    </row>
    <row r="9" spans="1:16" ht="15">
      <c r="A9" s="12"/>
      <c r="B9" s="42">
        <v>515</v>
      </c>
      <c r="C9" s="19" t="s">
        <v>66</v>
      </c>
      <c r="D9" s="43">
        <v>243622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243622</v>
      </c>
      <c r="O9" s="44">
        <f t="shared" si="2"/>
        <v>92.84375</v>
      </c>
      <c r="P9" s="9"/>
    </row>
    <row r="10" spans="1:16" ht="15">
      <c r="A10" s="12"/>
      <c r="B10" s="42">
        <v>519</v>
      </c>
      <c r="C10" s="19" t="s">
        <v>55</v>
      </c>
      <c r="D10" s="43">
        <v>104517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104517</v>
      </c>
      <c r="O10" s="44">
        <f t="shared" si="2"/>
        <v>39.8311737804878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1478224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1478224</v>
      </c>
      <c r="O11" s="41">
        <f t="shared" si="2"/>
        <v>563.3475609756098</v>
      </c>
      <c r="P11" s="10"/>
    </row>
    <row r="12" spans="1:16" ht="15">
      <c r="A12" s="12"/>
      <c r="B12" s="42">
        <v>521</v>
      </c>
      <c r="C12" s="19" t="s">
        <v>24</v>
      </c>
      <c r="D12" s="43">
        <v>1007938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1007938</v>
      </c>
      <c r="O12" s="44">
        <f t="shared" si="2"/>
        <v>384.1227134146341</v>
      </c>
      <c r="P12" s="9"/>
    </row>
    <row r="13" spans="1:16" ht="15">
      <c r="A13" s="12"/>
      <c r="B13" s="42">
        <v>522</v>
      </c>
      <c r="C13" s="19" t="s">
        <v>25</v>
      </c>
      <c r="D13" s="43">
        <v>435517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435517</v>
      </c>
      <c r="O13" s="44">
        <f t="shared" si="2"/>
        <v>165.97446646341464</v>
      </c>
      <c r="P13" s="9"/>
    </row>
    <row r="14" spans="1:16" ht="15">
      <c r="A14" s="12"/>
      <c r="B14" s="42">
        <v>524</v>
      </c>
      <c r="C14" s="19" t="s">
        <v>67</v>
      </c>
      <c r="D14" s="43">
        <v>34769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34769</v>
      </c>
      <c r="O14" s="44">
        <f t="shared" si="2"/>
        <v>13.250381097560975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SUM(D16:D18)</f>
        <v>166908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938806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1105714</v>
      </c>
      <c r="O15" s="41">
        <f t="shared" si="2"/>
        <v>421.3849085365854</v>
      </c>
      <c r="P15" s="10"/>
    </row>
    <row r="16" spans="1:16" ht="15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790003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790003</v>
      </c>
      <c r="O16" s="44">
        <f t="shared" si="2"/>
        <v>301.0682164634146</v>
      </c>
      <c r="P16" s="9"/>
    </row>
    <row r="17" spans="1:16" ht="15">
      <c r="A17" s="12"/>
      <c r="B17" s="42">
        <v>534</v>
      </c>
      <c r="C17" s="19" t="s">
        <v>56</v>
      </c>
      <c r="D17" s="43">
        <v>166908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166908</v>
      </c>
      <c r="O17" s="44">
        <f t="shared" si="2"/>
        <v>63.608231707317074</v>
      </c>
      <c r="P17" s="9"/>
    </row>
    <row r="18" spans="1:16" ht="15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148803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148803</v>
      </c>
      <c r="O18" s="44">
        <f t="shared" si="2"/>
        <v>56.70846036585366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SUM(D20:D20)</f>
        <v>372419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372419</v>
      </c>
      <c r="O19" s="41">
        <f t="shared" si="2"/>
        <v>141.9279725609756</v>
      </c>
      <c r="P19" s="10"/>
    </row>
    <row r="20" spans="1:16" ht="15">
      <c r="A20" s="12"/>
      <c r="B20" s="42">
        <v>541</v>
      </c>
      <c r="C20" s="19" t="s">
        <v>57</v>
      </c>
      <c r="D20" s="43">
        <v>372419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372419</v>
      </c>
      <c r="O20" s="44">
        <f t="shared" si="2"/>
        <v>141.9279725609756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SUM(D22:D23)</f>
        <v>64957</v>
      </c>
      <c r="E21" s="29">
        <f t="shared" si="6"/>
        <v>4306053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4371010</v>
      </c>
      <c r="O21" s="41">
        <f t="shared" si="2"/>
        <v>1665.78125</v>
      </c>
      <c r="P21" s="9"/>
    </row>
    <row r="22" spans="1:16" ht="15">
      <c r="A22" s="12"/>
      <c r="B22" s="42">
        <v>578</v>
      </c>
      <c r="C22" s="19" t="s">
        <v>34</v>
      </c>
      <c r="D22" s="43">
        <v>0</v>
      </c>
      <c r="E22" s="43">
        <v>4306053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4306053</v>
      </c>
      <c r="O22" s="44">
        <f t="shared" si="2"/>
        <v>1641.0262957317073</v>
      </c>
      <c r="P22" s="9"/>
    </row>
    <row r="23" spans="1:16" ht="15.75" thickBot="1">
      <c r="A23" s="12"/>
      <c r="B23" s="42">
        <v>579</v>
      </c>
      <c r="C23" s="19" t="s">
        <v>35</v>
      </c>
      <c r="D23" s="43">
        <v>64957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64957</v>
      </c>
      <c r="O23" s="44">
        <f t="shared" si="2"/>
        <v>24.754954268292682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3889192</v>
      </c>
      <c r="E24" s="14">
        <f aca="true" t="shared" si="7" ref="E24:M24">SUM(E5,E11,E15,E19,E21)</f>
        <v>4306053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938806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9134051</v>
      </c>
      <c r="O24" s="35">
        <f t="shared" si="2"/>
        <v>3480.9645579268295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68</v>
      </c>
      <c r="M26" s="93"/>
      <c r="N26" s="93"/>
      <c r="O26" s="39">
        <v>2624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1820957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5">SUM(D5:M5)</f>
        <v>1820957</v>
      </c>
      <c r="O5" s="61">
        <f aca="true" t="shared" si="2" ref="O5:O25">(N5/O$27)</f>
        <v>697.952088922959</v>
      </c>
      <c r="P5" s="62"/>
    </row>
    <row r="6" spans="1:16" ht="15">
      <c r="A6" s="64"/>
      <c r="B6" s="65">
        <v>511</v>
      </c>
      <c r="C6" s="66" t="s">
        <v>19</v>
      </c>
      <c r="D6" s="67">
        <v>788990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788990</v>
      </c>
      <c r="O6" s="68">
        <f t="shared" si="2"/>
        <v>302.4108853967037</v>
      </c>
      <c r="P6" s="69"/>
    </row>
    <row r="7" spans="1:16" ht="15">
      <c r="A7" s="64"/>
      <c r="B7" s="65">
        <v>513</v>
      </c>
      <c r="C7" s="66" t="s">
        <v>20</v>
      </c>
      <c r="D7" s="67">
        <v>576805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576805</v>
      </c>
      <c r="O7" s="68">
        <f t="shared" si="2"/>
        <v>221.08279034112687</v>
      </c>
      <c r="P7" s="69"/>
    </row>
    <row r="8" spans="1:16" ht="15">
      <c r="A8" s="64"/>
      <c r="B8" s="65">
        <v>514</v>
      </c>
      <c r="C8" s="66" t="s">
        <v>21</v>
      </c>
      <c r="D8" s="67">
        <v>243081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243081</v>
      </c>
      <c r="O8" s="68">
        <f t="shared" si="2"/>
        <v>93.17018014564968</v>
      </c>
      <c r="P8" s="69"/>
    </row>
    <row r="9" spans="1:16" ht="15">
      <c r="A9" s="64"/>
      <c r="B9" s="65">
        <v>519</v>
      </c>
      <c r="C9" s="66" t="s">
        <v>55</v>
      </c>
      <c r="D9" s="67">
        <v>212081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212081</v>
      </c>
      <c r="O9" s="68">
        <f t="shared" si="2"/>
        <v>81.28823303947873</v>
      </c>
      <c r="P9" s="69"/>
    </row>
    <row r="10" spans="1:16" ht="15.75">
      <c r="A10" s="70" t="s">
        <v>23</v>
      </c>
      <c r="B10" s="71"/>
      <c r="C10" s="72"/>
      <c r="D10" s="73">
        <f aca="true" t="shared" si="3" ref="D10:M10">SUM(D11:D12)</f>
        <v>1318443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1318443</v>
      </c>
      <c r="O10" s="75">
        <f t="shared" si="2"/>
        <v>505.3441931774626</v>
      </c>
      <c r="P10" s="76"/>
    </row>
    <row r="11" spans="1:16" ht="15">
      <c r="A11" s="64"/>
      <c r="B11" s="65">
        <v>521</v>
      </c>
      <c r="C11" s="66" t="s">
        <v>24</v>
      </c>
      <c r="D11" s="67">
        <v>912409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912409</v>
      </c>
      <c r="O11" s="68">
        <f t="shared" si="2"/>
        <v>349.71598313530086</v>
      </c>
      <c r="P11" s="69"/>
    </row>
    <row r="12" spans="1:16" ht="15">
      <c r="A12" s="64"/>
      <c r="B12" s="65">
        <v>522</v>
      </c>
      <c r="C12" s="66" t="s">
        <v>25</v>
      </c>
      <c r="D12" s="67">
        <v>406034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406034</v>
      </c>
      <c r="O12" s="68">
        <f t="shared" si="2"/>
        <v>155.62821004216175</v>
      </c>
      <c r="P12" s="69"/>
    </row>
    <row r="13" spans="1:16" ht="15.75">
      <c r="A13" s="70" t="s">
        <v>26</v>
      </c>
      <c r="B13" s="71"/>
      <c r="C13" s="72"/>
      <c r="D13" s="73">
        <f aca="true" t="shared" si="4" ref="D13:M13">SUM(D14:D16)</f>
        <v>161145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555191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716336</v>
      </c>
      <c r="O13" s="75">
        <f t="shared" si="2"/>
        <v>274.5634342660023</v>
      </c>
      <c r="P13" s="76"/>
    </row>
    <row r="14" spans="1:16" ht="15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541697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541697</v>
      </c>
      <c r="O14" s="68">
        <f t="shared" si="2"/>
        <v>207.6262935990801</v>
      </c>
      <c r="P14" s="69"/>
    </row>
    <row r="15" spans="1:16" ht="15">
      <c r="A15" s="64"/>
      <c r="B15" s="65">
        <v>534</v>
      </c>
      <c r="C15" s="66" t="s">
        <v>56</v>
      </c>
      <c r="D15" s="67">
        <v>161145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161145</v>
      </c>
      <c r="O15" s="68">
        <f t="shared" si="2"/>
        <v>61.765044078190876</v>
      </c>
      <c r="P15" s="69"/>
    </row>
    <row r="16" spans="1:16" ht="15">
      <c r="A16" s="64"/>
      <c r="B16" s="65">
        <v>535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13494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13494</v>
      </c>
      <c r="O16" s="68">
        <f t="shared" si="2"/>
        <v>5.172096588731315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SUM(D18:D18)</f>
        <v>333796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333796</v>
      </c>
      <c r="O17" s="75">
        <f t="shared" si="2"/>
        <v>127.94020697585282</v>
      </c>
      <c r="P17" s="76"/>
    </row>
    <row r="18" spans="1:16" ht="15">
      <c r="A18" s="64"/>
      <c r="B18" s="65">
        <v>541</v>
      </c>
      <c r="C18" s="66" t="s">
        <v>57</v>
      </c>
      <c r="D18" s="67">
        <v>333796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333796</v>
      </c>
      <c r="O18" s="68">
        <f t="shared" si="2"/>
        <v>127.94020697585282</v>
      </c>
      <c r="P18" s="69"/>
    </row>
    <row r="19" spans="1:16" ht="15.75">
      <c r="A19" s="70" t="s">
        <v>32</v>
      </c>
      <c r="B19" s="71"/>
      <c r="C19" s="72"/>
      <c r="D19" s="73">
        <f aca="true" t="shared" si="6" ref="D19:M19">SUM(D20:D21)</f>
        <v>32213</v>
      </c>
      <c r="E19" s="73">
        <f t="shared" si="6"/>
        <v>4015171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4047384</v>
      </c>
      <c r="O19" s="75">
        <f t="shared" si="2"/>
        <v>1551.3162131084707</v>
      </c>
      <c r="P19" s="69"/>
    </row>
    <row r="20" spans="1:16" ht="15">
      <c r="A20" s="64"/>
      <c r="B20" s="65">
        <v>578</v>
      </c>
      <c r="C20" s="66" t="s">
        <v>34</v>
      </c>
      <c r="D20" s="67">
        <v>0</v>
      </c>
      <c r="E20" s="67">
        <v>4015171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4015171</v>
      </c>
      <c r="O20" s="68">
        <f t="shared" si="2"/>
        <v>1538.9693369106938</v>
      </c>
      <c r="P20" s="69"/>
    </row>
    <row r="21" spans="1:16" ht="15">
      <c r="A21" s="64"/>
      <c r="B21" s="65">
        <v>579</v>
      </c>
      <c r="C21" s="66" t="s">
        <v>35</v>
      </c>
      <c r="D21" s="67">
        <v>32213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32213</v>
      </c>
      <c r="O21" s="68">
        <f t="shared" si="2"/>
        <v>12.346876197776925</v>
      </c>
      <c r="P21" s="69"/>
    </row>
    <row r="22" spans="1:16" ht="15.75">
      <c r="A22" s="70" t="s">
        <v>58</v>
      </c>
      <c r="B22" s="71"/>
      <c r="C22" s="72"/>
      <c r="D22" s="73">
        <f aca="true" t="shared" si="7" ref="D22:M22">SUM(D23:D24)</f>
        <v>0</v>
      </c>
      <c r="E22" s="73">
        <f t="shared" si="7"/>
        <v>400000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240873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640873</v>
      </c>
      <c r="O22" s="75">
        <f t="shared" si="2"/>
        <v>245.63932541203528</v>
      </c>
      <c r="P22" s="69"/>
    </row>
    <row r="23" spans="1:16" ht="15">
      <c r="A23" s="64"/>
      <c r="B23" s="65">
        <v>581</v>
      </c>
      <c r="C23" s="66" t="s">
        <v>59</v>
      </c>
      <c r="D23" s="67">
        <v>0</v>
      </c>
      <c r="E23" s="67">
        <v>400000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400000</v>
      </c>
      <c r="O23" s="68">
        <f t="shared" si="2"/>
        <v>153.31544653123802</v>
      </c>
      <c r="P23" s="69"/>
    </row>
    <row r="24" spans="1:16" ht="15.75" thickBot="1">
      <c r="A24" s="64"/>
      <c r="B24" s="65">
        <v>590</v>
      </c>
      <c r="C24" s="66" t="s">
        <v>60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240873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240873</v>
      </c>
      <c r="O24" s="68">
        <f t="shared" si="2"/>
        <v>92.32387888079724</v>
      </c>
      <c r="P24" s="69"/>
    </row>
    <row r="25" spans="1:119" ht="16.5" thickBot="1">
      <c r="A25" s="77" t="s">
        <v>10</v>
      </c>
      <c r="B25" s="78"/>
      <c r="C25" s="79"/>
      <c r="D25" s="80">
        <f>SUM(D5,D10,D13,D17,D19,D22)</f>
        <v>3666554</v>
      </c>
      <c r="E25" s="80">
        <f aca="true" t="shared" si="8" ref="E25:M25">SUM(E5,E10,E13,E17,E19,E22)</f>
        <v>4415171</v>
      </c>
      <c r="F25" s="80">
        <f t="shared" si="8"/>
        <v>0</v>
      </c>
      <c r="G25" s="80">
        <f t="shared" si="8"/>
        <v>0</v>
      </c>
      <c r="H25" s="80">
        <f t="shared" si="8"/>
        <v>0</v>
      </c>
      <c r="I25" s="80">
        <f t="shared" si="8"/>
        <v>796064</v>
      </c>
      <c r="J25" s="80">
        <f t="shared" si="8"/>
        <v>0</v>
      </c>
      <c r="K25" s="80">
        <f t="shared" si="8"/>
        <v>0</v>
      </c>
      <c r="L25" s="80">
        <f t="shared" si="8"/>
        <v>0</v>
      </c>
      <c r="M25" s="80">
        <f t="shared" si="8"/>
        <v>0</v>
      </c>
      <c r="N25" s="80">
        <f t="shared" si="1"/>
        <v>8877789</v>
      </c>
      <c r="O25" s="81">
        <f t="shared" si="2"/>
        <v>3402.755461862783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5" ht="15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15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7" t="s">
        <v>61</v>
      </c>
      <c r="M27" s="117"/>
      <c r="N27" s="117"/>
      <c r="O27" s="91">
        <v>2609</v>
      </c>
    </row>
    <row r="28" spans="1:15" ht="1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5" ht="15.75" customHeight="1" thickBot="1">
      <c r="A29" s="121" t="s">
        <v>44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1590776</v>
      </c>
      <c r="E5" s="24">
        <f t="shared" si="0"/>
        <v>0</v>
      </c>
      <c r="F5" s="24">
        <f t="shared" si="0"/>
        <v>1640735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3231511</v>
      </c>
      <c r="O5" s="30">
        <f aca="true" t="shared" si="2" ref="O5:O24">(N5/O$26)</f>
        <v>1257.3972762645915</v>
      </c>
      <c r="P5" s="6"/>
    </row>
    <row r="6" spans="1:16" ht="15">
      <c r="A6" s="12"/>
      <c r="B6" s="42">
        <v>511</v>
      </c>
      <c r="C6" s="19" t="s">
        <v>19</v>
      </c>
      <c r="D6" s="43">
        <v>748301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748301</v>
      </c>
      <c r="O6" s="44">
        <f t="shared" si="2"/>
        <v>291.16770428015565</v>
      </c>
      <c r="P6" s="9"/>
    </row>
    <row r="7" spans="1:16" ht="15">
      <c r="A7" s="12"/>
      <c r="B7" s="42">
        <v>513</v>
      </c>
      <c r="C7" s="19" t="s">
        <v>20</v>
      </c>
      <c r="D7" s="43">
        <v>369460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369460</v>
      </c>
      <c r="O7" s="44">
        <f t="shared" si="2"/>
        <v>143.75875486381324</v>
      </c>
      <c r="P7" s="9"/>
    </row>
    <row r="8" spans="1:16" ht="15">
      <c r="A8" s="12"/>
      <c r="B8" s="42">
        <v>514</v>
      </c>
      <c r="C8" s="19" t="s">
        <v>21</v>
      </c>
      <c r="D8" s="43">
        <v>27949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27949</v>
      </c>
      <c r="O8" s="44">
        <f t="shared" si="2"/>
        <v>10.875097276264592</v>
      </c>
      <c r="P8" s="9"/>
    </row>
    <row r="9" spans="1:16" ht="15">
      <c r="A9" s="12"/>
      <c r="B9" s="42">
        <v>519</v>
      </c>
      <c r="C9" s="19" t="s">
        <v>22</v>
      </c>
      <c r="D9" s="43">
        <v>445066</v>
      </c>
      <c r="E9" s="43">
        <v>0</v>
      </c>
      <c r="F9" s="43">
        <v>1640735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2085801</v>
      </c>
      <c r="O9" s="44">
        <f t="shared" si="2"/>
        <v>811.595719844358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1308262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1308262</v>
      </c>
      <c r="O10" s="41">
        <f t="shared" si="2"/>
        <v>509.05136186770426</v>
      </c>
      <c r="P10" s="10"/>
    </row>
    <row r="11" spans="1:16" ht="15">
      <c r="A11" s="12"/>
      <c r="B11" s="42">
        <v>521</v>
      </c>
      <c r="C11" s="19" t="s">
        <v>24</v>
      </c>
      <c r="D11" s="43">
        <v>890163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890163</v>
      </c>
      <c r="O11" s="44">
        <f t="shared" si="2"/>
        <v>346.3669260700389</v>
      </c>
      <c r="P11" s="9"/>
    </row>
    <row r="12" spans="1:16" ht="15">
      <c r="A12" s="12"/>
      <c r="B12" s="42">
        <v>522</v>
      </c>
      <c r="C12" s="19" t="s">
        <v>25</v>
      </c>
      <c r="D12" s="43">
        <v>418099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418099</v>
      </c>
      <c r="O12" s="44">
        <f t="shared" si="2"/>
        <v>162.68443579766537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162610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588186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750796</v>
      </c>
      <c r="O13" s="41">
        <f t="shared" si="2"/>
        <v>292.1385214007782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588186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588186</v>
      </c>
      <c r="O14" s="44">
        <f t="shared" si="2"/>
        <v>228.86614785992217</v>
      </c>
      <c r="P14" s="9"/>
    </row>
    <row r="15" spans="1:16" ht="15">
      <c r="A15" s="12"/>
      <c r="B15" s="42">
        <v>534</v>
      </c>
      <c r="C15" s="19" t="s">
        <v>28</v>
      </c>
      <c r="D15" s="43">
        <v>162610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162610</v>
      </c>
      <c r="O15" s="44">
        <f t="shared" si="2"/>
        <v>63.27237354085603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277229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277229</v>
      </c>
      <c r="O16" s="41">
        <f t="shared" si="2"/>
        <v>107.87120622568094</v>
      </c>
      <c r="P16" s="10"/>
    </row>
    <row r="17" spans="1:16" ht="15">
      <c r="A17" s="12"/>
      <c r="B17" s="42">
        <v>541</v>
      </c>
      <c r="C17" s="19" t="s">
        <v>31</v>
      </c>
      <c r="D17" s="43">
        <v>277229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277229</v>
      </c>
      <c r="O17" s="44">
        <f t="shared" si="2"/>
        <v>107.87120622568094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SUM(D19:D20)</f>
        <v>32289</v>
      </c>
      <c r="E18" s="29">
        <f t="shared" si="6"/>
        <v>3726959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3759248</v>
      </c>
      <c r="O18" s="41">
        <f t="shared" si="2"/>
        <v>1462.7424124513618</v>
      </c>
      <c r="P18" s="9"/>
    </row>
    <row r="19" spans="1:16" ht="15">
      <c r="A19" s="12"/>
      <c r="B19" s="42">
        <v>572</v>
      </c>
      <c r="C19" s="19" t="s">
        <v>33</v>
      </c>
      <c r="D19" s="43">
        <v>32289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32289</v>
      </c>
      <c r="O19" s="44">
        <f t="shared" si="2"/>
        <v>12.563813229571984</v>
      </c>
      <c r="P19" s="9"/>
    </row>
    <row r="20" spans="1:16" ht="15">
      <c r="A20" s="12"/>
      <c r="B20" s="42">
        <v>578</v>
      </c>
      <c r="C20" s="19" t="s">
        <v>34</v>
      </c>
      <c r="D20" s="43">
        <v>0</v>
      </c>
      <c r="E20" s="43">
        <v>3726959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3726959</v>
      </c>
      <c r="O20" s="44">
        <f t="shared" si="2"/>
        <v>1450.17859922179</v>
      </c>
      <c r="P20" s="9"/>
    </row>
    <row r="21" spans="1:16" ht="15.75">
      <c r="A21" s="26" t="s">
        <v>39</v>
      </c>
      <c r="B21" s="27"/>
      <c r="C21" s="28"/>
      <c r="D21" s="29">
        <f aca="true" t="shared" si="7" ref="D21:M21">SUM(D22:D23)</f>
        <v>600000</v>
      </c>
      <c r="E21" s="29">
        <f t="shared" si="7"/>
        <v>168080</v>
      </c>
      <c r="F21" s="29">
        <f t="shared" si="7"/>
        <v>6695000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7463080</v>
      </c>
      <c r="O21" s="41">
        <f t="shared" si="2"/>
        <v>2903.922178988327</v>
      </c>
      <c r="P21" s="9"/>
    </row>
    <row r="22" spans="1:16" ht="15">
      <c r="A22" s="12"/>
      <c r="B22" s="42">
        <v>581</v>
      </c>
      <c r="C22" s="19" t="s">
        <v>40</v>
      </c>
      <c r="D22" s="43">
        <v>600000</v>
      </c>
      <c r="E22" s="43">
        <v>168080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768080</v>
      </c>
      <c r="O22" s="44">
        <f t="shared" si="2"/>
        <v>298.863813229572</v>
      </c>
      <c r="P22" s="9"/>
    </row>
    <row r="23" spans="1:16" ht="15.75" thickBot="1">
      <c r="A23" s="12"/>
      <c r="B23" s="42">
        <v>585</v>
      </c>
      <c r="C23" s="19" t="s">
        <v>52</v>
      </c>
      <c r="D23" s="43">
        <v>0</v>
      </c>
      <c r="E23" s="43">
        <v>0</v>
      </c>
      <c r="F23" s="43">
        <v>6695000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6695000</v>
      </c>
      <c r="O23" s="44">
        <f t="shared" si="2"/>
        <v>2605.058365758755</v>
      </c>
      <c r="P23" s="9"/>
    </row>
    <row r="24" spans="1:119" ht="16.5" thickBot="1">
      <c r="A24" s="13" t="s">
        <v>10</v>
      </c>
      <c r="B24" s="21"/>
      <c r="C24" s="20"/>
      <c r="D24" s="14">
        <f>SUM(D5,D10,D13,D16,D18,D21)</f>
        <v>3971166</v>
      </c>
      <c r="E24" s="14">
        <f aca="true" t="shared" si="8" ref="E24:M24">SUM(E5,E10,E13,E16,E18,E21)</f>
        <v>3895039</v>
      </c>
      <c r="F24" s="14">
        <f t="shared" si="8"/>
        <v>8335735</v>
      </c>
      <c r="G24" s="14">
        <f t="shared" si="8"/>
        <v>0</v>
      </c>
      <c r="H24" s="14">
        <f t="shared" si="8"/>
        <v>0</v>
      </c>
      <c r="I24" s="14">
        <f t="shared" si="8"/>
        <v>588186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16790126</v>
      </c>
      <c r="O24" s="35">
        <f t="shared" si="2"/>
        <v>6533.122957198443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53</v>
      </c>
      <c r="M26" s="93"/>
      <c r="N26" s="93"/>
      <c r="O26" s="39">
        <v>2570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2022-10-18T16:32:18Z</cp:lastPrinted>
  <dcterms:created xsi:type="dcterms:W3CDTF">2000-08-31T21:26:31Z</dcterms:created>
  <dcterms:modified xsi:type="dcterms:W3CDTF">2022-10-18T16:32:25Z</dcterms:modified>
  <cp:category/>
  <cp:version/>
  <cp:contentType/>
  <cp:contentStatus/>
</cp:coreProperties>
</file>