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'2007'!$A$1:$O$20</definedName>
    <definedName name="_xlnm.Print_Area" localSheetId="14">'2008'!$A$1:$O$21</definedName>
    <definedName name="_xlnm.Print_Area" localSheetId="13">'2009'!$A$1:$O$21</definedName>
    <definedName name="_xlnm.Print_Area" localSheetId="12">'2010'!$A$1:$O$21</definedName>
    <definedName name="_xlnm.Print_Area" localSheetId="11">'2011'!$A$1:$O$21</definedName>
    <definedName name="_xlnm.Print_Area" localSheetId="10">'2012'!$A$1:$O$20</definedName>
    <definedName name="_xlnm.Print_Area" localSheetId="9">'2013'!$A$1:$O$20</definedName>
    <definedName name="_xlnm.Print_Area" localSheetId="8">'2014'!$A$1:$O$20</definedName>
    <definedName name="_xlnm.Print_Area" localSheetId="7">'2015'!$A$1:$O$20</definedName>
    <definedName name="_xlnm.Print_Area" localSheetId="6">'2016'!$A$1:$O$20</definedName>
    <definedName name="_xlnm.Print_Area" localSheetId="5">'2017'!$A$1:$O$20</definedName>
    <definedName name="_xlnm.Print_Area" localSheetId="4">'2018'!$A$1:$O$20</definedName>
    <definedName name="_xlnm.Print_Area" localSheetId="3">'2019'!$A$1:$O$20</definedName>
    <definedName name="_xlnm.Print_Area" localSheetId="2">'2020'!$A$1:$O$19</definedName>
    <definedName name="_xlnm.Print_Area" localSheetId="1">'2021'!$A$1:$P$23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9" l="1"/>
  <c r="F16" i="49"/>
  <c r="G16" i="49"/>
  <c r="H16" i="49"/>
  <c r="I16" i="49"/>
  <c r="J16" i="49"/>
  <c r="K16" i="49"/>
  <c r="L16" i="49"/>
  <c r="M16" i="49"/>
  <c r="N16" i="49"/>
  <c r="D16" i="49"/>
  <c r="O15" i="49" l="1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4" i="49" l="1"/>
  <c r="P14" i="49" s="1"/>
  <c r="O12" i="49"/>
  <c r="P12" i="49" s="1"/>
  <c r="O10" i="49"/>
  <c r="P10" i="49" s="1"/>
  <c r="O5" i="49"/>
  <c r="P5" i="49" s="1"/>
  <c r="O16" i="49" l="1"/>
  <c r="P16" i="49" s="1"/>
  <c r="N19" i="47"/>
  <c r="O18" i="47"/>
  <c r="P18" i="47" s="1"/>
  <c r="N17" i="47"/>
  <c r="M17" i="47"/>
  <c r="L17" i="47"/>
  <c r="K17" i="47"/>
  <c r="J17" i="47"/>
  <c r="I17" i="47"/>
  <c r="H17" i="47"/>
  <c r="G17" i="47"/>
  <c r="F17" i="47"/>
  <c r="O17" i="47" s="1"/>
  <c r="P17" i="47" s="1"/>
  <c r="E17" i="47"/>
  <c r="D17" i="47"/>
  <c r="O16" i="47"/>
  <c r="P16" i="47"/>
  <c r="N15" i="47"/>
  <c r="M15" i="47"/>
  <c r="L15" i="47"/>
  <c r="K15" i="47"/>
  <c r="J15" i="47"/>
  <c r="I15" i="47"/>
  <c r="H15" i="47"/>
  <c r="G15" i="47"/>
  <c r="O15" i="47" s="1"/>
  <c r="P15" i="47" s="1"/>
  <c r="F15" i="47"/>
  <c r="E15" i="47"/>
  <c r="D15" i="47"/>
  <c r="O14" i="47"/>
  <c r="P14" i="47" s="1"/>
  <c r="N13" i="47"/>
  <c r="M13" i="47"/>
  <c r="M19" i="47" s="1"/>
  <c r="L13" i="47"/>
  <c r="K13" i="47"/>
  <c r="J13" i="47"/>
  <c r="I13" i="47"/>
  <c r="H13" i="47"/>
  <c r="O13" i="47" s="1"/>
  <c r="P13" i="47" s="1"/>
  <c r="G13" i="47"/>
  <c r="F13" i="47"/>
  <c r="E13" i="47"/>
  <c r="D13" i="47"/>
  <c r="O12" i="47"/>
  <c r="P12" i="47" s="1"/>
  <c r="N11" i="47"/>
  <c r="M11" i="47"/>
  <c r="L11" i="47"/>
  <c r="K11" i="47"/>
  <c r="J11" i="47"/>
  <c r="I11" i="47"/>
  <c r="O11" i="47" s="1"/>
  <c r="P11" i="47" s="1"/>
  <c r="H11" i="47"/>
  <c r="G11" i="47"/>
  <c r="F11" i="47"/>
  <c r="E11" i="47"/>
  <c r="D11" i="47"/>
  <c r="O10" i="47"/>
  <c r="P10" i="47"/>
  <c r="O9" i="47"/>
  <c r="P9" i="47" s="1"/>
  <c r="O8" i="47"/>
  <c r="P8" i="47"/>
  <c r="O7" i="47"/>
  <c r="P7" i="47" s="1"/>
  <c r="O6" i="47"/>
  <c r="P6" i="47" s="1"/>
  <c r="N5" i="47"/>
  <c r="M5" i="47"/>
  <c r="L5" i="47"/>
  <c r="L19" i="47" s="1"/>
  <c r="K5" i="47"/>
  <c r="K19" i="47" s="1"/>
  <c r="J5" i="47"/>
  <c r="J19" i="47" s="1"/>
  <c r="I5" i="47"/>
  <c r="H5" i="47"/>
  <c r="H19" i="47" s="1"/>
  <c r="G5" i="47"/>
  <c r="G19" i="47" s="1"/>
  <c r="F5" i="47"/>
  <c r="O5" i="47" s="1"/>
  <c r="P5" i="47" s="1"/>
  <c r="E5" i="47"/>
  <c r="E19" i="47" s="1"/>
  <c r="D5" i="47"/>
  <c r="D19" i="47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/>
  <c r="M11" i="46"/>
  <c r="L11" i="46"/>
  <c r="K11" i="46"/>
  <c r="J11" i="46"/>
  <c r="I11" i="46"/>
  <c r="I15" i="46" s="1"/>
  <c r="H11" i="46"/>
  <c r="G11" i="46"/>
  <c r="F11" i="46"/>
  <c r="E11" i="46"/>
  <c r="D11" i="46"/>
  <c r="N11" i="46" s="1"/>
  <c r="O11" i="46" s="1"/>
  <c r="N10" i="46"/>
  <c r="O10" i="46"/>
  <c r="N9" i="46"/>
  <c r="O9" i="46"/>
  <c r="N8" i="46"/>
  <c r="O8" i="46" s="1"/>
  <c r="N7" i="46"/>
  <c r="O7" i="46" s="1"/>
  <c r="N6" i="46"/>
  <c r="O6" i="46" s="1"/>
  <c r="M5" i="46"/>
  <c r="M15" i="46" s="1"/>
  <c r="L5" i="46"/>
  <c r="L15" i="46" s="1"/>
  <c r="K5" i="46"/>
  <c r="K15" i="46" s="1"/>
  <c r="J5" i="46"/>
  <c r="J15" i="46" s="1"/>
  <c r="I5" i="46"/>
  <c r="H5" i="46"/>
  <c r="H15" i="46" s="1"/>
  <c r="G5" i="46"/>
  <c r="G15" i="46" s="1"/>
  <c r="F5" i="46"/>
  <c r="F15" i="46" s="1"/>
  <c r="E5" i="46"/>
  <c r="E15" i="46" s="1"/>
  <c r="D5" i="46"/>
  <c r="G16" i="45"/>
  <c r="N15" i="45"/>
  <c r="O15" i="45" s="1"/>
  <c r="M14" i="45"/>
  <c r="L14" i="45"/>
  <c r="K14" i="45"/>
  <c r="J14" i="45"/>
  <c r="N14" i="45" s="1"/>
  <c r="O14" i="45" s="1"/>
  <c r="I14" i="45"/>
  <c r="H14" i="45"/>
  <c r="G14" i="45"/>
  <c r="F14" i="45"/>
  <c r="E14" i="45"/>
  <c r="D14" i="45"/>
  <c r="N13" i="45"/>
  <c r="O13" i="45" s="1"/>
  <c r="N12" i="45"/>
  <c r="O12" i="45" s="1"/>
  <c r="M11" i="45"/>
  <c r="L11" i="45"/>
  <c r="N11" i="45" s="1"/>
  <c r="O11" i="45" s="1"/>
  <c r="K11" i="45"/>
  <c r="J11" i="45"/>
  <c r="I11" i="45"/>
  <c r="H11" i="45"/>
  <c r="G11" i="45"/>
  <c r="F11" i="45"/>
  <c r="E11" i="45"/>
  <c r="D11" i="45"/>
  <c r="N10" i="45"/>
  <c r="O10" i="45" s="1"/>
  <c r="N9" i="45"/>
  <c r="O9" i="45"/>
  <c r="N8" i="45"/>
  <c r="O8" i="45"/>
  <c r="N7" i="45"/>
  <c r="O7" i="45" s="1"/>
  <c r="N6" i="45"/>
  <c r="O6" i="45" s="1"/>
  <c r="M5" i="45"/>
  <c r="M16" i="45" s="1"/>
  <c r="L5" i="45"/>
  <c r="L16" i="45" s="1"/>
  <c r="K5" i="45"/>
  <c r="K16" i="45" s="1"/>
  <c r="J5" i="45"/>
  <c r="J16" i="45" s="1"/>
  <c r="I5" i="45"/>
  <c r="I16" i="45" s="1"/>
  <c r="H5" i="45"/>
  <c r="H16" i="45" s="1"/>
  <c r="G5" i="45"/>
  <c r="F5" i="45"/>
  <c r="F16" i="45" s="1"/>
  <c r="E5" i="45"/>
  <c r="E16" i="45" s="1"/>
  <c r="D5" i="45"/>
  <c r="D16" i="45" s="1"/>
  <c r="N16" i="45" s="1"/>
  <c r="O16" i="45" s="1"/>
  <c r="L16" i="44"/>
  <c r="N15" i="44"/>
  <c r="O15" i="44" s="1"/>
  <c r="M14" i="44"/>
  <c r="L14" i="44"/>
  <c r="K14" i="44"/>
  <c r="K16" i="44" s="1"/>
  <c r="J14" i="44"/>
  <c r="I14" i="44"/>
  <c r="H14" i="44"/>
  <c r="G14" i="44"/>
  <c r="G16" i="44" s="1"/>
  <c r="F14" i="44"/>
  <c r="N14" i="44" s="1"/>
  <c r="O14" i="44" s="1"/>
  <c r="E14" i="44"/>
  <c r="D14" i="44"/>
  <c r="N13" i="44"/>
  <c r="O13" i="44" s="1"/>
  <c r="N12" i="44"/>
  <c r="O12" i="44" s="1"/>
  <c r="M11" i="44"/>
  <c r="L11" i="44"/>
  <c r="K11" i="44"/>
  <c r="J11" i="44"/>
  <c r="I11" i="44"/>
  <c r="H11" i="44"/>
  <c r="N11" i="44" s="1"/>
  <c r="O11" i="44" s="1"/>
  <c r="G11" i="44"/>
  <c r="F11" i="44"/>
  <c r="E11" i="44"/>
  <c r="D11" i="44"/>
  <c r="N10" i="44"/>
  <c r="O10" i="44" s="1"/>
  <c r="N9" i="44"/>
  <c r="O9" i="44" s="1"/>
  <c r="N8" i="44"/>
  <c r="O8" i="44"/>
  <c r="N7" i="44"/>
  <c r="O7" i="44"/>
  <c r="N6" i="44"/>
  <c r="O6" i="44" s="1"/>
  <c r="M5" i="44"/>
  <c r="M16" i="44" s="1"/>
  <c r="L5" i="44"/>
  <c r="K5" i="44"/>
  <c r="J5" i="44"/>
  <c r="J16" i="44" s="1"/>
  <c r="I5" i="44"/>
  <c r="I16" i="44" s="1"/>
  <c r="H5" i="44"/>
  <c r="H16" i="44" s="1"/>
  <c r="G5" i="44"/>
  <c r="F5" i="44"/>
  <c r="F16" i="44" s="1"/>
  <c r="E5" i="44"/>
  <c r="E16" i="44" s="1"/>
  <c r="D5" i="44"/>
  <c r="N5" i="44" s="1"/>
  <c r="O5" i="44" s="1"/>
  <c r="K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1" i="43" s="1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M16" i="43" s="1"/>
  <c r="L5" i="43"/>
  <c r="L16" i="43" s="1"/>
  <c r="K5" i="43"/>
  <c r="J5" i="43"/>
  <c r="J16" i="43" s="1"/>
  <c r="I5" i="43"/>
  <c r="I16" i="43" s="1"/>
  <c r="H5" i="43"/>
  <c r="H16" i="43" s="1"/>
  <c r="G5" i="43"/>
  <c r="G16" i="43" s="1"/>
  <c r="F5" i="43"/>
  <c r="F16" i="43" s="1"/>
  <c r="E5" i="43"/>
  <c r="E16" i="43" s="1"/>
  <c r="D5" i="43"/>
  <c r="D16" i="43" s="1"/>
  <c r="G16" i="42"/>
  <c r="N15" i="42"/>
  <c r="O15" i="42" s="1"/>
  <c r="M14" i="42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 s="1"/>
  <c r="N12" i="42"/>
  <c r="O12" i="42"/>
  <c r="M11" i="42"/>
  <c r="L11" i="42"/>
  <c r="N11" i="42" s="1"/>
  <c r="O11" i="42" s="1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 s="1"/>
  <c r="N6" i="42"/>
  <c r="O6" i="42" s="1"/>
  <c r="M5" i="42"/>
  <c r="M16" i="42" s="1"/>
  <c r="L5" i="42"/>
  <c r="L16" i="42" s="1"/>
  <c r="K5" i="42"/>
  <c r="K16" i="42" s="1"/>
  <c r="J5" i="42"/>
  <c r="J16" i="42" s="1"/>
  <c r="I5" i="42"/>
  <c r="I16" i="42" s="1"/>
  <c r="H5" i="42"/>
  <c r="H16" i="42" s="1"/>
  <c r="G5" i="42"/>
  <c r="F5" i="42"/>
  <c r="F16" i="42" s="1"/>
  <c r="E5" i="42"/>
  <c r="E16" i="42" s="1"/>
  <c r="D5" i="42"/>
  <c r="D16" i="42" s="1"/>
  <c r="L16" i="41"/>
  <c r="N15" i="41"/>
  <c r="O15" i="41" s="1"/>
  <c r="M14" i="41"/>
  <c r="L14" i="41"/>
  <c r="K14" i="41"/>
  <c r="K16" i="41" s="1"/>
  <c r="J14" i="41"/>
  <c r="I14" i="41"/>
  <c r="H14" i="41"/>
  <c r="G14" i="41"/>
  <c r="G16" i="41" s="1"/>
  <c r="F14" i="41"/>
  <c r="N14" i="41" s="1"/>
  <c r="O14" i="41" s="1"/>
  <c r="E14" i="41"/>
  <c r="D14" i="41"/>
  <c r="N13" i="41"/>
  <c r="O13" i="41" s="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N9" i="41"/>
  <c r="O9" i="41" s="1"/>
  <c r="N8" i="41"/>
  <c r="O8" i="41" s="1"/>
  <c r="N7" i="41"/>
  <c r="O7" i="41"/>
  <c r="N6" i="41"/>
  <c r="O6" i="41"/>
  <c r="M5" i="41"/>
  <c r="M16" i="41" s="1"/>
  <c r="L5" i="41"/>
  <c r="K5" i="41"/>
  <c r="J5" i="41"/>
  <c r="J16" i="41" s="1"/>
  <c r="I5" i="41"/>
  <c r="I16" i="41" s="1"/>
  <c r="H5" i="41"/>
  <c r="H16" i="41" s="1"/>
  <c r="G5" i="41"/>
  <c r="F5" i="41"/>
  <c r="F16" i="41" s="1"/>
  <c r="E5" i="41"/>
  <c r="E16" i="41" s="1"/>
  <c r="D5" i="41"/>
  <c r="N5" i="41" s="1"/>
  <c r="O5" i="41" s="1"/>
  <c r="N15" i="40"/>
  <c r="O15" i="40" s="1"/>
  <c r="M14" i="40"/>
  <c r="L14" i="40"/>
  <c r="K14" i="40"/>
  <c r="K16" i="40" s="1"/>
  <c r="J14" i="40"/>
  <c r="I14" i="40"/>
  <c r="H14" i="40"/>
  <c r="G14" i="40"/>
  <c r="G16" i="40" s="1"/>
  <c r="F14" i="40"/>
  <c r="F16" i="40" s="1"/>
  <c r="E14" i="40"/>
  <c r="D14" i="40"/>
  <c r="N13" i="40"/>
  <c r="O13" i="40" s="1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/>
  <c r="M5" i="40"/>
  <c r="M16" i="40" s="1"/>
  <c r="L5" i="40"/>
  <c r="L16" i="40" s="1"/>
  <c r="K5" i="40"/>
  <c r="J5" i="40"/>
  <c r="J16" i="40"/>
  <c r="I5" i="40"/>
  <c r="I16" i="40" s="1"/>
  <c r="H5" i="40"/>
  <c r="H16" i="40" s="1"/>
  <c r="G5" i="40"/>
  <c r="F5" i="40"/>
  <c r="E5" i="40"/>
  <c r="E16" i="40" s="1"/>
  <c r="D5" i="40"/>
  <c r="D16" i="40"/>
  <c r="N15" i="39"/>
  <c r="O15" i="39" s="1"/>
  <c r="M14" i="39"/>
  <c r="L14" i="39"/>
  <c r="K14" i="39"/>
  <c r="J14" i="39"/>
  <c r="I14" i="39"/>
  <c r="H14" i="39"/>
  <c r="G14" i="39"/>
  <c r="G16" i="39" s="1"/>
  <c r="F14" i="39"/>
  <c r="N14" i="39" s="1"/>
  <c r="O14" i="39" s="1"/>
  <c r="E14" i="39"/>
  <c r="D14" i="39"/>
  <c r="N13" i="39"/>
  <c r="O13" i="39" s="1"/>
  <c r="N12" i="39"/>
  <c r="O12" i="39" s="1"/>
  <c r="M11" i="39"/>
  <c r="L11" i="39"/>
  <c r="K11" i="39"/>
  <c r="K16" i="39" s="1"/>
  <c r="J11" i="39"/>
  <c r="J16" i="39" s="1"/>
  <c r="I11" i="39"/>
  <c r="H11" i="39"/>
  <c r="G11" i="39"/>
  <c r="F11" i="39"/>
  <c r="E11" i="39"/>
  <c r="D11" i="39"/>
  <c r="N10" i="39"/>
  <c r="O10" i="39" s="1"/>
  <c r="N9" i="39"/>
  <c r="O9" i="39" s="1"/>
  <c r="N8" i="39"/>
  <c r="O8" i="39"/>
  <c r="N7" i="39"/>
  <c r="O7" i="39"/>
  <c r="N6" i="39"/>
  <c r="O6" i="39" s="1"/>
  <c r="M5" i="39"/>
  <c r="M16" i="39" s="1"/>
  <c r="L5" i="39"/>
  <c r="L16" i="39"/>
  <c r="K5" i="39"/>
  <c r="J5" i="39"/>
  <c r="I5" i="39"/>
  <c r="I16" i="39" s="1"/>
  <c r="H5" i="39"/>
  <c r="H16" i="39"/>
  <c r="G5" i="39"/>
  <c r="F5" i="39"/>
  <c r="F16" i="39" s="1"/>
  <c r="N16" i="39" s="1"/>
  <c r="O16" i="39" s="1"/>
  <c r="E5" i="39"/>
  <c r="D5" i="39"/>
  <c r="D16" i="39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G16" i="38"/>
  <c r="F11" i="38"/>
  <c r="E11" i="38"/>
  <c r="D11" i="38"/>
  <c r="N11" i="38" s="1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16" i="38" s="1"/>
  <c r="L5" i="38"/>
  <c r="L16" i="38" s="1"/>
  <c r="K5" i="38"/>
  <c r="K16" i="38" s="1"/>
  <c r="J5" i="38"/>
  <c r="J16" i="38" s="1"/>
  <c r="I5" i="38"/>
  <c r="I16" i="38"/>
  <c r="H5" i="38"/>
  <c r="H16" i="38" s="1"/>
  <c r="G5" i="38"/>
  <c r="F5" i="38"/>
  <c r="F16" i="38" s="1"/>
  <c r="E5" i="38"/>
  <c r="E16" i="38"/>
  <c r="D5" i="38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M12" i="37"/>
  <c r="L12" i="37"/>
  <c r="K12" i="37"/>
  <c r="J12" i="37"/>
  <c r="I12" i="37"/>
  <c r="I17" i="37" s="1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M17" i="37"/>
  <c r="L5" i="37"/>
  <c r="L17" i="37"/>
  <c r="K5" i="37"/>
  <c r="K17" i="37"/>
  <c r="J5" i="37"/>
  <c r="N5" i="37" s="1"/>
  <c r="O5" i="37" s="1"/>
  <c r="I5" i="37"/>
  <c r="H5" i="37"/>
  <c r="H17" i="37" s="1"/>
  <c r="G5" i="37"/>
  <c r="F5" i="37"/>
  <c r="F17" i="37"/>
  <c r="E5" i="37"/>
  <c r="E17" i="37" s="1"/>
  <c r="D5" i="37"/>
  <c r="D17" i="37" s="1"/>
  <c r="N15" i="36"/>
  <c r="O15" i="36"/>
  <c r="M14" i="36"/>
  <c r="L14" i="36"/>
  <c r="K14" i="36"/>
  <c r="J14" i="36"/>
  <c r="I14" i="36"/>
  <c r="H14" i="36"/>
  <c r="G14" i="36"/>
  <c r="F14" i="36"/>
  <c r="E14" i="36"/>
  <c r="N14" i="36"/>
  <c r="O14" i="36"/>
  <c r="D14" i="36"/>
  <c r="N13" i="36"/>
  <c r="O13" i="36" s="1"/>
  <c r="N12" i="36"/>
  <c r="O12" i="36" s="1"/>
  <c r="M11" i="36"/>
  <c r="L11" i="36"/>
  <c r="K11" i="36"/>
  <c r="J11" i="36"/>
  <c r="I11" i="36"/>
  <c r="H11" i="36"/>
  <c r="H16" i="36" s="1"/>
  <c r="G11" i="36"/>
  <c r="G16" i="36" s="1"/>
  <c r="F11" i="36"/>
  <c r="E11" i="36"/>
  <c r="N11" i="36" s="1"/>
  <c r="O11" i="36" s="1"/>
  <c r="D11" i="36"/>
  <c r="N10" i="36"/>
  <c r="O10" i="36"/>
  <c r="N9" i="36"/>
  <c r="O9" i="36" s="1"/>
  <c r="N8" i="36"/>
  <c r="O8" i="36"/>
  <c r="N7" i="36"/>
  <c r="O7" i="36" s="1"/>
  <c r="N6" i="36"/>
  <c r="O6" i="36" s="1"/>
  <c r="M5" i="36"/>
  <c r="M16" i="36" s="1"/>
  <c r="L5" i="36"/>
  <c r="L16" i="36"/>
  <c r="K5" i="36"/>
  <c r="K16" i="36" s="1"/>
  <c r="J5" i="36"/>
  <c r="J16" i="36"/>
  <c r="I5" i="36"/>
  <c r="I16" i="36"/>
  <c r="H5" i="36"/>
  <c r="G5" i="36"/>
  <c r="F5" i="36"/>
  <c r="F16" i="36" s="1"/>
  <c r="E5" i="36"/>
  <c r="D5" i="36"/>
  <c r="N16" i="35"/>
  <c r="O16" i="35" s="1"/>
  <c r="M15" i="35"/>
  <c r="L15" i="35"/>
  <c r="N15" i="35" s="1"/>
  <c r="O15" i="35" s="1"/>
  <c r="K15" i="35"/>
  <c r="J15" i="35"/>
  <c r="I15" i="35"/>
  <c r="H15" i="35"/>
  <c r="G15" i="35"/>
  <c r="F15" i="35"/>
  <c r="E15" i="35"/>
  <c r="D15" i="35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17" i="35" s="1"/>
  <c r="L5" i="35"/>
  <c r="L17" i="35" s="1"/>
  <c r="K5" i="35"/>
  <c r="K17" i="35" s="1"/>
  <c r="J5" i="35"/>
  <c r="J17" i="35" s="1"/>
  <c r="I5" i="35"/>
  <c r="I17" i="35" s="1"/>
  <c r="H5" i="35"/>
  <c r="H17" i="35"/>
  <c r="G5" i="35"/>
  <c r="G17" i="35" s="1"/>
  <c r="F5" i="35"/>
  <c r="F17" i="35" s="1"/>
  <c r="E5" i="35"/>
  <c r="E17" i="35" s="1"/>
  <c r="D5" i="35"/>
  <c r="N5" i="35" s="1"/>
  <c r="O5" i="35" s="1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17" i="34" s="1"/>
  <c r="L5" i="34"/>
  <c r="L17" i="34" s="1"/>
  <c r="K5" i="34"/>
  <c r="K17" i="34" s="1"/>
  <c r="J5" i="34"/>
  <c r="J17" i="34"/>
  <c r="I5" i="34"/>
  <c r="I17" i="34" s="1"/>
  <c r="H5" i="34"/>
  <c r="H17" i="34" s="1"/>
  <c r="G5" i="34"/>
  <c r="G17" i="34" s="1"/>
  <c r="F5" i="34"/>
  <c r="F17" i="34" s="1"/>
  <c r="E5" i="34"/>
  <c r="E17" i="34" s="1"/>
  <c r="D5" i="34"/>
  <c r="E15" i="33"/>
  <c r="F15" i="33"/>
  <c r="G15" i="33"/>
  <c r="H15" i="33"/>
  <c r="I15" i="33"/>
  <c r="J15" i="33"/>
  <c r="K15" i="33"/>
  <c r="L15" i="33"/>
  <c r="M15" i="33"/>
  <c r="E12" i="33"/>
  <c r="F12" i="33"/>
  <c r="G12" i="33"/>
  <c r="G17" i="33" s="1"/>
  <c r="N12" i="33"/>
  <c r="O12" i="33" s="1"/>
  <c r="H12" i="33"/>
  <c r="I12" i="33"/>
  <c r="J12" i="33"/>
  <c r="K12" i="33"/>
  <c r="L12" i="33"/>
  <c r="M12" i="33"/>
  <c r="E5" i="33"/>
  <c r="E17" i="33" s="1"/>
  <c r="F5" i="33"/>
  <c r="F17" i="33"/>
  <c r="G5" i="33"/>
  <c r="H5" i="33"/>
  <c r="H17" i="33" s="1"/>
  <c r="I5" i="33"/>
  <c r="I17" i="33" s="1"/>
  <c r="J5" i="33"/>
  <c r="J17" i="33" s="1"/>
  <c r="K5" i="33"/>
  <c r="K17" i="33"/>
  <c r="L5" i="33"/>
  <c r="L17" i="33"/>
  <c r="M5" i="33"/>
  <c r="N5" i="33" s="1"/>
  <c r="O5" i="33" s="1"/>
  <c r="D15" i="33"/>
  <c r="N15" i="33" s="1"/>
  <c r="O15" i="33" s="1"/>
  <c r="D12" i="33"/>
  <c r="D5" i="33"/>
  <c r="N16" i="33"/>
  <c r="O16" i="33" s="1"/>
  <c r="N14" i="33"/>
  <c r="O14" i="33"/>
  <c r="N6" i="33"/>
  <c r="O6" i="33"/>
  <c r="N7" i="33"/>
  <c r="O7" i="33" s="1"/>
  <c r="N8" i="33"/>
  <c r="O8" i="33" s="1"/>
  <c r="N9" i="33"/>
  <c r="O9" i="33" s="1"/>
  <c r="N10" i="33"/>
  <c r="O10" i="33" s="1"/>
  <c r="N11" i="33"/>
  <c r="O11" i="33"/>
  <c r="N13" i="33"/>
  <c r="O13" i="33"/>
  <c r="G17" i="37"/>
  <c r="E16" i="36"/>
  <c r="N5" i="38"/>
  <c r="O5" i="38" s="1"/>
  <c r="N5" i="40"/>
  <c r="O5" i="40" s="1"/>
  <c r="E16" i="39"/>
  <c r="D17" i="33"/>
  <c r="D16" i="36"/>
  <c r="N16" i="36" s="1"/>
  <c r="O16" i="36" s="1"/>
  <c r="N5" i="36"/>
  <c r="O5" i="36"/>
  <c r="N5" i="34"/>
  <c r="O5" i="34" s="1"/>
  <c r="D17" i="34"/>
  <c r="N14" i="43"/>
  <c r="O14" i="43" s="1"/>
  <c r="N16" i="43" l="1"/>
  <c r="O16" i="43" s="1"/>
  <c r="N16" i="42"/>
  <c r="O16" i="42" s="1"/>
  <c r="N17" i="34"/>
  <c r="O17" i="34" s="1"/>
  <c r="N16" i="40"/>
  <c r="O16" i="40" s="1"/>
  <c r="N5" i="45"/>
  <c r="O5" i="45" s="1"/>
  <c r="N5" i="42"/>
  <c r="O5" i="42" s="1"/>
  <c r="N12" i="37"/>
  <c r="O12" i="37" s="1"/>
  <c r="F19" i="47"/>
  <c r="O19" i="47" s="1"/>
  <c r="P19" i="47" s="1"/>
  <c r="N14" i="40"/>
  <c r="O14" i="40" s="1"/>
  <c r="D16" i="41"/>
  <c r="N16" i="41" s="1"/>
  <c r="O16" i="41" s="1"/>
  <c r="D16" i="44"/>
  <c r="N16" i="44" s="1"/>
  <c r="O16" i="44" s="1"/>
  <c r="N5" i="46"/>
  <c r="O5" i="46" s="1"/>
  <c r="N5" i="43"/>
  <c r="O5" i="43" s="1"/>
  <c r="N11" i="39"/>
  <c r="O11" i="39" s="1"/>
  <c r="M17" i="33"/>
  <c r="N17" i="33" s="1"/>
  <c r="O17" i="33" s="1"/>
  <c r="D15" i="46"/>
  <c r="N15" i="46" s="1"/>
  <c r="O15" i="46" s="1"/>
  <c r="N5" i="39"/>
  <c r="O5" i="39" s="1"/>
  <c r="J17" i="37"/>
  <c r="N17" i="37" s="1"/>
  <c r="O17" i="37" s="1"/>
  <c r="D17" i="35"/>
  <c r="N17" i="35" s="1"/>
  <c r="O17" i="35" s="1"/>
  <c r="D16" i="38"/>
  <c r="N16" i="38" s="1"/>
  <c r="O16" i="38" s="1"/>
  <c r="I19" i="47"/>
</calcChain>
</file>

<file path=xl/sharedStrings.xml><?xml version="1.0" encoding="utf-8"?>
<sst xmlns="http://schemas.openxmlformats.org/spreadsheetml/2006/main" count="520" uniqueCount="73">
  <si>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</si>
  <si>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</si>
  <si>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</si>
  <si>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</si>
  <si>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</si>
  <si>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</si>
  <si>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</si>
  <si>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</si>
  <si>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</si>
  <si>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</si>
  <si>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</si>
  <si>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</si>
  <si>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</si>
  <si>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</si>
  <si>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</si>
  <si>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</si>
  <si>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</si>
  <si>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</si>
  <si>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</si>
  <si>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</si>
  <si>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</si>
  <si>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</si>
  <si>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</si>
  <si>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</si>
  <si>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</si>
  <si>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</si>
  <si>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</si>
  <si>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</si>
  <si>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Transportation</t>
  </si>
  <si>
    <t>Road and Street Facilities</t>
  </si>
  <si>
    <t>2009 Municipal Population:</t>
  </si>
  <si>
    <t>Orchid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</si>
  <si>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</si>
  <si>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</si>
  <si>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</si>
  <si>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</si>
  <si>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</si>
  <si>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</si>
  <si>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</si>
  <si>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</si>
  <si>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</si>
  <si>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</si>
  <si>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</si>
  <si>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</si>
  <si>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</si>
  <si>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</si>
  <si>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</si>
  <si>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</si>
  <si>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</si>
  <si>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</si>
  <si>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</si>
  <si>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</si>
  <si>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</si>
  <si>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</si>
  <si>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</si>
  <si>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</si>
  <si>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</si>
  <si>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</si>
  <si>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</si>
  <si>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</si>
  <si>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</si>
  <si>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</si>
  <si>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</si>
  <si>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</si>
  <si>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</si>
  <si>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Debt Service Payments</t>
  </si>
  <si>
    <t>Physical Environment</t>
  </si>
  <si>
    <t>Garbage / Solid Waste Control Services</t>
  </si>
  <si>
    <t>Culture / Recreation</t>
  </si>
  <si>
    <t>Other Culture / Recreation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</si>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</sst>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63</v>
      </c>
      <c r="N4" s="32" t="s">
        <v>5</v>
      </c>
      <c r="O4" s="32" t="s">
        <v>64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410271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410271</v>
      </c>
      <c r="P5" s="30">
        <f>(O5/P$18)</f>
        <v>788.98269230769233</v>
      </c>
      <c r="Q5" s="6"/>
    </row>
    <row r="6" spans="1:134">
      <c r="A6" s="12"/>
      <c r="B6" s="42">
        <v>512</v>
      </c>
      <c r="C6" s="19" t="s">
        <v>19</v>
      </c>
      <c r="D6" s="43">
        <v>167943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167943</v>
      </c>
      <c r="P6" s="44">
        <f>(O6/P$18)</f>
        <v>322.96730769230771</v>
      </c>
      <c r="Q6" s="9"/>
    </row>
    <row r="7" spans="1:134">
      <c r="A7" s="12"/>
      <c r="B7" s="42">
        <v>513</v>
      </c>
      <c r="C7" s="19" t="s">
        <v>20</v>
      </c>
      <c r="D7" s="43">
        <v>173019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173019</v>
      </c>
      <c r="P7" s="44">
        <f>(O7/P$18)</f>
        <v>332.72884615384618</v>
      </c>
      <c r="Q7" s="9"/>
    </row>
    <row r="8" spans="1:134">
      <c r="A8" s="12"/>
      <c r="B8" s="42">
        <v>514</v>
      </c>
      <c r="C8" s="19" t="s">
        <v>21</v>
      </c>
      <c r="D8" s="43">
        <v>64099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64099</v>
      </c>
      <c r="P8" s="44">
        <f>(O8/P$18)</f>
        <v>123.2673076923077</v>
      </c>
      <c r="Q8" s="9"/>
    </row>
    <row r="9" spans="1:134">
      <c r="A9" s="12"/>
      <c r="B9" s="42">
        <v>515</v>
      </c>
      <c r="C9" s="19" t="s">
        <v>22</v>
      </c>
      <c r="D9" s="43">
        <v>5210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5210</v>
      </c>
      <c r="P9" s="44">
        <f>(O9/P$18)</f>
        <v>10.01923076923077</v>
      </c>
      <c r="Q9" s="9"/>
    </row>
    <row r="10" spans="1:134" ht="15.75">
      <c r="A10" s="26" t="s">
        <v>25</v>
      </c>
      <c r="B10" s="27"/>
      <c r="C10" s="28"/>
      <c r="D10" s="29">
        <f>SUM(D11:D11)</f>
        <v>48220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48220</v>
      </c>
      <c r="P10" s="41">
        <f>(O10/P$18)</f>
        <v>92.730769230769226</v>
      </c>
      <c r="Q10" s="10"/>
    </row>
    <row r="11" spans="1:134">
      <c r="A11" s="12"/>
      <c r="B11" s="42">
        <v>524</v>
      </c>
      <c r="C11" s="19" t="s">
        <v>27</v>
      </c>
      <c r="D11" s="43">
        <v>48220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48220</v>
      </c>
      <c r="P11" s="44">
        <f>(O11/P$18)</f>
        <v>92.730769230769226</v>
      </c>
      <c r="Q11" s="9"/>
    </row>
    <row r="12" spans="1:134" ht="15.75">
      <c r="A12" s="26" t="s">
        <v>66</v>
      </c>
      <c r="B12" s="27"/>
      <c r="C12" s="28"/>
      <c r="D12" s="29">
        <f>SUM(D13:D13)</f>
        <v>74137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74137</v>
      </c>
      <c r="P12" s="41">
        <f>(O12/P$18)</f>
        <v>142.57115384615383</v>
      </c>
      <c r="Q12" s="10"/>
    </row>
    <row r="13" spans="1:134">
      <c r="A13" s="12"/>
      <c r="B13" s="42">
        <v>534</v>
      </c>
      <c r="C13" s="19" t="s">
        <v>67</v>
      </c>
      <c r="D13" s="43">
        <v>74137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2">SUM(D13:N13)</f>
        <v>74137</v>
      </c>
      <c r="P13" s="44">
        <f>(O13/P$18)</f>
        <v>142.57115384615383</v>
      </c>
      <c r="Q13" s="9"/>
    </row>
    <row r="14" spans="1:134" ht="15.75">
      <c r="A14" s="26" t="s">
        <v>28</v>
      </c>
      <c r="B14" s="27"/>
      <c r="C14" s="28"/>
      <c r="D14" s="29">
        <f>SUM(D15:D15)</f>
        <v>8616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8616</v>
      </c>
      <c r="P14" s="41">
        <f>(O14/P$18)</f>
        <v>16.569230769230771</v>
      </c>
      <c r="Q14" s="10"/>
    </row>
    <row r="15" spans="1:134" ht="15.75" thickBot="1">
      <c r="A15" s="12"/>
      <c r="B15" s="42">
        <v>541</v>
      </c>
      <c r="C15" s="19" t="s">
        <v>29</v>
      </c>
      <c r="D15" s="43">
        <v>8616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8616</v>
      </c>
      <c r="P15" s="44">
        <f>(O15/P$18)</f>
        <v>16.569230769230771</v>
      </c>
      <c r="Q15" s="9"/>
    </row>
    <row r="16" spans="1:134" ht="16.5" thickBot="1">
      <c r="A16" s="13" t="s">
        <v>10</v>
      </c>
      <c r="B16" s="21"/>
      <c r="C16" s="20"/>
      <c r="D16" s="14">
        <f>SUM(D5,D10,D12,D14)</f>
        <v>541244</v>
      </c>
      <c r="E16" s="14">
        <f t="shared" ref="E16:N16" si="3">SUM(E5,E10,E12,E14)</f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>SUM(D16:N16)</f>
        <v>541244</v>
      </c>
      <c r="P16" s="35">
        <f>(O16/P$18)</f>
        <v>1040.8538461538462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72</v>
      </c>
      <c r="N18" s="90"/>
      <c r="O18" s="90"/>
      <c r="P18" s="39">
        <v>520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462398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462398</v>
      </c>
      <c r="O5" s="30">
        <f t="shared" ref="O5:O16" si="2">(N5/O$18)</f>
        <v>1111.5336538461538</v>
      </c>
      <c r="P5" s="6"/>
    </row>
    <row r="6" spans="1:133">
      <c r="A6" s="12"/>
      <c r="B6" s="42">
        <v>512</v>
      </c>
      <c r="C6" s="19" t="s">
        <v>19</v>
      </c>
      <c r="D6" s="43">
        <v>106680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106680</v>
      </c>
      <c r="O6" s="44">
        <f t="shared" si="2"/>
        <v>256.44230769230768</v>
      </c>
      <c r="P6" s="9"/>
    </row>
    <row r="7" spans="1:133">
      <c r="A7" s="12"/>
      <c r="B7" s="42">
        <v>513</v>
      </c>
      <c r="C7" s="19" t="s">
        <v>20</v>
      </c>
      <c r="D7" s="43">
        <v>20935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20935</v>
      </c>
      <c r="O7" s="44">
        <f t="shared" si="2"/>
        <v>50.324519230769234</v>
      </c>
      <c r="P7" s="9"/>
    </row>
    <row r="8" spans="1:133">
      <c r="A8" s="12"/>
      <c r="B8" s="42">
        <v>514</v>
      </c>
      <c r="C8" s="19" t="s">
        <v>21</v>
      </c>
      <c r="D8" s="43">
        <v>22319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22319</v>
      </c>
      <c r="O8" s="44">
        <f t="shared" si="2"/>
        <v>53.651442307692307</v>
      </c>
      <c r="P8" s="9"/>
    </row>
    <row r="9" spans="1:133">
      <c r="A9" s="12"/>
      <c r="B9" s="42">
        <v>518</v>
      </c>
      <c r="C9" s="19" t="s">
        <v>23</v>
      </c>
      <c r="D9" s="43">
        <v>8343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8343</v>
      </c>
      <c r="O9" s="44">
        <f t="shared" si="2"/>
        <v>20.05528846153846</v>
      </c>
      <c r="P9" s="9"/>
    </row>
    <row r="10" spans="1:133">
      <c r="A10" s="12"/>
      <c r="B10" s="42">
        <v>519</v>
      </c>
      <c r="C10" s="19" t="s">
        <v>24</v>
      </c>
      <c r="D10" s="43">
        <v>304121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304121</v>
      </c>
      <c r="O10" s="44">
        <f t="shared" si="2"/>
        <v>731.06009615384619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13824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13824</v>
      </c>
      <c r="O11" s="41">
        <f t="shared" si="2"/>
        <v>33.230769230769234</v>
      </c>
      <c r="P11" s="10"/>
    </row>
    <row r="12" spans="1:133">
      <c r="A12" s="12"/>
      <c r="B12" s="42">
        <v>521</v>
      </c>
      <c r="C12" s="19" t="s">
        <v>26</v>
      </c>
      <c r="D12" s="43">
        <v>9004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9004</v>
      </c>
      <c r="O12" s="44">
        <f t="shared" si="2"/>
        <v>21.64423076923077</v>
      </c>
      <c r="P12" s="9"/>
    </row>
    <row r="13" spans="1:133">
      <c r="A13" s="12"/>
      <c r="B13" s="42">
        <v>524</v>
      </c>
      <c r="C13" s="19" t="s">
        <v>27</v>
      </c>
      <c r="D13" s="43">
        <v>4820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4820</v>
      </c>
      <c r="O13" s="44">
        <f t="shared" si="2"/>
        <v>11.586538461538462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11048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11048</v>
      </c>
      <c r="O14" s="41">
        <f t="shared" si="2"/>
        <v>26.557692307692307</v>
      </c>
      <c r="P14" s="10"/>
    </row>
    <row r="15" spans="1:133" ht="15.75" thickBot="1">
      <c r="A15" s="12"/>
      <c r="B15" s="42">
        <v>541</v>
      </c>
      <c r="C15" s="19" t="s">
        <v>29</v>
      </c>
      <c r="D15" s="43">
        <v>11048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11048</v>
      </c>
      <c r="O15" s="44">
        <f t="shared" si="2"/>
        <v>26.557692307692307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487270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487270</v>
      </c>
      <c r="O16" s="35">
        <f t="shared" si="2"/>
        <v>1171.3221153846155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42</v>
      </c>
      <c r="M18" s="90"/>
      <c r="N18" s="90"/>
      <c r="O18" s="39">
        <v>416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288827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288827</v>
      </c>
      <c r="O5" s="30">
        <f t="shared" ref="O5:O16" si="2">(N5/O$18)</f>
        <v>692.6306954436451</v>
      </c>
      <c r="P5" s="6"/>
    </row>
    <row r="6" spans="1:133">
      <c r="A6" s="12"/>
      <c r="B6" s="42">
        <v>512</v>
      </c>
      <c r="C6" s="19" t="s">
        <v>19</v>
      </c>
      <c r="D6" s="43">
        <v>100199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100199</v>
      </c>
      <c r="O6" s="44">
        <f t="shared" si="2"/>
        <v>240.28537170263789</v>
      </c>
      <c r="P6" s="9"/>
    </row>
    <row r="7" spans="1:133">
      <c r="A7" s="12"/>
      <c r="B7" s="42">
        <v>513</v>
      </c>
      <c r="C7" s="19" t="s">
        <v>20</v>
      </c>
      <c r="D7" s="43">
        <v>20113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20113</v>
      </c>
      <c r="O7" s="44">
        <f t="shared" si="2"/>
        <v>48.232613908872899</v>
      </c>
      <c r="P7" s="9"/>
    </row>
    <row r="8" spans="1:133">
      <c r="A8" s="12"/>
      <c r="B8" s="42">
        <v>514</v>
      </c>
      <c r="C8" s="19" t="s">
        <v>21</v>
      </c>
      <c r="D8" s="43">
        <v>27166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27166</v>
      </c>
      <c r="O8" s="44">
        <f t="shared" si="2"/>
        <v>65.146282973621098</v>
      </c>
      <c r="P8" s="9"/>
    </row>
    <row r="9" spans="1:133">
      <c r="A9" s="12"/>
      <c r="B9" s="42">
        <v>518</v>
      </c>
      <c r="C9" s="19" t="s">
        <v>23</v>
      </c>
      <c r="D9" s="43">
        <v>7434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7434</v>
      </c>
      <c r="O9" s="44">
        <f t="shared" si="2"/>
        <v>17.827338129496404</v>
      </c>
      <c r="P9" s="9"/>
    </row>
    <row r="10" spans="1:133">
      <c r="A10" s="12"/>
      <c r="B10" s="42">
        <v>519</v>
      </c>
      <c r="C10" s="19" t="s">
        <v>24</v>
      </c>
      <c r="D10" s="43">
        <v>133915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133915</v>
      </c>
      <c r="O10" s="44">
        <f t="shared" si="2"/>
        <v>321.13908872901681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22320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22320</v>
      </c>
      <c r="O11" s="41">
        <f t="shared" si="2"/>
        <v>53.525179856115109</v>
      </c>
      <c r="P11" s="10"/>
    </row>
    <row r="12" spans="1:133">
      <c r="A12" s="12"/>
      <c r="B12" s="42">
        <v>521</v>
      </c>
      <c r="C12" s="19" t="s">
        <v>26</v>
      </c>
      <c r="D12" s="43">
        <v>9142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9142</v>
      </c>
      <c r="O12" s="44">
        <f t="shared" si="2"/>
        <v>21.923261390887291</v>
      </c>
      <c r="P12" s="9"/>
    </row>
    <row r="13" spans="1:133">
      <c r="A13" s="12"/>
      <c r="B13" s="42">
        <v>524</v>
      </c>
      <c r="C13" s="19" t="s">
        <v>27</v>
      </c>
      <c r="D13" s="43">
        <v>13178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13178</v>
      </c>
      <c r="O13" s="44">
        <f t="shared" si="2"/>
        <v>31.601918465227818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25218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25218</v>
      </c>
      <c r="O14" s="41">
        <f t="shared" si="2"/>
        <v>60.474820143884891</v>
      </c>
      <c r="P14" s="10"/>
    </row>
    <row r="15" spans="1:133" ht="15.75" thickBot="1">
      <c r="A15" s="12"/>
      <c r="B15" s="42">
        <v>541</v>
      </c>
      <c r="C15" s="19" t="s">
        <v>29</v>
      </c>
      <c r="D15" s="43">
        <v>25218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25218</v>
      </c>
      <c r="O15" s="44">
        <f t="shared" si="2"/>
        <v>60.474820143884891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336365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336365</v>
      </c>
      <c r="O16" s="35">
        <f t="shared" si="2"/>
        <v>806.6306954436451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38</v>
      </c>
      <c r="M18" s="90"/>
      <c r="N18" s="90"/>
      <c r="O18" s="39">
        <v>417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326187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326187</v>
      </c>
      <c r="O5" s="30">
        <f t="shared" ref="O5:O17" si="1">(N5/O$19)</f>
        <v>784.10336538461536</v>
      </c>
      <c r="P5" s="6"/>
    </row>
    <row r="6" spans="1:133">
      <c r="A6" s="12"/>
      <c r="B6" s="42">
        <v>512</v>
      </c>
      <c r="C6" s="19" t="s">
        <v>19</v>
      </c>
      <c r="D6" s="43">
        <v>113319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113319</v>
      </c>
      <c r="O6" s="44">
        <f t="shared" si="1"/>
        <v>272.40144230769232</v>
      </c>
      <c r="P6" s="9"/>
    </row>
    <row r="7" spans="1:133">
      <c r="A7" s="12"/>
      <c r="B7" s="42">
        <v>513</v>
      </c>
      <c r="C7" s="19" t="s">
        <v>20</v>
      </c>
      <c r="D7" s="43">
        <v>21160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21160</v>
      </c>
      <c r="O7" s="44">
        <f t="shared" si="1"/>
        <v>50.865384615384613</v>
      </c>
      <c r="P7" s="9"/>
    </row>
    <row r="8" spans="1:133">
      <c r="A8" s="12"/>
      <c r="B8" s="42">
        <v>514</v>
      </c>
      <c r="C8" s="19" t="s">
        <v>21</v>
      </c>
      <c r="D8" s="43">
        <v>32320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32320</v>
      </c>
      <c r="O8" s="44">
        <f t="shared" si="1"/>
        <v>77.692307692307693</v>
      </c>
      <c r="P8" s="9"/>
    </row>
    <row r="9" spans="1:133">
      <c r="A9" s="12"/>
      <c r="B9" s="42">
        <v>515</v>
      </c>
      <c r="C9" s="19" t="s">
        <v>22</v>
      </c>
      <c r="D9" s="43">
        <v>4250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4250</v>
      </c>
      <c r="O9" s="44">
        <f t="shared" si="1"/>
        <v>10.216346153846153</v>
      </c>
      <c r="P9" s="9"/>
    </row>
    <row r="10" spans="1:133">
      <c r="A10" s="12"/>
      <c r="B10" s="42">
        <v>518</v>
      </c>
      <c r="C10" s="19" t="s">
        <v>23</v>
      </c>
      <c r="D10" s="43">
        <v>8970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8970</v>
      </c>
      <c r="O10" s="44">
        <f t="shared" si="1"/>
        <v>21.5625</v>
      </c>
      <c r="P10" s="9"/>
    </row>
    <row r="11" spans="1:133">
      <c r="A11" s="12"/>
      <c r="B11" s="42">
        <v>519</v>
      </c>
      <c r="C11" s="19" t="s">
        <v>24</v>
      </c>
      <c r="D11" s="43">
        <v>146168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146168</v>
      </c>
      <c r="O11" s="44">
        <f t="shared" si="1"/>
        <v>351.36538461538464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41669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41669</v>
      </c>
      <c r="O12" s="41">
        <f t="shared" si="1"/>
        <v>100.16586538461539</v>
      </c>
      <c r="P12" s="10"/>
    </row>
    <row r="13" spans="1:133">
      <c r="A13" s="12"/>
      <c r="B13" s="42">
        <v>521</v>
      </c>
      <c r="C13" s="19" t="s">
        <v>26</v>
      </c>
      <c r="D13" s="43">
        <v>9177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9177</v>
      </c>
      <c r="O13" s="44">
        <f t="shared" si="1"/>
        <v>22.060096153846153</v>
      </c>
      <c r="P13" s="9"/>
    </row>
    <row r="14" spans="1:133">
      <c r="A14" s="12"/>
      <c r="B14" s="42">
        <v>524</v>
      </c>
      <c r="C14" s="19" t="s">
        <v>27</v>
      </c>
      <c r="D14" s="43">
        <v>32492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32492</v>
      </c>
      <c r="O14" s="44">
        <f t="shared" si="1"/>
        <v>78.105769230769226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9336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9336</v>
      </c>
      <c r="O15" s="41">
        <f t="shared" si="1"/>
        <v>22.442307692307693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9336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9336</v>
      </c>
      <c r="O16" s="44">
        <f t="shared" si="1"/>
        <v>22.442307692307693</v>
      </c>
      <c r="P16" s="9"/>
    </row>
    <row r="17" spans="1:119" ht="16.5" thickBot="1">
      <c r="A17" s="13" t="s">
        <v>10</v>
      </c>
      <c r="B17" s="21"/>
      <c r="C17" s="20"/>
      <c r="D17" s="14">
        <f>SUM(D5,D12,D15)</f>
        <v>377192</v>
      </c>
      <c r="E17" s="14">
        <f t="shared" ref="E17:M17" si="6">SUM(E5,E12,E15)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4"/>
        <v>377192</v>
      </c>
      <c r="O17" s="35">
        <f t="shared" si="1"/>
        <v>906.71153846153845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416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358063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358063</v>
      </c>
      <c r="O5" s="30">
        <f t="shared" ref="O5:O17" si="1">(N5/O$19)</f>
        <v>862.8024096385542</v>
      </c>
      <c r="P5" s="6"/>
    </row>
    <row r="6" spans="1:133">
      <c r="A6" s="12"/>
      <c r="B6" s="42">
        <v>512</v>
      </c>
      <c r="C6" s="19" t="s">
        <v>19</v>
      </c>
      <c r="D6" s="43">
        <v>100588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100588</v>
      </c>
      <c r="O6" s="44">
        <f t="shared" si="1"/>
        <v>242.38072289156628</v>
      </c>
      <c r="P6" s="9"/>
    </row>
    <row r="7" spans="1:133">
      <c r="A7" s="12"/>
      <c r="B7" s="42">
        <v>513</v>
      </c>
      <c r="C7" s="19" t="s">
        <v>20</v>
      </c>
      <c r="D7" s="43">
        <v>33953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33953</v>
      </c>
      <c r="O7" s="44">
        <f t="shared" si="1"/>
        <v>81.814457831325299</v>
      </c>
      <c r="P7" s="9"/>
    </row>
    <row r="8" spans="1:133">
      <c r="A8" s="12"/>
      <c r="B8" s="42">
        <v>514</v>
      </c>
      <c r="C8" s="19" t="s">
        <v>21</v>
      </c>
      <c r="D8" s="43">
        <v>16859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16859</v>
      </c>
      <c r="O8" s="44">
        <f t="shared" si="1"/>
        <v>40.624096385542167</v>
      </c>
      <c r="P8" s="9"/>
    </row>
    <row r="9" spans="1:133">
      <c r="A9" s="12"/>
      <c r="B9" s="42">
        <v>515</v>
      </c>
      <c r="C9" s="19" t="s">
        <v>22</v>
      </c>
      <c r="D9" s="43">
        <v>3615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3615</v>
      </c>
      <c r="O9" s="44">
        <f t="shared" si="1"/>
        <v>8.7108433734939759</v>
      </c>
      <c r="P9" s="9"/>
    </row>
    <row r="10" spans="1:133">
      <c r="A10" s="12"/>
      <c r="B10" s="42">
        <v>518</v>
      </c>
      <c r="C10" s="19" t="s">
        <v>23</v>
      </c>
      <c r="D10" s="43">
        <v>9714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9714</v>
      </c>
      <c r="O10" s="44">
        <f t="shared" si="1"/>
        <v>23.40722891566265</v>
      </c>
      <c r="P10" s="9"/>
    </row>
    <row r="11" spans="1:133">
      <c r="A11" s="12"/>
      <c r="B11" s="42">
        <v>519</v>
      </c>
      <c r="C11" s="19" t="s">
        <v>24</v>
      </c>
      <c r="D11" s="43">
        <v>193334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193334</v>
      </c>
      <c r="O11" s="44">
        <f t="shared" si="1"/>
        <v>465.86506024096383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23044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23044</v>
      </c>
      <c r="O12" s="41">
        <f t="shared" si="1"/>
        <v>55.527710843373491</v>
      </c>
      <c r="P12" s="10"/>
    </row>
    <row r="13" spans="1:133">
      <c r="A13" s="12"/>
      <c r="B13" s="42">
        <v>521</v>
      </c>
      <c r="C13" s="19" t="s">
        <v>26</v>
      </c>
      <c r="D13" s="43">
        <v>9004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9004</v>
      </c>
      <c r="O13" s="44">
        <f t="shared" si="1"/>
        <v>21.696385542168674</v>
      </c>
      <c r="P13" s="9"/>
    </row>
    <row r="14" spans="1:133">
      <c r="A14" s="12"/>
      <c r="B14" s="42">
        <v>524</v>
      </c>
      <c r="C14" s="19" t="s">
        <v>27</v>
      </c>
      <c r="D14" s="43">
        <v>14040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14040</v>
      </c>
      <c r="O14" s="44">
        <f t="shared" si="1"/>
        <v>33.831325301204821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29695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29695</v>
      </c>
      <c r="O15" s="41">
        <f t="shared" si="1"/>
        <v>71.554216867469876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29695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29695</v>
      </c>
      <c r="O16" s="44">
        <f t="shared" si="1"/>
        <v>71.554216867469876</v>
      </c>
      <c r="P16" s="9"/>
    </row>
    <row r="17" spans="1:119" ht="16.5" thickBot="1">
      <c r="A17" s="13" t="s">
        <v>10</v>
      </c>
      <c r="B17" s="21"/>
      <c r="C17" s="20"/>
      <c r="D17" s="14">
        <f>SUM(D5,D12,D15)</f>
        <v>410802</v>
      </c>
      <c r="E17" s="14">
        <f t="shared" ref="E17:M17" si="6">SUM(E5,E12,E15)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4"/>
        <v>410802</v>
      </c>
      <c r="O17" s="35">
        <f t="shared" si="1"/>
        <v>989.88433734939758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33</v>
      </c>
      <c r="M19" s="90"/>
      <c r="N19" s="90"/>
      <c r="O19" s="39">
        <v>415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L19:N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375025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375025</v>
      </c>
      <c r="O5" s="30">
        <f t="shared" ref="O5:O17" si="1">(N5/O$19)</f>
        <v>1112.8338278931751</v>
      </c>
      <c r="P5" s="6"/>
    </row>
    <row r="6" spans="1:133">
      <c r="A6" s="12"/>
      <c r="B6" s="42">
        <v>512</v>
      </c>
      <c r="C6" s="19" t="s">
        <v>19</v>
      </c>
      <c r="D6" s="43">
        <v>105762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105762</v>
      </c>
      <c r="O6" s="44">
        <f t="shared" si="1"/>
        <v>313.83382789317506</v>
      </c>
      <c r="P6" s="9"/>
    </row>
    <row r="7" spans="1:133">
      <c r="A7" s="12"/>
      <c r="B7" s="42">
        <v>513</v>
      </c>
      <c r="C7" s="19" t="s">
        <v>20</v>
      </c>
      <c r="D7" s="43">
        <v>37398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37398</v>
      </c>
      <c r="O7" s="44">
        <f t="shared" si="1"/>
        <v>110.973293768546</v>
      </c>
      <c r="P7" s="9"/>
    </row>
    <row r="8" spans="1:133">
      <c r="A8" s="12"/>
      <c r="B8" s="42">
        <v>514</v>
      </c>
      <c r="C8" s="19" t="s">
        <v>21</v>
      </c>
      <c r="D8" s="43">
        <v>15898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15898</v>
      </c>
      <c r="O8" s="44">
        <f t="shared" si="1"/>
        <v>47.175074183976264</v>
      </c>
      <c r="P8" s="9"/>
    </row>
    <row r="9" spans="1:133">
      <c r="A9" s="12"/>
      <c r="B9" s="42">
        <v>515</v>
      </c>
      <c r="C9" s="19" t="s">
        <v>22</v>
      </c>
      <c r="D9" s="43">
        <v>3000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3000</v>
      </c>
      <c r="O9" s="44">
        <f t="shared" si="1"/>
        <v>8.9020771513353107</v>
      </c>
      <c r="P9" s="9"/>
    </row>
    <row r="10" spans="1:133">
      <c r="A10" s="12"/>
      <c r="B10" s="42">
        <v>518</v>
      </c>
      <c r="C10" s="19" t="s">
        <v>23</v>
      </c>
      <c r="D10" s="43">
        <v>21661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21661</v>
      </c>
      <c r="O10" s="44">
        <f t="shared" si="1"/>
        <v>64.275964391691389</v>
      </c>
      <c r="P10" s="9"/>
    </row>
    <row r="11" spans="1:133">
      <c r="A11" s="12"/>
      <c r="B11" s="42">
        <v>519</v>
      </c>
      <c r="C11" s="19" t="s">
        <v>24</v>
      </c>
      <c r="D11" s="43">
        <v>191306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191306</v>
      </c>
      <c r="O11" s="44">
        <f t="shared" si="1"/>
        <v>567.673590504451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25988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25988</v>
      </c>
      <c r="O12" s="41">
        <f t="shared" si="1"/>
        <v>77.115727002967361</v>
      </c>
      <c r="P12" s="10"/>
    </row>
    <row r="13" spans="1:133">
      <c r="A13" s="12"/>
      <c r="B13" s="42">
        <v>521</v>
      </c>
      <c r="C13" s="19" t="s">
        <v>26</v>
      </c>
      <c r="D13" s="43">
        <v>9004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9004</v>
      </c>
      <c r="O13" s="44">
        <f t="shared" si="1"/>
        <v>26.718100890207715</v>
      </c>
      <c r="P13" s="9"/>
    </row>
    <row r="14" spans="1:133">
      <c r="A14" s="12"/>
      <c r="B14" s="42">
        <v>524</v>
      </c>
      <c r="C14" s="19" t="s">
        <v>27</v>
      </c>
      <c r="D14" s="43">
        <v>16984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16984</v>
      </c>
      <c r="O14" s="44">
        <f t="shared" si="1"/>
        <v>50.397626112759646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11393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11393</v>
      </c>
      <c r="O15" s="41">
        <f t="shared" si="1"/>
        <v>33.807121661721069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11393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11393</v>
      </c>
      <c r="O16" s="44">
        <f t="shared" si="1"/>
        <v>33.807121661721069</v>
      </c>
      <c r="P16" s="9"/>
    </row>
    <row r="17" spans="1:119" ht="16.5" thickBot="1">
      <c r="A17" s="13" t="s">
        <v>10</v>
      </c>
      <c r="B17" s="21"/>
      <c r="C17" s="20"/>
      <c r="D17" s="14">
        <f>SUM(D5,D12,D15)</f>
        <v>412406</v>
      </c>
      <c r="E17" s="14">
        <f t="shared" ref="E17:M17" si="6">SUM(E5,E12,E15)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4"/>
        <v>412406</v>
      </c>
      <c r="O17" s="35">
        <f t="shared" si="1"/>
        <v>1223.7566765578636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337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359542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359542</v>
      </c>
      <c r="O5" s="30">
        <f t="shared" ref="O5:O17" si="1">(N5/O$19)</f>
        <v>1178.8262295081968</v>
      </c>
      <c r="P5" s="6"/>
    </row>
    <row r="6" spans="1:133">
      <c r="A6" s="12"/>
      <c r="B6" s="42">
        <v>512</v>
      </c>
      <c r="C6" s="19" t="s">
        <v>19</v>
      </c>
      <c r="D6" s="43">
        <v>75513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75513</v>
      </c>
      <c r="O6" s="44">
        <f t="shared" si="1"/>
        <v>247.58360655737704</v>
      </c>
      <c r="P6" s="9"/>
    </row>
    <row r="7" spans="1:133">
      <c r="A7" s="12"/>
      <c r="B7" s="42">
        <v>513</v>
      </c>
      <c r="C7" s="19" t="s">
        <v>20</v>
      </c>
      <c r="D7" s="43">
        <v>35711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35711</v>
      </c>
      <c r="O7" s="44">
        <f t="shared" si="1"/>
        <v>117.08524590163934</v>
      </c>
      <c r="P7" s="9"/>
    </row>
    <row r="8" spans="1:133">
      <c r="A8" s="12"/>
      <c r="B8" s="42">
        <v>514</v>
      </c>
      <c r="C8" s="19" t="s">
        <v>21</v>
      </c>
      <c r="D8" s="43">
        <v>12311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12311</v>
      </c>
      <c r="O8" s="44">
        <f t="shared" si="1"/>
        <v>40.363934426229505</v>
      </c>
      <c r="P8" s="9"/>
    </row>
    <row r="9" spans="1:133">
      <c r="A9" s="12"/>
      <c r="B9" s="42">
        <v>515</v>
      </c>
      <c r="C9" s="19" t="s">
        <v>22</v>
      </c>
      <c r="D9" s="43">
        <v>210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210</v>
      </c>
      <c r="O9" s="44">
        <f t="shared" si="1"/>
        <v>0.68852459016393441</v>
      </c>
      <c r="P9" s="9"/>
    </row>
    <row r="10" spans="1:133">
      <c r="A10" s="12"/>
      <c r="B10" s="42">
        <v>518</v>
      </c>
      <c r="C10" s="19" t="s">
        <v>23</v>
      </c>
      <c r="D10" s="43">
        <v>14538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14538</v>
      </c>
      <c r="O10" s="44">
        <f t="shared" si="1"/>
        <v>47.665573770491804</v>
      </c>
      <c r="P10" s="9"/>
    </row>
    <row r="11" spans="1:133">
      <c r="A11" s="12"/>
      <c r="B11" s="42">
        <v>519</v>
      </c>
      <c r="C11" s="19" t="s">
        <v>24</v>
      </c>
      <c r="D11" s="43">
        <v>221259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221259</v>
      </c>
      <c r="O11" s="44">
        <f t="shared" si="1"/>
        <v>725.43934426229509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34117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34117</v>
      </c>
      <c r="O12" s="41">
        <f t="shared" si="1"/>
        <v>111.85901639344263</v>
      </c>
      <c r="P12" s="10"/>
    </row>
    <row r="13" spans="1:133">
      <c r="A13" s="12"/>
      <c r="B13" s="42">
        <v>521</v>
      </c>
      <c r="C13" s="19" t="s">
        <v>26</v>
      </c>
      <c r="D13" s="43">
        <v>8619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8619</v>
      </c>
      <c r="O13" s="44">
        <f t="shared" si="1"/>
        <v>28.259016393442622</v>
      </c>
      <c r="P13" s="9"/>
    </row>
    <row r="14" spans="1:133">
      <c r="A14" s="12"/>
      <c r="B14" s="42">
        <v>524</v>
      </c>
      <c r="C14" s="19" t="s">
        <v>27</v>
      </c>
      <c r="D14" s="43">
        <v>25498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25498</v>
      </c>
      <c r="O14" s="44">
        <f t="shared" si="1"/>
        <v>83.6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13925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13925</v>
      </c>
      <c r="O15" s="41">
        <f t="shared" si="1"/>
        <v>45.655737704918032</v>
      </c>
      <c r="P15" s="10"/>
    </row>
    <row r="16" spans="1:133" ht="15.75" thickBot="1">
      <c r="A16" s="12"/>
      <c r="B16" s="42">
        <v>541</v>
      </c>
      <c r="C16" s="19" t="s">
        <v>29</v>
      </c>
      <c r="D16" s="43">
        <v>13925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13925</v>
      </c>
      <c r="O16" s="44">
        <f t="shared" si="1"/>
        <v>45.655737704918032</v>
      </c>
      <c r="P16" s="9"/>
    </row>
    <row r="17" spans="1:119" ht="16.5" thickBot="1">
      <c r="A17" s="13" t="s">
        <v>10</v>
      </c>
      <c r="B17" s="21"/>
      <c r="C17" s="20"/>
      <c r="D17" s="14">
        <f>SUM(D5,D12,D15)</f>
        <v>407584</v>
      </c>
      <c r="E17" s="14">
        <f t="shared" ref="E17:M17" si="6">SUM(E5,E12,E15)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4"/>
        <v>407584</v>
      </c>
      <c r="O17" s="35">
        <f t="shared" si="1"/>
        <v>1336.3409836065573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40</v>
      </c>
      <c r="M19" s="90"/>
      <c r="N19" s="90"/>
      <c r="O19" s="39">
        <v>305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414070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414070</v>
      </c>
      <c r="O5" s="30">
        <f t="shared" ref="O5:O16" si="1">(N5/O$18)</f>
        <v>1366.5676567656765</v>
      </c>
      <c r="P5" s="6"/>
    </row>
    <row r="6" spans="1:133">
      <c r="A6" s="12"/>
      <c r="B6" s="42">
        <v>512</v>
      </c>
      <c r="C6" s="19" t="s">
        <v>19</v>
      </c>
      <c r="D6" s="43">
        <v>98436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98436</v>
      </c>
      <c r="O6" s="44">
        <f t="shared" si="1"/>
        <v>324.87128712871288</v>
      </c>
      <c r="P6" s="9"/>
    </row>
    <row r="7" spans="1:133">
      <c r="A7" s="12"/>
      <c r="B7" s="42">
        <v>513</v>
      </c>
      <c r="C7" s="19" t="s">
        <v>20</v>
      </c>
      <c r="D7" s="43">
        <v>43587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43587</v>
      </c>
      <c r="O7" s="44">
        <f t="shared" si="1"/>
        <v>143.85148514851485</v>
      </c>
      <c r="P7" s="9"/>
    </row>
    <row r="8" spans="1:133">
      <c r="A8" s="12"/>
      <c r="B8" s="42">
        <v>514</v>
      </c>
      <c r="C8" s="19" t="s">
        <v>21</v>
      </c>
      <c r="D8" s="43">
        <v>31738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31738</v>
      </c>
      <c r="O8" s="44">
        <f t="shared" si="1"/>
        <v>104.74587458745874</v>
      </c>
      <c r="P8" s="9"/>
    </row>
    <row r="9" spans="1:133">
      <c r="A9" s="12"/>
      <c r="B9" s="42">
        <v>515</v>
      </c>
      <c r="C9" s="19" t="s">
        <v>22</v>
      </c>
      <c r="D9" s="43">
        <v>910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910</v>
      </c>
      <c r="O9" s="44">
        <f t="shared" si="1"/>
        <v>3.0033003300330035</v>
      </c>
      <c r="P9" s="9"/>
    </row>
    <row r="10" spans="1:133">
      <c r="A10" s="12"/>
      <c r="B10" s="42">
        <v>518</v>
      </c>
      <c r="C10" s="19" t="s">
        <v>23</v>
      </c>
      <c r="D10" s="43">
        <v>20254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20254</v>
      </c>
      <c r="O10" s="44">
        <f t="shared" si="1"/>
        <v>66.844884488448841</v>
      </c>
      <c r="P10" s="9"/>
    </row>
    <row r="11" spans="1:133">
      <c r="A11" s="12"/>
      <c r="B11" s="42">
        <v>519</v>
      </c>
      <c r="C11" s="19" t="s">
        <v>24</v>
      </c>
      <c r="D11" s="43">
        <v>219145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219145</v>
      </c>
      <c r="O11" s="44">
        <f t="shared" si="1"/>
        <v>723.2508250825083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16886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>SUM(D12:M12)</f>
        <v>16886</v>
      </c>
      <c r="O12" s="41">
        <f t="shared" si="1"/>
        <v>55.729372937293732</v>
      </c>
      <c r="P12" s="10"/>
    </row>
    <row r="13" spans="1:133">
      <c r="A13" s="12"/>
      <c r="B13" s="42">
        <v>524</v>
      </c>
      <c r="C13" s="19" t="s">
        <v>27</v>
      </c>
      <c r="D13" s="43">
        <v>16886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SUM(D13:M13)</f>
        <v>16886</v>
      </c>
      <c r="O13" s="44">
        <f t="shared" si="1"/>
        <v>55.729372937293732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12222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>SUM(D14:M14)</f>
        <v>12222</v>
      </c>
      <c r="O14" s="41">
        <f t="shared" si="1"/>
        <v>40.336633663366335</v>
      </c>
      <c r="P14" s="10"/>
    </row>
    <row r="15" spans="1:133" ht="15.75" thickBot="1">
      <c r="A15" s="12"/>
      <c r="B15" s="42">
        <v>541</v>
      </c>
      <c r="C15" s="19" t="s">
        <v>29</v>
      </c>
      <c r="D15" s="43">
        <v>12222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12222</v>
      </c>
      <c r="O15" s="44">
        <f t="shared" si="1"/>
        <v>40.336633663366335</v>
      </c>
      <c r="P15" s="9"/>
    </row>
    <row r="16" spans="1:133" ht="16.5" thickBot="1">
      <c r="A16" s="13" t="s">
        <v>10</v>
      </c>
      <c r="B16" s="21"/>
      <c r="C16" s="20"/>
      <c r="D16" s="14">
        <f>SUM(D5,D12,D14)</f>
        <v>443178</v>
      </c>
      <c r="E16" s="14">
        <f t="shared" ref="E16:M16" si="5">SUM(E5,E12,E14)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>SUM(D16:M16)</f>
        <v>443178</v>
      </c>
      <c r="O16" s="35">
        <f t="shared" si="1"/>
        <v>1462.6336633663366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48</v>
      </c>
      <c r="M18" s="90"/>
      <c r="N18" s="90"/>
      <c r="O18" s="39">
        <v>303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63</v>
      </c>
      <c r="N4" s="32" t="s">
        <v>5</v>
      </c>
      <c r="O4" s="32" t="s">
        <v>64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597188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597188</v>
      </c>
      <c r="P5" s="30">
        <f t="shared" ref="P5:P19" si="2">(O5/P$21)</f>
        <v>1152.8725868725869</v>
      </c>
      <c r="Q5" s="6"/>
    </row>
    <row r="6" spans="1:134">
      <c r="A6" s="12"/>
      <c r="B6" s="42">
        <v>512</v>
      </c>
      <c r="C6" s="19" t="s">
        <v>19</v>
      </c>
      <c r="D6" s="43">
        <v>285567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285567</v>
      </c>
      <c r="P6" s="44">
        <f t="shared" si="2"/>
        <v>551.28764478764481</v>
      </c>
      <c r="Q6" s="9"/>
    </row>
    <row r="7" spans="1:134">
      <c r="A7" s="12"/>
      <c r="B7" s="42">
        <v>513</v>
      </c>
      <c r="C7" s="19" t="s">
        <v>20</v>
      </c>
      <c r="D7" s="43">
        <v>151422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151422</v>
      </c>
      <c r="P7" s="44">
        <f t="shared" si="2"/>
        <v>292.32046332046332</v>
      </c>
      <c r="Q7" s="9"/>
    </row>
    <row r="8" spans="1:134">
      <c r="A8" s="12"/>
      <c r="B8" s="42">
        <v>514</v>
      </c>
      <c r="C8" s="19" t="s">
        <v>21</v>
      </c>
      <c r="D8" s="43">
        <v>66921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66921</v>
      </c>
      <c r="P8" s="44">
        <f t="shared" si="2"/>
        <v>129.1911196911197</v>
      </c>
      <c r="Q8" s="9"/>
    </row>
    <row r="9" spans="1:134">
      <c r="A9" s="12"/>
      <c r="B9" s="42">
        <v>515</v>
      </c>
      <c r="C9" s="19" t="s">
        <v>22</v>
      </c>
      <c r="D9" s="43">
        <v>4413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4413</v>
      </c>
      <c r="P9" s="44">
        <f t="shared" si="2"/>
        <v>8.519305019305019</v>
      </c>
      <c r="Q9" s="9"/>
    </row>
    <row r="10" spans="1:134">
      <c r="A10" s="12"/>
      <c r="B10" s="42">
        <v>517</v>
      </c>
      <c r="C10" s="19" t="s">
        <v>65</v>
      </c>
      <c r="D10" s="43">
        <v>88865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88865</v>
      </c>
      <c r="P10" s="44">
        <f t="shared" si="2"/>
        <v>171.55405405405406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SUM(D12:D12)</f>
        <v>32155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32155</v>
      </c>
      <c r="P11" s="41">
        <f t="shared" si="2"/>
        <v>62.075289575289574</v>
      </c>
      <c r="Q11" s="10"/>
    </row>
    <row r="12" spans="1:134">
      <c r="A12" s="12"/>
      <c r="B12" s="42">
        <v>524</v>
      </c>
      <c r="C12" s="19" t="s">
        <v>27</v>
      </c>
      <c r="D12" s="43">
        <v>32155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32155</v>
      </c>
      <c r="P12" s="44">
        <f t="shared" si="2"/>
        <v>62.075289575289574</v>
      </c>
      <c r="Q12" s="9"/>
    </row>
    <row r="13" spans="1:134" ht="15.75">
      <c r="A13" s="26" t="s">
        <v>66</v>
      </c>
      <c r="B13" s="27"/>
      <c r="C13" s="28"/>
      <c r="D13" s="29">
        <f t="shared" ref="D13:N13" si="4">SUM(D14:D14)</f>
        <v>74137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74137</v>
      </c>
      <c r="P13" s="41">
        <f t="shared" si="2"/>
        <v>143.12162162162161</v>
      </c>
      <c r="Q13" s="10"/>
    </row>
    <row r="14" spans="1:134">
      <c r="A14" s="12"/>
      <c r="B14" s="42">
        <v>534</v>
      </c>
      <c r="C14" s="19" t="s">
        <v>67</v>
      </c>
      <c r="D14" s="43">
        <v>74137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74137</v>
      </c>
      <c r="P14" s="44">
        <f t="shared" si="2"/>
        <v>143.12162162162161</v>
      </c>
      <c r="Q14" s="9"/>
    </row>
    <row r="15" spans="1:134" ht="15.75">
      <c r="A15" s="26" t="s">
        <v>28</v>
      </c>
      <c r="B15" s="27"/>
      <c r="C15" s="28"/>
      <c r="D15" s="29">
        <f t="shared" ref="D15:N15" si="5">SUM(D16:D16)</f>
        <v>14782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14782</v>
      </c>
      <c r="P15" s="41">
        <f t="shared" si="2"/>
        <v>28.536679536679536</v>
      </c>
      <c r="Q15" s="10"/>
    </row>
    <row r="16" spans="1:134">
      <c r="A16" s="12"/>
      <c r="B16" s="42">
        <v>541</v>
      </c>
      <c r="C16" s="19" t="s">
        <v>29</v>
      </c>
      <c r="D16" s="43">
        <v>14782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14782</v>
      </c>
      <c r="P16" s="44">
        <f t="shared" si="2"/>
        <v>28.536679536679536</v>
      </c>
      <c r="Q16" s="9"/>
    </row>
    <row r="17" spans="1:120" ht="15.75">
      <c r="A17" s="26" t="s">
        <v>68</v>
      </c>
      <c r="B17" s="27"/>
      <c r="C17" s="28"/>
      <c r="D17" s="29">
        <f t="shared" ref="D17:N17" si="6">SUM(D18:D18)</f>
        <v>4533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4533</v>
      </c>
      <c r="P17" s="41">
        <f t="shared" si="2"/>
        <v>8.7509652509652511</v>
      </c>
      <c r="Q17" s="9"/>
    </row>
    <row r="18" spans="1:120" ht="15.75" thickBot="1">
      <c r="A18" s="12"/>
      <c r="B18" s="42">
        <v>579</v>
      </c>
      <c r="C18" s="19" t="s">
        <v>69</v>
      </c>
      <c r="D18" s="43">
        <v>4533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4533</v>
      </c>
      <c r="P18" s="44">
        <f t="shared" si="2"/>
        <v>8.7509652509652511</v>
      </c>
      <c r="Q18" s="9"/>
    </row>
    <row r="19" spans="1:120" ht="16.5" thickBot="1">
      <c r="A19" s="13" t="s">
        <v>10</v>
      </c>
      <c r="B19" s="21"/>
      <c r="C19" s="20"/>
      <c r="D19" s="14">
        <f>SUM(D5,D11,D13,D15,D17)</f>
        <v>722795</v>
      </c>
      <c r="E19" s="14">
        <f t="shared" ref="E19:N19" si="7">SUM(E5,E11,E13,E15,E17)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1"/>
        <v>722795</v>
      </c>
      <c r="P19" s="35">
        <f t="shared" si="2"/>
        <v>1395.3571428571429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70</v>
      </c>
      <c r="N21" s="90"/>
      <c r="O21" s="90"/>
      <c r="P21" s="39">
        <v>518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1062886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1062886</v>
      </c>
      <c r="O5" s="30">
        <f t="shared" ref="O5:O15" si="2">(N5/O$17)</f>
        <v>2483.3785046728972</v>
      </c>
      <c r="P5" s="6"/>
    </row>
    <row r="6" spans="1:133">
      <c r="A6" s="12"/>
      <c r="B6" s="42">
        <v>512</v>
      </c>
      <c r="C6" s="19" t="s">
        <v>19</v>
      </c>
      <c r="D6" s="43">
        <v>204274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204274</v>
      </c>
      <c r="O6" s="44">
        <f t="shared" si="2"/>
        <v>477.27570093457945</v>
      </c>
      <c r="P6" s="9"/>
    </row>
    <row r="7" spans="1:133">
      <c r="A7" s="12"/>
      <c r="B7" s="42">
        <v>513</v>
      </c>
      <c r="C7" s="19" t="s">
        <v>20</v>
      </c>
      <c r="D7" s="43">
        <v>30254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30254</v>
      </c>
      <c r="O7" s="44">
        <f t="shared" si="2"/>
        <v>70.686915887850461</v>
      </c>
      <c r="P7" s="9"/>
    </row>
    <row r="8" spans="1:133">
      <c r="A8" s="12"/>
      <c r="B8" s="42">
        <v>514</v>
      </c>
      <c r="C8" s="19" t="s">
        <v>21</v>
      </c>
      <c r="D8" s="43">
        <v>57334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57334</v>
      </c>
      <c r="O8" s="44">
        <f t="shared" si="2"/>
        <v>133.95794392523365</v>
      </c>
      <c r="P8" s="9"/>
    </row>
    <row r="9" spans="1:133">
      <c r="A9" s="12"/>
      <c r="B9" s="42">
        <v>518</v>
      </c>
      <c r="C9" s="19" t="s">
        <v>23</v>
      </c>
      <c r="D9" s="43">
        <v>5502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5502</v>
      </c>
      <c r="O9" s="44">
        <f t="shared" si="2"/>
        <v>12.855140186915888</v>
      </c>
      <c r="P9" s="9"/>
    </row>
    <row r="10" spans="1:133">
      <c r="A10" s="12"/>
      <c r="B10" s="42">
        <v>519</v>
      </c>
      <c r="C10" s="19" t="s">
        <v>44</v>
      </c>
      <c r="D10" s="43">
        <v>765522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765522</v>
      </c>
      <c r="O10" s="44">
        <f t="shared" si="2"/>
        <v>1788.6028037383178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24839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24839</v>
      </c>
      <c r="O11" s="41">
        <f t="shared" si="2"/>
        <v>58.035046728971963</v>
      </c>
      <c r="P11" s="10"/>
    </row>
    <row r="12" spans="1:133">
      <c r="A12" s="12"/>
      <c r="B12" s="42">
        <v>524</v>
      </c>
      <c r="C12" s="19" t="s">
        <v>27</v>
      </c>
      <c r="D12" s="43">
        <v>24839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24839</v>
      </c>
      <c r="O12" s="44">
        <f t="shared" si="2"/>
        <v>58.035046728971963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8682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8682</v>
      </c>
      <c r="O13" s="41">
        <f t="shared" si="2"/>
        <v>20.285046728971963</v>
      </c>
      <c r="P13" s="10"/>
    </row>
    <row r="14" spans="1:133" ht="15.75" thickBot="1">
      <c r="A14" s="12"/>
      <c r="B14" s="42">
        <v>541</v>
      </c>
      <c r="C14" s="19" t="s">
        <v>45</v>
      </c>
      <c r="D14" s="43">
        <v>8682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8682</v>
      </c>
      <c r="O14" s="44">
        <f t="shared" si="2"/>
        <v>20.285046728971963</v>
      </c>
      <c r="P14" s="9"/>
    </row>
    <row r="15" spans="1:133" ht="16.5" thickBot="1">
      <c r="A15" s="13" t="s">
        <v>10</v>
      </c>
      <c r="B15" s="21"/>
      <c r="C15" s="20"/>
      <c r="D15" s="14">
        <f>SUM(D5,D11,D13)</f>
        <v>1096407</v>
      </c>
      <c r="E15" s="14">
        <f t="shared" ref="E15:M15" si="5">SUM(E5,E11,E13)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1096407</v>
      </c>
      <c r="O15" s="35">
        <f t="shared" si="2"/>
        <v>2561.6985981308412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60</v>
      </c>
      <c r="M17" s="90"/>
      <c r="N17" s="90"/>
      <c r="O17" s="39">
        <v>428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556675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556675</v>
      </c>
      <c r="O5" s="30">
        <f t="shared" ref="O5:O16" si="2">(N5/O$18)</f>
        <v>1309.8235294117646</v>
      </c>
      <c r="P5" s="6"/>
    </row>
    <row r="6" spans="1:133">
      <c r="A6" s="12"/>
      <c r="B6" s="42">
        <v>512</v>
      </c>
      <c r="C6" s="19" t="s">
        <v>19</v>
      </c>
      <c r="D6" s="43">
        <v>181777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181777</v>
      </c>
      <c r="O6" s="44">
        <f t="shared" si="2"/>
        <v>427.7105882352941</v>
      </c>
      <c r="P6" s="9"/>
    </row>
    <row r="7" spans="1:133">
      <c r="A7" s="12"/>
      <c r="B7" s="42">
        <v>513</v>
      </c>
      <c r="C7" s="19" t="s">
        <v>20</v>
      </c>
      <c r="D7" s="43">
        <v>25308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25308</v>
      </c>
      <c r="O7" s="44">
        <f t="shared" si="2"/>
        <v>59.548235294117646</v>
      </c>
      <c r="P7" s="9"/>
    </row>
    <row r="8" spans="1:133">
      <c r="A8" s="12"/>
      <c r="B8" s="42">
        <v>514</v>
      </c>
      <c r="C8" s="19" t="s">
        <v>21</v>
      </c>
      <c r="D8" s="43">
        <v>53131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53131</v>
      </c>
      <c r="O8" s="44">
        <f t="shared" si="2"/>
        <v>125.01411764705882</v>
      </c>
      <c r="P8" s="9"/>
    </row>
    <row r="9" spans="1:133">
      <c r="A9" s="12"/>
      <c r="B9" s="42">
        <v>518</v>
      </c>
      <c r="C9" s="19" t="s">
        <v>23</v>
      </c>
      <c r="D9" s="43">
        <v>5451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5451</v>
      </c>
      <c r="O9" s="44">
        <f t="shared" si="2"/>
        <v>12.825882352941177</v>
      </c>
      <c r="P9" s="9"/>
    </row>
    <row r="10" spans="1:133">
      <c r="A10" s="12"/>
      <c r="B10" s="42">
        <v>519</v>
      </c>
      <c r="C10" s="19" t="s">
        <v>44</v>
      </c>
      <c r="D10" s="43">
        <v>291008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291008</v>
      </c>
      <c r="O10" s="44">
        <f t="shared" si="2"/>
        <v>684.72470588235296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32294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32294</v>
      </c>
      <c r="O11" s="41">
        <f t="shared" si="2"/>
        <v>75.985882352941175</v>
      </c>
      <c r="P11" s="10"/>
    </row>
    <row r="12" spans="1:133">
      <c r="A12" s="12"/>
      <c r="B12" s="42">
        <v>521</v>
      </c>
      <c r="C12" s="19" t="s">
        <v>26</v>
      </c>
      <c r="D12" s="43">
        <v>16263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16263</v>
      </c>
      <c r="O12" s="44">
        <f t="shared" si="2"/>
        <v>38.265882352941176</v>
      </c>
      <c r="P12" s="9"/>
    </row>
    <row r="13" spans="1:133">
      <c r="A13" s="12"/>
      <c r="B13" s="42">
        <v>524</v>
      </c>
      <c r="C13" s="19" t="s">
        <v>27</v>
      </c>
      <c r="D13" s="43">
        <v>16031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16031</v>
      </c>
      <c r="O13" s="44">
        <f t="shared" si="2"/>
        <v>37.72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18628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18628</v>
      </c>
      <c r="O14" s="41">
        <f t="shared" si="2"/>
        <v>43.830588235294115</v>
      </c>
      <c r="P14" s="10"/>
    </row>
    <row r="15" spans="1:133" ht="15.75" thickBot="1">
      <c r="A15" s="12"/>
      <c r="B15" s="42">
        <v>541</v>
      </c>
      <c r="C15" s="19" t="s">
        <v>45</v>
      </c>
      <c r="D15" s="43">
        <v>18628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18628</v>
      </c>
      <c r="O15" s="44">
        <f t="shared" si="2"/>
        <v>43.830588235294115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607597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607597</v>
      </c>
      <c r="O16" s="35">
        <f t="shared" si="2"/>
        <v>1429.64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58</v>
      </c>
      <c r="M18" s="90"/>
      <c r="N18" s="90"/>
      <c r="O18" s="39">
        <v>425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759438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759438</v>
      </c>
      <c r="O5" s="30">
        <f t="shared" ref="O5:O16" si="2">(N5/O$18)</f>
        <v>1795.3617021276596</v>
      </c>
      <c r="P5" s="6"/>
    </row>
    <row r="6" spans="1:133">
      <c r="A6" s="12"/>
      <c r="B6" s="42">
        <v>512</v>
      </c>
      <c r="C6" s="19" t="s">
        <v>19</v>
      </c>
      <c r="D6" s="43">
        <v>148957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148957</v>
      </c>
      <c r="O6" s="44">
        <f t="shared" si="2"/>
        <v>352.14420803782508</v>
      </c>
      <c r="P6" s="9"/>
    </row>
    <row r="7" spans="1:133">
      <c r="A7" s="12"/>
      <c r="B7" s="42">
        <v>513</v>
      </c>
      <c r="C7" s="19" t="s">
        <v>20</v>
      </c>
      <c r="D7" s="43">
        <v>39377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39377</v>
      </c>
      <c r="O7" s="44">
        <f t="shared" si="2"/>
        <v>93.089834515366434</v>
      </c>
      <c r="P7" s="9"/>
    </row>
    <row r="8" spans="1:133">
      <c r="A8" s="12"/>
      <c r="B8" s="42">
        <v>514</v>
      </c>
      <c r="C8" s="19" t="s">
        <v>21</v>
      </c>
      <c r="D8" s="43">
        <v>47638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47638</v>
      </c>
      <c r="O8" s="44">
        <f t="shared" si="2"/>
        <v>112.6193853427896</v>
      </c>
      <c r="P8" s="9"/>
    </row>
    <row r="9" spans="1:133">
      <c r="A9" s="12"/>
      <c r="B9" s="42">
        <v>518</v>
      </c>
      <c r="C9" s="19" t="s">
        <v>23</v>
      </c>
      <c r="D9" s="43">
        <v>4440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4440</v>
      </c>
      <c r="O9" s="44">
        <f t="shared" si="2"/>
        <v>10.49645390070922</v>
      </c>
      <c r="P9" s="9"/>
    </row>
    <row r="10" spans="1:133">
      <c r="A10" s="12"/>
      <c r="B10" s="42">
        <v>519</v>
      </c>
      <c r="C10" s="19" t="s">
        <v>44</v>
      </c>
      <c r="D10" s="43">
        <v>519026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519026</v>
      </c>
      <c r="O10" s="44">
        <f t="shared" si="2"/>
        <v>1227.0118203309692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34321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34321</v>
      </c>
      <c r="O11" s="41">
        <f t="shared" si="2"/>
        <v>81.137115839243492</v>
      </c>
      <c r="P11" s="10"/>
    </row>
    <row r="12" spans="1:133">
      <c r="A12" s="12"/>
      <c r="B12" s="42">
        <v>521</v>
      </c>
      <c r="C12" s="19" t="s">
        <v>26</v>
      </c>
      <c r="D12" s="43">
        <v>18579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18579</v>
      </c>
      <c r="O12" s="44">
        <f t="shared" si="2"/>
        <v>43.921985815602838</v>
      </c>
      <c r="P12" s="9"/>
    </row>
    <row r="13" spans="1:133">
      <c r="A13" s="12"/>
      <c r="B13" s="42">
        <v>524</v>
      </c>
      <c r="C13" s="19" t="s">
        <v>27</v>
      </c>
      <c r="D13" s="43">
        <v>15742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15742</v>
      </c>
      <c r="O13" s="44">
        <f t="shared" si="2"/>
        <v>37.215130023640661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6865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6865</v>
      </c>
      <c r="O14" s="41">
        <f t="shared" si="2"/>
        <v>16.229314420803782</v>
      </c>
      <c r="P14" s="10"/>
    </row>
    <row r="15" spans="1:133" ht="15.75" thickBot="1">
      <c r="A15" s="12"/>
      <c r="B15" s="42">
        <v>541</v>
      </c>
      <c r="C15" s="19" t="s">
        <v>45</v>
      </c>
      <c r="D15" s="43">
        <v>6865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6865</v>
      </c>
      <c r="O15" s="44">
        <f t="shared" si="2"/>
        <v>16.229314420803782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800624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800624</v>
      </c>
      <c r="O16" s="35">
        <f t="shared" si="2"/>
        <v>1892.7281323877069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56</v>
      </c>
      <c r="M18" s="90"/>
      <c r="N18" s="90"/>
      <c r="O18" s="39">
        <v>423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807078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807078</v>
      </c>
      <c r="O5" s="30">
        <f t="shared" ref="O5:O16" si="2">(N5/O$18)</f>
        <v>1926.2004773269689</v>
      </c>
      <c r="P5" s="6"/>
    </row>
    <row r="6" spans="1:133">
      <c r="A6" s="12"/>
      <c r="B6" s="42">
        <v>512</v>
      </c>
      <c r="C6" s="19" t="s">
        <v>19</v>
      </c>
      <c r="D6" s="43">
        <v>136353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136353</v>
      </c>
      <c r="O6" s="44">
        <f t="shared" si="2"/>
        <v>325.42482100238664</v>
      </c>
      <c r="P6" s="9"/>
    </row>
    <row r="7" spans="1:133">
      <c r="A7" s="12"/>
      <c r="B7" s="42">
        <v>513</v>
      </c>
      <c r="C7" s="19" t="s">
        <v>20</v>
      </c>
      <c r="D7" s="43">
        <v>37098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37098</v>
      </c>
      <c r="O7" s="44">
        <f t="shared" si="2"/>
        <v>88.539379474940333</v>
      </c>
      <c r="P7" s="9"/>
    </row>
    <row r="8" spans="1:133">
      <c r="A8" s="12"/>
      <c r="B8" s="42">
        <v>514</v>
      </c>
      <c r="C8" s="19" t="s">
        <v>21</v>
      </c>
      <c r="D8" s="43">
        <v>45961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45961</v>
      </c>
      <c r="O8" s="44">
        <f t="shared" si="2"/>
        <v>109.69212410501193</v>
      </c>
      <c r="P8" s="9"/>
    </row>
    <row r="9" spans="1:133">
      <c r="A9" s="12"/>
      <c r="B9" s="42">
        <v>518</v>
      </c>
      <c r="C9" s="19" t="s">
        <v>23</v>
      </c>
      <c r="D9" s="43">
        <v>4114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4114</v>
      </c>
      <c r="O9" s="44">
        <f t="shared" si="2"/>
        <v>9.8186157517899755</v>
      </c>
      <c r="P9" s="9"/>
    </row>
    <row r="10" spans="1:133">
      <c r="A10" s="12"/>
      <c r="B10" s="42">
        <v>519</v>
      </c>
      <c r="C10" s="19" t="s">
        <v>44</v>
      </c>
      <c r="D10" s="43">
        <v>583552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583552</v>
      </c>
      <c r="O10" s="44">
        <f t="shared" si="2"/>
        <v>1392.72553699284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35075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35075</v>
      </c>
      <c r="O11" s="41">
        <f t="shared" si="2"/>
        <v>83.711217183770884</v>
      </c>
      <c r="P11" s="10"/>
    </row>
    <row r="12" spans="1:133">
      <c r="A12" s="12"/>
      <c r="B12" s="42">
        <v>521</v>
      </c>
      <c r="C12" s="19" t="s">
        <v>26</v>
      </c>
      <c r="D12" s="43">
        <v>17973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17973</v>
      </c>
      <c r="O12" s="44">
        <f t="shared" si="2"/>
        <v>42.894988066825775</v>
      </c>
      <c r="P12" s="9"/>
    </row>
    <row r="13" spans="1:133">
      <c r="A13" s="12"/>
      <c r="B13" s="42">
        <v>524</v>
      </c>
      <c r="C13" s="19" t="s">
        <v>27</v>
      </c>
      <c r="D13" s="43">
        <v>17102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17102</v>
      </c>
      <c r="O13" s="44">
        <f t="shared" si="2"/>
        <v>40.816229116945109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10144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10144</v>
      </c>
      <c r="O14" s="41">
        <f t="shared" si="2"/>
        <v>24.21002386634845</v>
      </c>
      <c r="P14" s="10"/>
    </row>
    <row r="15" spans="1:133" ht="15.75" thickBot="1">
      <c r="A15" s="12"/>
      <c r="B15" s="42">
        <v>541</v>
      </c>
      <c r="C15" s="19" t="s">
        <v>45</v>
      </c>
      <c r="D15" s="43">
        <v>10144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10144</v>
      </c>
      <c r="O15" s="44">
        <f t="shared" si="2"/>
        <v>24.21002386634845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852297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852297</v>
      </c>
      <c r="O16" s="35">
        <f t="shared" si="2"/>
        <v>2034.1217183770882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54</v>
      </c>
      <c r="M18" s="90"/>
      <c r="N18" s="90"/>
      <c r="O18" s="39">
        <v>419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545062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545062</v>
      </c>
      <c r="O5" s="30">
        <f t="shared" ref="O5:O16" si="2">(N5/O$18)</f>
        <v>1313.4024096385542</v>
      </c>
      <c r="P5" s="6"/>
    </row>
    <row r="6" spans="1:133">
      <c r="A6" s="12"/>
      <c r="B6" s="42">
        <v>512</v>
      </c>
      <c r="C6" s="19" t="s">
        <v>19</v>
      </c>
      <c r="D6" s="43">
        <v>159781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159781</v>
      </c>
      <c r="O6" s="44">
        <f t="shared" si="2"/>
        <v>385.01445783132527</v>
      </c>
      <c r="P6" s="9"/>
    </row>
    <row r="7" spans="1:133">
      <c r="A7" s="12"/>
      <c r="B7" s="42">
        <v>513</v>
      </c>
      <c r="C7" s="19" t="s">
        <v>20</v>
      </c>
      <c r="D7" s="43">
        <v>37282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37282</v>
      </c>
      <c r="O7" s="44">
        <f t="shared" si="2"/>
        <v>89.836144578313252</v>
      </c>
      <c r="P7" s="9"/>
    </row>
    <row r="8" spans="1:133">
      <c r="A8" s="12"/>
      <c r="B8" s="42">
        <v>514</v>
      </c>
      <c r="C8" s="19" t="s">
        <v>21</v>
      </c>
      <c r="D8" s="43">
        <v>115040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115040</v>
      </c>
      <c r="O8" s="44">
        <f t="shared" si="2"/>
        <v>277.20481927710841</v>
      </c>
      <c r="P8" s="9"/>
    </row>
    <row r="9" spans="1:133">
      <c r="A9" s="12"/>
      <c r="B9" s="42">
        <v>518</v>
      </c>
      <c r="C9" s="19" t="s">
        <v>23</v>
      </c>
      <c r="D9" s="43">
        <v>7510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7510</v>
      </c>
      <c r="O9" s="44">
        <f t="shared" si="2"/>
        <v>18.096385542168676</v>
      </c>
      <c r="P9" s="9"/>
    </row>
    <row r="10" spans="1:133">
      <c r="A10" s="12"/>
      <c r="B10" s="42">
        <v>519</v>
      </c>
      <c r="C10" s="19" t="s">
        <v>44</v>
      </c>
      <c r="D10" s="43">
        <v>225449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225449</v>
      </c>
      <c r="O10" s="44">
        <f t="shared" si="2"/>
        <v>543.25060240963853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25464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25464</v>
      </c>
      <c r="O11" s="41">
        <f t="shared" si="2"/>
        <v>61.359036144578312</v>
      </c>
      <c r="P11" s="10"/>
    </row>
    <row r="12" spans="1:133">
      <c r="A12" s="12"/>
      <c r="B12" s="42">
        <v>521</v>
      </c>
      <c r="C12" s="19" t="s">
        <v>26</v>
      </c>
      <c r="D12" s="43">
        <v>15064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15064</v>
      </c>
      <c r="O12" s="44">
        <f t="shared" si="2"/>
        <v>36.298795180722891</v>
      </c>
      <c r="P12" s="9"/>
    </row>
    <row r="13" spans="1:133">
      <c r="A13" s="12"/>
      <c r="B13" s="42">
        <v>524</v>
      </c>
      <c r="C13" s="19" t="s">
        <v>27</v>
      </c>
      <c r="D13" s="43">
        <v>10400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10400</v>
      </c>
      <c r="O13" s="44">
        <f t="shared" si="2"/>
        <v>25.060240963855421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18412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18412</v>
      </c>
      <c r="O14" s="41">
        <f t="shared" si="2"/>
        <v>44.366265060240963</v>
      </c>
      <c r="P14" s="10"/>
    </row>
    <row r="15" spans="1:133" ht="15.75" thickBot="1">
      <c r="A15" s="12"/>
      <c r="B15" s="42">
        <v>541</v>
      </c>
      <c r="C15" s="19" t="s">
        <v>45</v>
      </c>
      <c r="D15" s="43">
        <v>18412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18412</v>
      </c>
      <c r="O15" s="44">
        <f t="shared" si="2"/>
        <v>44.366265060240963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588938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588938</v>
      </c>
      <c r="O16" s="35">
        <f t="shared" si="2"/>
        <v>1419.1277108433735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52</v>
      </c>
      <c r="M18" s="90"/>
      <c r="N18" s="90"/>
      <c r="O18" s="39">
        <v>415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374329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374329</v>
      </c>
      <c r="O5" s="30">
        <f t="shared" ref="O5:O16" si="2">(N5/O$18)</f>
        <v>910.77615571776153</v>
      </c>
      <c r="P5" s="6"/>
    </row>
    <row r="6" spans="1:133">
      <c r="A6" s="12"/>
      <c r="B6" s="42">
        <v>512</v>
      </c>
      <c r="C6" s="19" t="s">
        <v>19</v>
      </c>
      <c r="D6" s="43">
        <v>114044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114044</v>
      </c>
      <c r="O6" s="44">
        <f t="shared" si="2"/>
        <v>277.4793187347932</v>
      </c>
      <c r="P6" s="9"/>
    </row>
    <row r="7" spans="1:133">
      <c r="A7" s="12"/>
      <c r="B7" s="42">
        <v>513</v>
      </c>
      <c r="C7" s="19" t="s">
        <v>20</v>
      </c>
      <c r="D7" s="43">
        <v>20175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20175</v>
      </c>
      <c r="O7" s="44">
        <f t="shared" si="2"/>
        <v>49.087591240875909</v>
      </c>
      <c r="P7" s="9"/>
    </row>
    <row r="8" spans="1:133">
      <c r="A8" s="12"/>
      <c r="B8" s="42">
        <v>514</v>
      </c>
      <c r="C8" s="19" t="s">
        <v>21</v>
      </c>
      <c r="D8" s="43">
        <v>46931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46931</v>
      </c>
      <c r="O8" s="44">
        <f t="shared" si="2"/>
        <v>114.18734793187348</v>
      </c>
      <c r="P8" s="9"/>
    </row>
    <row r="9" spans="1:133">
      <c r="A9" s="12"/>
      <c r="B9" s="42">
        <v>518</v>
      </c>
      <c r="C9" s="19" t="s">
        <v>23</v>
      </c>
      <c r="D9" s="43">
        <v>9359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9359</v>
      </c>
      <c r="O9" s="44">
        <f t="shared" si="2"/>
        <v>22.771289537712896</v>
      </c>
      <c r="P9" s="9"/>
    </row>
    <row r="10" spans="1:133">
      <c r="A10" s="12"/>
      <c r="B10" s="42">
        <v>519</v>
      </c>
      <c r="C10" s="19" t="s">
        <v>44</v>
      </c>
      <c r="D10" s="43">
        <v>183820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183820</v>
      </c>
      <c r="O10" s="44">
        <f t="shared" si="2"/>
        <v>447.2506082725061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23059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23059</v>
      </c>
      <c r="O11" s="41">
        <f t="shared" si="2"/>
        <v>56.104622871046232</v>
      </c>
      <c r="P11" s="10"/>
    </row>
    <row r="12" spans="1:133">
      <c r="A12" s="12"/>
      <c r="B12" s="42">
        <v>521</v>
      </c>
      <c r="C12" s="19" t="s">
        <v>26</v>
      </c>
      <c r="D12" s="43">
        <v>13059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13059</v>
      </c>
      <c r="O12" s="44">
        <f t="shared" si="2"/>
        <v>31.773722627737225</v>
      </c>
      <c r="P12" s="9"/>
    </row>
    <row r="13" spans="1:133">
      <c r="A13" s="12"/>
      <c r="B13" s="42">
        <v>524</v>
      </c>
      <c r="C13" s="19" t="s">
        <v>27</v>
      </c>
      <c r="D13" s="43">
        <v>10000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10000</v>
      </c>
      <c r="O13" s="44">
        <f t="shared" si="2"/>
        <v>24.330900243309003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11329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11329</v>
      </c>
      <c r="O14" s="41">
        <f t="shared" si="2"/>
        <v>27.564476885644769</v>
      </c>
      <c r="P14" s="10"/>
    </row>
    <row r="15" spans="1:133" ht="15.75" thickBot="1">
      <c r="A15" s="12"/>
      <c r="B15" s="42">
        <v>541</v>
      </c>
      <c r="C15" s="19" t="s">
        <v>45</v>
      </c>
      <c r="D15" s="43">
        <v>11329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11329</v>
      </c>
      <c r="O15" s="44">
        <f t="shared" si="2"/>
        <v>27.564476885644769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408717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408717</v>
      </c>
      <c r="O16" s="35">
        <f t="shared" si="2"/>
        <v>994.44525547445255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50</v>
      </c>
      <c r="M18" s="90"/>
      <c r="N18" s="90"/>
      <c r="O18" s="39">
        <v>411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336377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6" si="1">SUM(D5:M5)</f>
        <v>336377</v>
      </c>
      <c r="O5" s="58">
        <f t="shared" ref="O5:O16" si="2">(N5/O$18)</f>
        <v>818.43552311435519</v>
      </c>
      <c r="P5" s="59"/>
    </row>
    <row r="6" spans="1:133">
      <c r="A6" s="61"/>
      <c r="B6" s="62">
        <v>512</v>
      </c>
      <c r="C6" s="63" t="s">
        <v>19</v>
      </c>
      <c r="D6" s="64">
        <v>113868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113868</v>
      </c>
      <c r="O6" s="65">
        <f t="shared" si="2"/>
        <v>277.05109489051097</v>
      </c>
      <c r="P6" s="66"/>
    </row>
    <row r="7" spans="1:133">
      <c r="A7" s="61"/>
      <c r="B7" s="62">
        <v>513</v>
      </c>
      <c r="C7" s="63" t="s">
        <v>20</v>
      </c>
      <c r="D7" s="64">
        <v>21065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21065</v>
      </c>
      <c r="O7" s="65">
        <f t="shared" si="2"/>
        <v>51.253041362530411</v>
      </c>
      <c r="P7" s="66"/>
    </row>
    <row r="8" spans="1:133">
      <c r="A8" s="61"/>
      <c r="B8" s="62">
        <v>514</v>
      </c>
      <c r="C8" s="63" t="s">
        <v>21</v>
      </c>
      <c r="D8" s="64">
        <v>22777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22777</v>
      </c>
      <c r="O8" s="65">
        <f t="shared" si="2"/>
        <v>55.418491484184912</v>
      </c>
      <c r="P8" s="66"/>
    </row>
    <row r="9" spans="1:133">
      <c r="A9" s="61"/>
      <c r="B9" s="62">
        <v>518</v>
      </c>
      <c r="C9" s="63" t="s">
        <v>23</v>
      </c>
      <c r="D9" s="64">
        <v>8745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8745</v>
      </c>
      <c r="O9" s="65">
        <f t="shared" si="2"/>
        <v>21.277372262773724</v>
      </c>
      <c r="P9" s="66"/>
    </row>
    <row r="10" spans="1:133">
      <c r="A10" s="61"/>
      <c r="B10" s="62">
        <v>519</v>
      </c>
      <c r="C10" s="63" t="s">
        <v>44</v>
      </c>
      <c r="D10" s="64">
        <v>169922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169922</v>
      </c>
      <c r="O10" s="65">
        <f t="shared" si="2"/>
        <v>413.43552311435525</v>
      </c>
      <c r="P10" s="66"/>
    </row>
    <row r="11" spans="1:133" ht="15.75">
      <c r="A11" s="67" t="s">
        <v>25</v>
      </c>
      <c r="B11" s="68"/>
      <c r="C11" s="69"/>
      <c r="D11" s="70">
        <f t="shared" ref="D11:M11" si="3">SUM(D12:D13)</f>
        <v>17657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17657</v>
      </c>
      <c r="O11" s="72">
        <f t="shared" si="2"/>
        <v>42.961070559610704</v>
      </c>
      <c r="P11" s="73"/>
    </row>
    <row r="12" spans="1:133">
      <c r="A12" s="61"/>
      <c r="B12" s="62">
        <v>521</v>
      </c>
      <c r="C12" s="63" t="s">
        <v>26</v>
      </c>
      <c r="D12" s="64">
        <v>12557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12557</v>
      </c>
      <c r="O12" s="65">
        <f t="shared" si="2"/>
        <v>30.552311435523116</v>
      </c>
      <c r="P12" s="66"/>
    </row>
    <row r="13" spans="1:133">
      <c r="A13" s="61"/>
      <c r="B13" s="62">
        <v>524</v>
      </c>
      <c r="C13" s="63" t="s">
        <v>27</v>
      </c>
      <c r="D13" s="64">
        <v>5100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5100</v>
      </c>
      <c r="O13" s="65">
        <f t="shared" si="2"/>
        <v>12.408759124087592</v>
      </c>
      <c r="P13" s="66"/>
    </row>
    <row r="14" spans="1:133" ht="15.75">
      <c r="A14" s="67" t="s">
        <v>28</v>
      </c>
      <c r="B14" s="68"/>
      <c r="C14" s="69"/>
      <c r="D14" s="70">
        <f t="shared" ref="D14:M14" si="4">SUM(D15:D15)</f>
        <v>16787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0">
        <f t="shared" si="1"/>
        <v>16787</v>
      </c>
      <c r="O14" s="72">
        <f t="shared" si="2"/>
        <v>40.844282238442823</v>
      </c>
      <c r="P14" s="73"/>
    </row>
    <row r="15" spans="1:133" ht="15.75" thickBot="1">
      <c r="A15" s="61"/>
      <c r="B15" s="62">
        <v>541</v>
      </c>
      <c r="C15" s="63" t="s">
        <v>45</v>
      </c>
      <c r="D15" s="64">
        <v>16787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16787</v>
      </c>
      <c r="O15" s="65">
        <f t="shared" si="2"/>
        <v>40.844282238442823</v>
      </c>
      <c r="P15" s="66"/>
    </row>
    <row r="16" spans="1:133" ht="16.5" thickBot="1">
      <c r="A16" s="74" t="s">
        <v>10</v>
      </c>
      <c r="B16" s="75"/>
      <c r="C16" s="76"/>
      <c r="D16" s="77">
        <f>SUM(D5,D11,D14)</f>
        <v>370821</v>
      </c>
      <c r="E16" s="77">
        <f t="shared" ref="E16:M16" si="5">SUM(E5,E11,E14)</f>
        <v>0</v>
      </c>
      <c r="F16" s="77">
        <f t="shared" si="5"/>
        <v>0</v>
      </c>
      <c r="G16" s="77">
        <f t="shared" si="5"/>
        <v>0</v>
      </c>
      <c r="H16" s="77">
        <f t="shared" si="5"/>
        <v>0</v>
      </c>
      <c r="I16" s="77">
        <f t="shared" si="5"/>
        <v>0</v>
      </c>
      <c r="J16" s="77">
        <f t="shared" si="5"/>
        <v>0</v>
      </c>
      <c r="K16" s="77">
        <f t="shared" si="5"/>
        <v>0</v>
      </c>
      <c r="L16" s="77">
        <f t="shared" si="5"/>
        <v>0</v>
      </c>
      <c r="M16" s="77">
        <f t="shared" si="5"/>
        <v>0</v>
      </c>
      <c r="N16" s="77">
        <f t="shared" si="1"/>
        <v>370821</v>
      </c>
      <c r="O16" s="78">
        <f t="shared" si="2"/>
        <v>902.2408759124088</v>
      </c>
      <c r="P16" s="59"/>
      <c r="Q16" s="7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</row>
    <row r="17" spans="1:15">
      <c r="A17" s="81"/>
      <c r="B17" s="82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>
      <c r="A18" s="85"/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114" t="s">
        <v>46</v>
      </c>
      <c r="M18" s="114"/>
      <c r="N18" s="114"/>
      <c r="O18" s="88">
        <v>411</v>
      </c>
    </row>
    <row r="19" spans="1:15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1:15" ht="15.75" customHeight="1" thickBot="1">
      <c r="A20" s="118" t="s">
        <v>34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2024-03-14T17:37:04Z</cp:lastPrinted>
  <dcterms:created xsi:type="dcterms:W3CDTF">2000-08-31T21:26:31Z</dcterms:created>
  <dcterms:modified xsi:type="dcterms:W3CDTF">2024-03-14T17:37:36Z</dcterms:modified>
</cp:coreProperties>
</file>