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'2007'!$A$1:$O$38</definedName>
    <definedName name="_xlnm.Print_Area" localSheetId="13">'2008'!$A$1:$O$38</definedName>
    <definedName name="_xlnm.Print_Area" localSheetId="12">'2009'!$A$1:$O$39</definedName>
    <definedName name="_xlnm.Print_Area" localSheetId="11">'2010'!$A$1:$O$38</definedName>
    <definedName name="_xlnm.Print_Area" localSheetId="10">'2011'!$A$1:$O$33</definedName>
    <definedName name="_xlnm.Print_Area" localSheetId="9">'2012'!$A$1:$O$34</definedName>
    <definedName name="_xlnm.Print_Area" localSheetId="8">'2013'!$A$1:$O$33</definedName>
    <definedName name="_xlnm.Print_Area" localSheetId="7">'2014'!$A$1:$O$33</definedName>
    <definedName name="_xlnm.Print_Area" localSheetId="6">'2015'!$A$1:$O$34</definedName>
    <definedName name="_xlnm.Print_Area" localSheetId="5">'2016'!$A$1:$O$36</definedName>
    <definedName name="_xlnm.Print_Area" localSheetId="4">'2017'!$A$1:$O$35</definedName>
    <definedName name="_xlnm.Print_Area" localSheetId="3">'2018'!$A$1:$O$36</definedName>
    <definedName name="_xlnm.Print_Area" localSheetId="2">'2019'!$A$1:$O$35</definedName>
    <definedName name="_xlnm.Print_Area" localSheetId="1">'2020'!$A$1:$O$35</definedName>
    <definedName name="_xlnm.Print_Area" localSheetId="0">'2021'!$A$1:$P$36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<sst xmlns="http://schemas.openxmlformats.org/spreadsheetml/2006/main" count="714" uniqueCount="99">
  <si>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</si>
  <si>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</si>
  <si>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</si>
  <si>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</si>
  <si>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</si>
  <si>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</si>
  <si>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</si>
  <si>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</si>
  <si>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</si>
  <si>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</si>
  <si>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</si>
  <si>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</si>
  <si>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</si>
  <si>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</si>
  <si>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</si>
  <si>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</si>
  <si>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</si>
  <si>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</si>
  <si>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</si>
  <si>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</si>
  <si>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</si>
  <si>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</si>
  <si>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</si>
  <si>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</si>
  <si>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</si>
  <si>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</si>
  <si>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</si>
  <si>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</si>
  <si>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</si>
  <si>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</si>
  <si>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</si>
  <si>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</si>
  <si>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Conservation and Resource Management</t>
  </si>
  <si>
    <t>Flood Control / Stormwater Management</t>
  </si>
  <si>
    <t>Transportation</t>
  </si>
  <si>
    <t>Road and Street Facilities</t>
  </si>
  <si>
    <t>Economic Environment</t>
  </si>
  <si>
    <t>Industry Development</t>
  </si>
  <si>
    <t>Other Economic Environment</t>
  </si>
  <si>
    <t>Human Services</t>
  </si>
  <si>
    <t>Health Services</t>
  </si>
  <si>
    <t>Culture / Recreation</t>
  </si>
  <si>
    <t>Parks and Recreation</t>
  </si>
  <si>
    <t>Inter-Fund Group Transfers Out</t>
  </si>
  <si>
    <t>Non-Cash Transfers Out from General Fixed Asset Account Group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</si>
  <si>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</si>
  <si>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</si>
  <si>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</si>
  <si>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</si>
  <si>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Oviedo Expenditures Reported by Account Code and Fund Type</t>
  </si>
  <si>
    <t>Local Fiscal Year Ended September 30, 2010</t>
  </si>
  <si>
    <t>Water-Sewer Combination Services</t>
  </si>
  <si>
    <t>Capital Lease Acquisitions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</si>
  <si>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</si>
  <si>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</si>
  <si>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</si>
  <si>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</si>
  <si>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</si>
  <si>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Payment to Refunded Bond Escrow Agent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</si>
  <si>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</si>
  <si>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</si>
  <si>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</si>
  <si>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</si>
  <si>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</si>
  <si>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</si>
  <si>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Water / Sewer Services</t>
  </si>
  <si>
    <t>Flood Control / Stormwater Control</t>
  </si>
  <si>
    <t>Road / Street Facilities</t>
  </si>
  <si>
    <t>Health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</si>
  <si>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</si>
  <si>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</si>
  <si>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</si>
  <si>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</si>
  <si>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</si>
  <si>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</si>
  <si>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</si>
  <si>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Emergency and Disaster Relief Services</t>
  </si>
  <si>
    <t>2007 Municipal Population:</t>
  </si>
  <si>
    <t>Local Fiscal Year Ended September 30, 2015</t>
  </si>
  <si>
    <t>Other Transportation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</si>
  <si>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</si>
  <si>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</si>
  <si>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</si>
  <si>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</si>
  <si>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</si>
  <si>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</si>
  <si>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Cultural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</si>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</sst>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93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94</v>
      </c>
      <c r="N4" s="34" t="s">
        <v>5</v>
      </c>
      <c r="O4" s="34" t="s">
        <v>95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SUM(D6:D11)</f>
        <v>5485797</v>
      </c>
      <c r="E5" s="26">
        <f>SUM(E6:E11)</f>
        <v>672723</v>
      </c>
      <c r="F5" s="26">
        <f>SUM(F6:F11)</f>
        <v>0</v>
      </c>
      <c r="G5" s="26">
        <f>SUM(G6:G11)</f>
        <v>118576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2581963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8859059</v>
      </c>
      <c r="P5" s="32">
        <f>(O5/P$34)</f>
        <v>221.0730167444414</v>
      </c>
      <c r="Q5" s="6"/>
    </row>
    <row r="6" spans="1:17" ht="15">
      <c r="A6" s="12"/>
      <c r="B6" s="44">
        <v>511</v>
      </c>
      <c r="C6" s="20" t="s">
        <v>19</v>
      </c>
      <c r="D6" s="46">
        <v>272301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272301</v>
      </c>
      <c r="P6" s="47">
        <f>(O6/P$34)</f>
        <v>6.795123898884536</v>
      </c>
      <c r="Q6" s="9"/>
    </row>
    <row r="7" spans="1:17" ht="15">
      <c r="A7" s="12"/>
      <c r="B7" s="44">
        <v>512</v>
      </c>
      <c r="C7" s="20" t="s">
        <v>20</v>
      </c>
      <c r="D7" s="46">
        <v>1450917</v>
      </c>
      <c r="E7" s="46">
        <v>0</v>
      </c>
      <c r="F7" s="46">
        <v>0</v>
      </c>
      <c r="G7" s="46">
        <v>10882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1461799</v>
      </c>
      <c r="P7" s="47">
        <f>(O7/P$34)</f>
        <v>36.478401916502385</v>
      </c>
      <c r="Q7" s="9"/>
    </row>
    <row r="8" spans="1:17" ht="15">
      <c r="A8" s="12"/>
      <c r="B8" s="44">
        <v>513</v>
      </c>
      <c r="C8" s="20" t="s">
        <v>21</v>
      </c>
      <c r="D8" s="46">
        <v>2675349</v>
      </c>
      <c r="E8" s="46">
        <v>0</v>
      </c>
      <c r="F8" s="46">
        <v>0</v>
      </c>
      <c r="G8" s="46">
        <v>107694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2783043</v>
      </c>
      <c r="P8" s="47">
        <f>(O8/P$34)</f>
        <v>69.44932997279965</v>
      </c>
      <c r="Q8" s="9"/>
    </row>
    <row r="9" spans="1:17" ht="15">
      <c r="A9" s="12"/>
      <c r="B9" s="44">
        <v>514</v>
      </c>
      <c r="C9" s="20" t="s">
        <v>22</v>
      </c>
      <c r="D9" s="46">
        <v>228170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228170</v>
      </c>
      <c r="P9" s="47">
        <f>(O9/P$34)</f>
        <v>5.693858707858159</v>
      </c>
      <c r="Q9" s="9"/>
    </row>
    <row r="10" spans="1:17" ht="15">
      <c r="A10" s="12"/>
      <c r="B10" s="44">
        <v>515</v>
      </c>
      <c r="C10" s="20" t="s">
        <v>23</v>
      </c>
      <c r="D10" s="46">
        <v>859060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859060</v>
      </c>
      <c r="P10" s="47">
        <f>(O10/P$34)</f>
        <v>21.437376787363064</v>
      </c>
      <c r="Q10" s="9"/>
    </row>
    <row r="11" spans="1:17" ht="15">
      <c r="A11" s="12"/>
      <c r="B11" s="44">
        <v>518</v>
      </c>
      <c r="C11" s="20" t="s">
        <v>24</v>
      </c>
      <c r="D11" s="46">
        <v>0</v>
      </c>
      <c r="E11" s="46">
        <v>672723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2581963</v>
      </c>
      <c r="L11" s="46">
        <v>0</v>
      </c>
      <c r="M11" s="46">
        <v>0</v>
      </c>
      <c r="N11" s="46">
        <v>0</v>
      </c>
      <c r="O11" s="46">
        <f>SUM(D11:N11)</f>
        <v>3254686</v>
      </c>
      <c r="P11" s="47">
        <f>(O11/P$34)</f>
        <v>81.21892546103362</v>
      </c>
      <c r="Q11" s="9"/>
    </row>
    <row r="12" spans="1:17" ht="15.75">
      <c r="A12" s="28" t="s">
        <v>26</v>
      </c>
      <c r="B12" s="29"/>
      <c r="C12" s="30"/>
      <c r="D12" s="31">
        <f>SUM(D13:D15)</f>
        <v>16539509</v>
      </c>
      <c r="E12" s="31">
        <f>SUM(E13:E15)</f>
        <v>559992</v>
      </c>
      <c r="F12" s="31">
        <f>SUM(F13:F15)</f>
        <v>0</v>
      </c>
      <c r="G12" s="31">
        <f>SUM(G13:G15)</f>
        <v>202561</v>
      </c>
      <c r="H12" s="31">
        <f>SUM(H13:H15)</f>
        <v>0</v>
      </c>
      <c r="I12" s="31">
        <f>SUM(I13:I15)</f>
        <v>0</v>
      </c>
      <c r="J12" s="31">
        <f>SUM(J13:J15)</f>
        <v>0</v>
      </c>
      <c r="K12" s="31">
        <f>SUM(K13:K15)</f>
        <v>0</v>
      </c>
      <c r="L12" s="31">
        <f>SUM(L13:L15)</f>
        <v>0</v>
      </c>
      <c r="M12" s="31">
        <f>SUM(M13:M15)</f>
        <v>0</v>
      </c>
      <c r="N12" s="31">
        <f>SUM(N13:N15)</f>
        <v>0</v>
      </c>
      <c r="O12" s="42">
        <f>SUM(D12:N12)</f>
        <v>17302062</v>
      </c>
      <c r="P12" s="43">
        <f>(O12/P$34)</f>
        <v>431.76358146382853</v>
      </c>
      <c r="Q12" s="10"/>
    </row>
    <row r="13" spans="1:17" ht="15">
      <c r="A13" s="12"/>
      <c r="B13" s="44">
        <v>521</v>
      </c>
      <c r="C13" s="20" t="s">
        <v>27</v>
      </c>
      <c r="D13" s="46">
        <v>9072724</v>
      </c>
      <c r="E13" s="46">
        <v>64230</v>
      </c>
      <c r="F13" s="46">
        <v>0</v>
      </c>
      <c r="G13" s="46">
        <v>170297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9307251</v>
      </c>
      <c r="P13" s="47">
        <f>(O13/P$34)</f>
        <v>232.2574052354453</v>
      </c>
      <c r="Q13" s="9"/>
    </row>
    <row r="14" spans="1:17" ht="15">
      <c r="A14" s="12"/>
      <c r="B14" s="44">
        <v>522</v>
      </c>
      <c r="C14" s="20" t="s">
        <v>28</v>
      </c>
      <c r="D14" s="46">
        <v>7220586</v>
      </c>
      <c r="E14" s="46">
        <v>0</v>
      </c>
      <c r="F14" s="46">
        <v>0</v>
      </c>
      <c r="G14" s="46">
        <v>32264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7252850</v>
      </c>
      <c r="P14" s="47">
        <f>(O14/P$34)</f>
        <v>180.99094153170464</v>
      </c>
      <c r="Q14" s="9"/>
    </row>
    <row r="15" spans="1:17" ht="15">
      <c r="A15" s="12"/>
      <c r="B15" s="44">
        <v>524</v>
      </c>
      <c r="C15" s="20" t="s">
        <v>29</v>
      </c>
      <c r="D15" s="46">
        <v>246199</v>
      </c>
      <c r="E15" s="46">
        <v>495762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741961</v>
      </c>
      <c r="P15" s="47">
        <f>(O15/P$34)</f>
        <v>18.51523469667856</v>
      </c>
      <c r="Q15" s="9"/>
    </row>
    <row r="16" spans="1:17" ht="15.75">
      <c r="A16" s="28" t="s">
        <v>30</v>
      </c>
      <c r="B16" s="29"/>
      <c r="C16" s="30"/>
      <c r="D16" s="31">
        <f>SUM(D17:D18)</f>
        <v>0</v>
      </c>
      <c r="E16" s="31">
        <f>SUM(E17:E18)</f>
        <v>0</v>
      </c>
      <c r="F16" s="31">
        <f>SUM(F17:F18)</f>
        <v>0</v>
      </c>
      <c r="G16" s="31">
        <f>SUM(G17:G18)</f>
        <v>0</v>
      </c>
      <c r="H16" s="31">
        <f>SUM(H17:H18)</f>
        <v>0</v>
      </c>
      <c r="I16" s="31">
        <f>SUM(I17:I18)</f>
        <v>14025549</v>
      </c>
      <c r="J16" s="31">
        <f>SUM(J17:J18)</f>
        <v>0</v>
      </c>
      <c r="K16" s="31">
        <f>SUM(K17:K18)</f>
        <v>0</v>
      </c>
      <c r="L16" s="31">
        <f>SUM(L17:L18)</f>
        <v>0</v>
      </c>
      <c r="M16" s="31">
        <f>SUM(M17:M18)</f>
        <v>0</v>
      </c>
      <c r="N16" s="31">
        <f>SUM(N17:N18)</f>
        <v>0</v>
      </c>
      <c r="O16" s="42">
        <f>SUM(D16:N16)</f>
        <v>14025549</v>
      </c>
      <c r="P16" s="43">
        <f>(O16/P$34)</f>
        <v>349.9999750455419</v>
      </c>
      <c r="Q16" s="10"/>
    </row>
    <row r="17" spans="1:17" ht="15">
      <c r="A17" s="12"/>
      <c r="B17" s="44">
        <v>536</v>
      </c>
      <c r="C17" s="20" t="s">
        <v>51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12191584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12191584</v>
      </c>
      <c r="P17" s="47">
        <f>(O17/P$34)</f>
        <v>304.2343722706061</v>
      </c>
      <c r="Q17" s="9"/>
    </row>
    <row r="18" spans="1:17" ht="15">
      <c r="A18" s="12"/>
      <c r="B18" s="44">
        <v>538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1833965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1833965</v>
      </c>
      <c r="P18" s="47">
        <f>(O18/P$34)</f>
        <v>45.76560277493574</v>
      </c>
      <c r="Q18" s="9"/>
    </row>
    <row r="19" spans="1:17" ht="15.75">
      <c r="A19" s="28" t="s">
        <v>34</v>
      </c>
      <c r="B19" s="29"/>
      <c r="C19" s="30"/>
      <c r="D19" s="31">
        <f>SUM(D20:D21)</f>
        <v>1096961</v>
      </c>
      <c r="E19" s="31">
        <f>SUM(E20:E21)</f>
        <v>5229348</v>
      </c>
      <c r="F19" s="31">
        <f>SUM(F20:F21)</f>
        <v>0</v>
      </c>
      <c r="G19" s="31">
        <f>SUM(G20:G21)</f>
        <v>6477277</v>
      </c>
      <c r="H19" s="31">
        <f>SUM(H20:H21)</f>
        <v>0</v>
      </c>
      <c r="I19" s="31">
        <f>SUM(I20:I21)</f>
        <v>0</v>
      </c>
      <c r="J19" s="31">
        <f>SUM(J20:J21)</f>
        <v>732689</v>
      </c>
      <c r="K19" s="31">
        <f>SUM(K20:K21)</f>
        <v>0</v>
      </c>
      <c r="L19" s="31">
        <f>SUM(L20:L21)</f>
        <v>0</v>
      </c>
      <c r="M19" s="31">
        <f>SUM(M20:M21)</f>
        <v>0</v>
      </c>
      <c r="N19" s="31">
        <f>SUM(N20:N21)</f>
        <v>66169</v>
      </c>
      <c r="O19" s="31">
        <f aca="true" t="shared" si="0" ref="O19:O24">SUM(D19:N19)</f>
        <v>13602444</v>
      </c>
      <c r="P19" s="43">
        <f>(O19/P$34)</f>
        <v>339.4416190452424</v>
      </c>
      <c r="Q19" s="10"/>
    </row>
    <row r="20" spans="1:17" ht="15">
      <c r="A20" s="12"/>
      <c r="B20" s="44">
        <v>541</v>
      </c>
      <c r="C20" s="20" t="s">
        <v>35</v>
      </c>
      <c r="D20" s="46">
        <v>1096961</v>
      </c>
      <c r="E20" s="46">
        <v>5229348</v>
      </c>
      <c r="F20" s="46">
        <v>0</v>
      </c>
      <c r="G20" s="46">
        <v>6477277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66169</v>
      </c>
      <c r="O20" s="46">
        <f t="shared" si="0"/>
        <v>12869755</v>
      </c>
      <c r="P20" s="47">
        <f>(O20/P$34)</f>
        <v>321.15776208419635</v>
      </c>
      <c r="Q20" s="9"/>
    </row>
    <row r="21" spans="1:17" ht="15">
      <c r="A21" s="12"/>
      <c r="B21" s="44">
        <v>549</v>
      </c>
      <c r="C21" s="20" t="s">
        <v>96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732689</v>
      </c>
      <c r="K21" s="46">
        <v>0</v>
      </c>
      <c r="L21" s="46">
        <v>0</v>
      </c>
      <c r="M21" s="46">
        <v>0</v>
      </c>
      <c r="N21" s="46">
        <v>0</v>
      </c>
      <c r="O21" s="46">
        <f t="shared" si="0"/>
        <v>732689</v>
      </c>
      <c r="P21" s="47">
        <f>(O21/P$34)</f>
        <v>18.28385696104609</v>
      </c>
      <c r="Q21" s="9"/>
    </row>
    <row r="22" spans="1:17" ht="15.75">
      <c r="A22" s="28" t="s">
        <v>36</v>
      </c>
      <c r="B22" s="29"/>
      <c r="C22" s="30"/>
      <c r="D22" s="31">
        <f>SUM(D23:D23)</f>
        <v>0</v>
      </c>
      <c r="E22" s="31">
        <f>SUM(E23:E23)</f>
        <v>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85039</v>
      </c>
      <c r="O22" s="31">
        <f t="shared" si="0"/>
        <v>85039</v>
      </c>
      <c r="P22" s="43">
        <f>(O22/P$34)</f>
        <v>2.1221021635515185</v>
      </c>
      <c r="Q22" s="10"/>
    </row>
    <row r="23" spans="1:17" ht="15">
      <c r="A23" s="13"/>
      <c r="B23" s="45">
        <v>559</v>
      </c>
      <c r="C23" s="21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85039</v>
      </c>
      <c r="O23" s="46">
        <f t="shared" si="0"/>
        <v>85039</v>
      </c>
      <c r="P23" s="47">
        <f>(O23/P$34)</f>
        <v>2.1221021635515185</v>
      </c>
      <c r="Q23" s="9"/>
    </row>
    <row r="24" spans="1:17" ht="15.75">
      <c r="A24" s="28" t="s">
        <v>39</v>
      </c>
      <c r="B24" s="29"/>
      <c r="C24" s="30"/>
      <c r="D24" s="31">
        <f>SUM(D25:D25)</f>
        <v>0</v>
      </c>
      <c r="E24" s="31">
        <f>SUM(E25:E25)</f>
        <v>0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4880074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0"/>
        <v>4880074</v>
      </c>
      <c r="P24" s="43">
        <f>(O24/P$34)</f>
        <v>121.77960222593767</v>
      </c>
      <c r="Q24" s="10"/>
    </row>
    <row r="25" spans="1:17" ht="15">
      <c r="A25" s="12"/>
      <c r="B25" s="44">
        <v>562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4880074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4880074</v>
      </c>
      <c r="P25" s="47">
        <f>(O25/P$34)</f>
        <v>121.77960222593767</v>
      </c>
      <c r="Q25" s="9"/>
    </row>
    <row r="26" spans="1:17" ht="15.75">
      <c r="A26" s="28" t="s">
        <v>41</v>
      </c>
      <c r="B26" s="29"/>
      <c r="C26" s="30"/>
      <c r="D26" s="31">
        <f>SUM(D27:D27)</f>
        <v>5778328</v>
      </c>
      <c r="E26" s="31">
        <f>SUM(E27:E27)</f>
        <v>4825</v>
      </c>
      <c r="F26" s="31">
        <f>SUM(F27:F27)</f>
        <v>0</v>
      </c>
      <c r="G26" s="31">
        <f>SUM(G27:G27)</f>
        <v>445735</v>
      </c>
      <c r="H26" s="31">
        <f>SUM(H27:H27)</f>
        <v>0</v>
      </c>
      <c r="I26" s="31">
        <f>SUM(I27:I27)</f>
        <v>1633713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>SUM(D26:N26)</f>
        <v>7862601</v>
      </c>
      <c r="P26" s="43">
        <f>(O26/P$34)</f>
        <v>196.20694732113893</v>
      </c>
      <c r="Q26" s="9"/>
    </row>
    <row r="27" spans="1:17" ht="15">
      <c r="A27" s="12"/>
      <c r="B27" s="44">
        <v>572</v>
      </c>
      <c r="C27" s="20" t="s">
        <v>42</v>
      </c>
      <c r="D27" s="46">
        <v>5778328</v>
      </c>
      <c r="E27" s="46">
        <v>4825</v>
      </c>
      <c r="F27" s="46">
        <v>0</v>
      </c>
      <c r="G27" s="46">
        <v>445735</v>
      </c>
      <c r="H27" s="46">
        <v>0</v>
      </c>
      <c r="I27" s="46">
        <v>1633713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7862601</v>
      </c>
      <c r="P27" s="47">
        <f>(O27/P$34)</f>
        <v>196.20694732113893</v>
      </c>
      <c r="Q27" s="9"/>
    </row>
    <row r="28" spans="1:17" ht="15.75">
      <c r="A28" s="28" t="s">
        <v>47</v>
      </c>
      <c r="B28" s="29"/>
      <c r="C28" s="30"/>
      <c r="D28" s="31">
        <f>SUM(D29:D31)</f>
        <v>5872764</v>
      </c>
      <c r="E28" s="31">
        <f>SUM(E29:E31)</f>
        <v>472666</v>
      </c>
      <c r="F28" s="31">
        <f>SUM(F29:F31)</f>
        <v>3263633</v>
      </c>
      <c r="G28" s="31">
        <f>SUM(G29:G31)</f>
        <v>999417</v>
      </c>
      <c r="H28" s="31">
        <f>SUM(H29:H31)</f>
        <v>0</v>
      </c>
      <c r="I28" s="31">
        <f>SUM(I29:I31)</f>
        <v>5103252</v>
      </c>
      <c r="J28" s="31">
        <f>SUM(J29:J31)</f>
        <v>2790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253448</v>
      </c>
      <c r="O28" s="31">
        <f>SUM(D28:N28)</f>
        <v>15967970</v>
      </c>
      <c r="P28" s="43">
        <f>(O28/P$34)</f>
        <v>398.47203852968335</v>
      </c>
      <c r="Q28" s="9"/>
    </row>
    <row r="29" spans="1:17" ht="15">
      <c r="A29" s="12"/>
      <c r="B29" s="44">
        <v>581</v>
      </c>
      <c r="C29" s="20" t="s">
        <v>97</v>
      </c>
      <c r="D29" s="46">
        <v>5863070</v>
      </c>
      <c r="E29" s="46">
        <v>472666</v>
      </c>
      <c r="F29" s="46">
        <v>0</v>
      </c>
      <c r="G29" s="46">
        <v>995902</v>
      </c>
      <c r="H29" s="46">
        <v>0</v>
      </c>
      <c r="I29" s="46">
        <v>2952666</v>
      </c>
      <c r="J29" s="46">
        <v>2790</v>
      </c>
      <c r="K29" s="46">
        <v>0</v>
      </c>
      <c r="L29" s="46">
        <v>0</v>
      </c>
      <c r="M29" s="46">
        <v>0</v>
      </c>
      <c r="N29" s="46">
        <v>253448</v>
      </c>
      <c r="O29" s="46">
        <f>SUM(D29:N29)</f>
        <v>10540542</v>
      </c>
      <c r="P29" s="47">
        <f>(O29/P$34)</f>
        <v>263.033513837247</v>
      </c>
      <c r="Q29" s="9"/>
    </row>
    <row r="30" spans="1:17" ht="15">
      <c r="A30" s="12"/>
      <c r="B30" s="44">
        <v>590</v>
      </c>
      <c r="C30" s="20" t="s">
        <v>45</v>
      </c>
      <c r="D30" s="46">
        <v>0</v>
      </c>
      <c r="E30" s="46">
        <v>0</v>
      </c>
      <c r="F30" s="46">
        <v>2872849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2872849</v>
      </c>
      <c r="P30" s="47">
        <f>(O30/P$34)</f>
        <v>71.69039003818033</v>
      </c>
      <c r="Q30" s="9"/>
    </row>
    <row r="31" spans="1:17" ht="15.75" thickBot="1">
      <c r="A31" s="12"/>
      <c r="B31" s="44">
        <v>591</v>
      </c>
      <c r="C31" s="20" t="s">
        <v>46</v>
      </c>
      <c r="D31" s="46">
        <v>9694</v>
      </c>
      <c r="E31" s="46">
        <v>0</v>
      </c>
      <c r="F31" s="46">
        <v>390784</v>
      </c>
      <c r="G31" s="46">
        <v>3515</v>
      </c>
      <c r="H31" s="46">
        <v>0</v>
      </c>
      <c r="I31" s="46">
        <v>2150586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2554579</v>
      </c>
      <c r="P31" s="47">
        <f>(O31/P$34)</f>
        <v>63.748134654255985</v>
      </c>
      <c r="Q31" s="9"/>
    </row>
    <row r="32" spans="1:120" ht="16.5" thickBot="1">
      <c r="A32" s="14" t="s">
        <v>10</v>
      </c>
      <c r="B32" s="23"/>
      <c r="C32" s="22"/>
      <c r="D32" s="15">
        <f>SUM(D5,D12,D16,D19,D22,D24,D26,D28)</f>
        <v>34773359</v>
      </c>
      <c r="E32" s="15">
        <f aca="true" t="shared" si="1" ref="E32:N32">SUM(E5,E12,E16,E19,E22,E24,E26,E28)</f>
        <v>6939554</v>
      </c>
      <c r="F32" s="15">
        <f t="shared" si="1"/>
        <v>3263633</v>
      </c>
      <c r="G32" s="15">
        <f t="shared" si="1"/>
        <v>8243566</v>
      </c>
      <c r="H32" s="15">
        <f t="shared" si="1"/>
        <v>0</v>
      </c>
      <c r="I32" s="15">
        <f t="shared" si="1"/>
        <v>20762514</v>
      </c>
      <c r="J32" s="15">
        <f t="shared" si="1"/>
        <v>5615553</v>
      </c>
      <c r="K32" s="15">
        <f t="shared" si="1"/>
        <v>2581963</v>
      </c>
      <c r="L32" s="15">
        <f t="shared" si="1"/>
        <v>0</v>
      </c>
      <c r="M32" s="15">
        <f t="shared" si="1"/>
        <v>0</v>
      </c>
      <c r="N32" s="15">
        <f t="shared" si="1"/>
        <v>404656</v>
      </c>
      <c r="O32" s="15">
        <f>SUM(D32:N32)</f>
        <v>82584798</v>
      </c>
      <c r="P32" s="37">
        <f>(O32/P$34)</f>
        <v>2060.858882539366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93" t="s">
        <v>98</v>
      </c>
      <c r="N34" s="93"/>
      <c r="O34" s="93"/>
      <c r="P34" s="41">
        <v>40073</v>
      </c>
    </row>
    <row r="35" spans="1:16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sheetProtection/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2065330</v>
      </c>
      <c r="E5" s="26">
        <f t="shared" si="0"/>
        <v>0</v>
      </c>
      <c r="F5" s="26">
        <f t="shared" si="0"/>
        <v>0</v>
      </c>
      <c r="G5" s="26">
        <f t="shared" si="0"/>
        <v>191694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772957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3029981</v>
      </c>
      <c r="O5" s="32">
        <f aca="true" t="shared" si="2" ref="O5:O30">(N5/O$32)</f>
        <v>87.6400948717207</v>
      </c>
      <c r="P5" s="6"/>
    </row>
    <row r="6" spans="1:16" ht="15">
      <c r="A6" s="12"/>
      <c r="B6" s="44">
        <v>511</v>
      </c>
      <c r="C6" s="20" t="s">
        <v>19</v>
      </c>
      <c r="D6" s="46">
        <v>153418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153418</v>
      </c>
      <c r="O6" s="47">
        <f t="shared" si="2"/>
        <v>4.4375090388453415</v>
      </c>
      <c r="P6" s="9"/>
    </row>
    <row r="7" spans="1:16" ht="15">
      <c r="A7" s="12"/>
      <c r="B7" s="44">
        <v>512</v>
      </c>
      <c r="C7" s="20" t="s">
        <v>20</v>
      </c>
      <c r="D7" s="46">
        <v>654722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654722</v>
      </c>
      <c r="O7" s="47">
        <f t="shared" si="2"/>
        <v>18.93737887947242</v>
      </c>
      <c r="P7" s="9"/>
    </row>
    <row r="8" spans="1:16" ht="15">
      <c r="A8" s="12"/>
      <c r="B8" s="44">
        <v>513</v>
      </c>
      <c r="C8" s="20" t="s">
        <v>21</v>
      </c>
      <c r="D8" s="46">
        <v>882562</v>
      </c>
      <c r="E8" s="46">
        <v>0</v>
      </c>
      <c r="F8" s="46">
        <v>0</v>
      </c>
      <c r="G8" s="46">
        <v>170557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1053119</v>
      </c>
      <c r="O8" s="47">
        <f t="shared" si="2"/>
        <v>30.460735255835477</v>
      </c>
      <c r="P8" s="9"/>
    </row>
    <row r="9" spans="1:16" ht="15">
      <c r="A9" s="12"/>
      <c r="B9" s="44">
        <v>514</v>
      </c>
      <c r="C9" s="20" t="s">
        <v>22</v>
      </c>
      <c r="D9" s="46">
        <v>104085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104085</v>
      </c>
      <c r="O9" s="47">
        <f t="shared" si="2"/>
        <v>3.010586295664247</v>
      </c>
      <c r="P9" s="9"/>
    </row>
    <row r="10" spans="1:16" ht="15">
      <c r="A10" s="12"/>
      <c r="B10" s="44">
        <v>515</v>
      </c>
      <c r="C10" s="20" t="s">
        <v>23</v>
      </c>
      <c r="D10" s="46">
        <v>270543</v>
      </c>
      <c r="E10" s="46">
        <v>0</v>
      </c>
      <c r="F10" s="46">
        <v>0</v>
      </c>
      <c r="G10" s="46">
        <v>21137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291680</v>
      </c>
      <c r="O10" s="47">
        <f t="shared" si="2"/>
        <v>8.436641309692535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772957</v>
      </c>
      <c r="L11" s="46">
        <v>0</v>
      </c>
      <c r="M11" s="46">
        <v>0</v>
      </c>
      <c r="N11" s="46">
        <f t="shared" si="1"/>
        <v>772957</v>
      </c>
      <c r="O11" s="47">
        <f t="shared" si="2"/>
        <v>22.357244092210685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11671583</v>
      </c>
      <c r="E12" s="31">
        <f t="shared" si="3"/>
        <v>1151091</v>
      </c>
      <c r="F12" s="31">
        <f t="shared" si="3"/>
        <v>0</v>
      </c>
      <c r="G12" s="31">
        <f t="shared" si="3"/>
        <v>357751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13180425</v>
      </c>
      <c r="O12" s="43">
        <f t="shared" si="2"/>
        <v>381.234633962919</v>
      </c>
      <c r="P12" s="10"/>
    </row>
    <row r="13" spans="1:16" ht="15">
      <c r="A13" s="12"/>
      <c r="B13" s="44">
        <v>521</v>
      </c>
      <c r="C13" s="20" t="s">
        <v>27</v>
      </c>
      <c r="D13" s="46">
        <v>6156782</v>
      </c>
      <c r="E13" s="46">
        <v>297212</v>
      </c>
      <c r="F13" s="46">
        <v>0</v>
      </c>
      <c r="G13" s="46">
        <v>154390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6608384</v>
      </c>
      <c r="O13" s="47">
        <f t="shared" si="2"/>
        <v>191.14291499146734</v>
      </c>
      <c r="P13" s="9"/>
    </row>
    <row r="14" spans="1:16" ht="15">
      <c r="A14" s="12"/>
      <c r="B14" s="44">
        <v>522</v>
      </c>
      <c r="C14" s="20" t="s">
        <v>28</v>
      </c>
      <c r="D14" s="46">
        <v>5194584</v>
      </c>
      <c r="E14" s="46">
        <v>284409</v>
      </c>
      <c r="F14" s="46">
        <v>0</v>
      </c>
      <c r="G14" s="46">
        <v>203361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5682354</v>
      </c>
      <c r="O14" s="47">
        <f t="shared" si="2"/>
        <v>164.35814074566858</v>
      </c>
      <c r="P14" s="9"/>
    </row>
    <row r="15" spans="1:16" ht="15">
      <c r="A15" s="12"/>
      <c r="B15" s="44">
        <v>524</v>
      </c>
      <c r="C15" s="20" t="s">
        <v>29</v>
      </c>
      <c r="D15" s="46">
        <v>320217</v>
      </c>
      <c r="E15" s="46">
        <v>569470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889687</v>
      </c>
      <c r="O15" s="47">
        <f t="shared" si="2"/>
        <v>25.733578225783127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SUM(D17:D18)</f>
        <v>0</v>
      </c>
      <c r="E16" s="31">
        <f t="shared" si="4"/>
        <v>1216617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10781934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11998551</v>
      </c>
      <c r="O16" s="43">
        <f t="shared" si="2"/>
        <v>347.04974980476095</v>
      </c>
      <c r="P16" s="10"/>
    </row>
    <row r="17" spans="1:16" ht="15">
      <c r="A17" s="12"/>
      <c r="B17" s="44">
        <v>536</v>
      </c>
      <c r="C17" s="20" t="s">
        <v>51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10781934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10781934</v>
      </c>
      <c r="O17" s="47">
        <f t="shared" si="2"/>
        <v>311.8599485147369</v>
      </c>
      <c r="P17" s="9"/>
    </row>
    <row r="18" spans="1:16" ht="15">
      <c r="A18" s="12"/>
      <c r="B18" s="44">
        <v>538</v>
      </c>
      <c r="C18" s="20" t="s">
        <v>33</v>
      </c>
      <c r="D18" s="46">
        <v>0</v>
      </c>
      <c r="E18" s="46">
        <v>1216617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1216617</v>
      </c>
      <c r="O18" s="47">
        <f t="shared" si="2"/>
        <v>35.18980129002401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SUM(D20:D20)</f>
        <v>3027114</v>
      </c>
      <c r="E19" s="31">
        <f t="shared" si="5"/>
        <v>4477586</v>
      </c>
      <c r="F19" s="31">
        <f t="shared" si="5"/>
        <v>0</v>
      </c>
      <c r="G19" s="31">
        <f t="shared" si="5"/>
        <v>846047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8350747</v>
      </c>
      <c r="O19" s="43">
        <f t="shared" si="2"/>
        <v>241.53955398721547</v>
      </c>
      <c r="P19" s="10"/>
    </row>
    <row r="20" spans="1:16" ht="15">
      <c r="A20" s="12"/>
      <c r="B20" s="44">
        <v>541</v>
      </c>
      <c r="C20" s="20" t="s">
        <v>35</v>
      </c>
      <c r="D20" s="46">
        <v>3027114</v>
      </c>
      <c r="E20" s="46">
        <v>4477586</v>
      </c>
      <c r="F20" s="46">
        <v>0</v>
      </c>
      <c r="G20" s="46">
        <v>846047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8350747</v>
      </c>
      <c r="O20" s="47">
        <f t="shared" si="2"/>
        <v>241.53955398721547</v>
      </c>
      <c r="P20" s="9"/>
    </row>
    <row r="21" spans="1:16" ht="15.75">
      <c r="A21" s="28" t="s">
        <v>39</v>
      </c>
      <c r="B21" s="29"/>
      <c r="C21" s="30"/>
      <c r="D21" s="31">
        <f aca="true" t="shared" si="6" ref="D21:M21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2496957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2496957</v>
      </c>
      <c r="O21" s="43">
        <f t="shared" si="2"/>
        <v>72.22274607352558</v>
      </c>
      <c r="P21" s="10"/>
    </row>
    <row r="22" spans="1:16" ht="15">
      <c r="A22" s="12"/>
      <c r="B22" s="44">
        <v>562</v>
      </c>
      <c r="C22" s="20" t="s">
        <v>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2496957</v>
      </c>
      <c r="K22" s="46">
        <v>0</v>
      </c>
      <c r="L22" s="46">
        <v>0</v>
      </c>
      <c r="M22" s="46">
        <v>0</v>
      </c>
      <c r="N22" s="46">
        <f t="shared" si="1"/>
        <v>2496957</v>
      </c>
      <c r="O22" s="47">
        <f t="shared" si="2"/>
        <v>72.22274607352558</v>
      </c>
      <c r="P22" s="9"/>
    </row>
    <row r="23" spans="1:16" ht="15.75">
      <c r="A23" s="28" t="s">
        <v>41</v>
      </c>
      <c r="B23" s="29"/>
      <c r="C23" s="30"/>
      <c r="D23" s="31">
        <f aca="true" t="shared" si="7" ref="D23:M23">SUM(D24:D24)</f>
        <v>3285143</v>
      </c>
      <c r="E23" s="31">
        <f t="shared" si="7"/>
        <v>14634</v>
      </c>
      <c r="F23" s="31">
        <f t="shared" si="7"/>
        <v>0</v>
      </c>
      <c r="G23" s="31">
        <f t="shared" si="7"/>
        <v>78059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3377836</v>
      </c>
      <c r="O23" s="43">
        <f t="shared" si="2"/>
        <v>97.70155902004454</v>
      </c>
      <c r="P23" s="9"/>
    </row>
    <row r="24" spans="1:16" ht="15">
      <c r="A24" s="12"/>
      <c r="B24" s="44">
        <v>572</v>
      </c>
      <c r="C24" s="20" t="s">
        <v>42</v>
      </c>
      <c r="D24" s="46">
        <v>3285143</v>
      </c>
      <c r="E24" s="46">
        <v>14634</v>
      </c>
      <c r="F24" s="46">
        <v>0</v>
      </c>
      <c r="G24" s="46">
        <v>78059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3377836</v>
      </c>
      <c r="O24" s="47">
        <f t="shared" si="2"/>
        <v>97.70155902004454</v>
      </c>
      <c r="P24" s="9"/>
    </row>
    <row r="25" spans="1:16" ht="15.75">
      <c r="A25" s="28" t="s">
        <v>47</v>
      </c>
      <c r="B25" s="29"/>
      <c r="C25" s="30"/>
      <c r="D25" s="31">
        <f aca="true" t="shared" si="8" ref="D25:M25">SUM(D26:D29)</f>
        <v>2139311</v>
      </c>
      <c r="E25" s="31">
        <f t="shared" si="8"/>
        <v>1240560</v>
      </c>
      <c r="F25" s="31">
        <f t="shared" si="8"/>
        <v>19523033</v>
      </c>
      <c r="G25" s="31">
        <f t="shared" si="8"/>
        <v>233285</v>
      </c>
      <c r="H25" s="31">
        <f t="shared" si="8"/>
        <v>0</v>
      </c>
      <c r="I25" s="31">
        <f t="shared" si="8"/>
        <v>2278148</v>
      </c>
      <c r="J25" s="31">
        <f t="shared" si="8"/>
        <v>56768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25471105</v>
      </c>
      <c r="O25" s="43">
        <f t="shared" si="2"/>
        <v>736.7340120903596</v>
      </c>
      <c r="P25" s="9"/>
    </row>
    <row r="26" spans="1:16" ht="15">
      <c r="A26" s="12"/>
      <c r="B26" s="44">
        <v>581</v>
      </c>
      <c r="C26" s="20" t="s">
        <v>43</v>
      </c>
      <c r="D26" s="46">
        <v>2139311</v>
      </c>
      <c r="E26" s="46">
        <v>1240560</v>
      </c>
      <c r="F26" s="46">
        <v>0</v>
      </c>
      <c r="G26" s="46">
        <v>233285</v>
      </c>
      <c r="H26" s="46">
        <v>0</v>
      </c>
      <c r="I26" s="46">
        <v>189821</v>
      </c>
      <c r="J26" s="46">
        <v>56768</v>
      </c>
      <c r="K26" s="46">
        <v>0</v>
      </c>
      <c r="L26" s="46">
        <v>0</v>
      </c>
      <c r="M26" s="46">
        <v>0</v>
      </c>
      <c r="N26" s="46">
        <f t="shared" si="1"/>
        <v>3859745</v>
      </c>
      <c r="O26" s="47">
        <f t="shared" si="2"/>
        <v>111.64044196338183</v>
      </c>
      <c r="P26" s="9"/>
    </row>
    <row r="27" spans="1:16" ht="15">
      <c r="A27" s="12"/>
      <c r="B27" s="44">
        <v>585</v>
      </c>
      <c r="C27" s="20" t="s">
        <v>58</v>
      </c>
      <c r="D27" s="46">
        <v>0</v>
      </c>
      <c r="E27" s="46">
        <v>0</v>
      </c>
      <c r="F27" s="46">
        <v>17132136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17132136</v>
      </c>
      <c r="O27" s="47">
        <f t="shared" si="2"/>
        <v>495.53512856853615</v>
      </c>
      <c r="P27" s="9"/>
    </row>
    <row r="28" spans="1:16" ht="15">
      <c r="A28" s="12"/>
      <c r="B28" s="44">
        <v>590</v>
      </c>
      <c r="C28" s="20" t="s">
        <v>45</v>
      </c>
      <c r="D28" s="46">
        <v>0</v>
      </c>
      <c r="E28" s="46">
        <v>0</v>
      </c>
      <c r="F28" s="46">
        <v>1248327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1248327</v>
      </c>
      <c r="O28" s="47">
        <f t="shared" si="2"/>
        <v>36.106991004541115</v>
      </c>
      <c r="P28" s="9"/>
    </row>
    <row r="29" spans="1:16" ht="15.75" thickBot="1">
      <c r="A29" s="12"/>
      <c r="B29" s="44">
        <v>591</v>
      </c>
      <c r="C29" s="20" t="s">
        <v>46</v>
      </c>
      <c r="D29" s="46">
        <v>0</v>
      </c>
      <c r="E29" s="46">
        <v>0</v>
      </c>
      <c r="F29" s="46">
        <v>1142570</v>
      </c>
      <c r="G29" s="46">
        <v>0</v>
      </c>
      <c r="H29" s="46">
        <v>0</v>
      </c>
      <c r="I29" s="46">
        <v>2088327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3230897</v>
      </c>
      <c r="O29" s="47">
        <f t="shared" si="2"/>
        <v>93.45145055390044</v>
      </c>
      <c r="P29" s="9"/>
    </row>
    <row r="30" spans="1:119" ht="16.5" thickBot="1">
      <c r="A30" s="14" t="s">
        <v>10</v>
      </c>
      <c r="B30" s="23"/>
      <c r="C30" s="22"/>
      <c r="D30" s="15">
        <f>SUM(D5,D12,D16,D19,D21,D23,D25)</f>
        <v>22188481</v>
      </c>
      <c r="E30" s="15">
        <f aca="true" t="shared" si="9" ref="E30:M30">SUM(E5,E12,E16,E19,E21,E23,E25)</f>
        <v>8100488</v>
      </c>
      <c r="F30" s="15">
        <f t="shared" si="9"/>
        <v>19523033</v>
      </c>
      <c r="G30" s="15">
        <f t="shared" si="9"/>
        <v>1706836</v>
      </c>
      <c r="H30" s="15">
        <f t="shared" si="9"/>
        <v>0</v>
      </c>
      <c r="I30" s="15">
        <f t="shared" si="9"/>
        <v>13060082</v>
      </c>
      <c r="J30" s="15">
        <f t="shared" si="9"/>
        <v>2553725</v>
      </c>
      <c r="K30" s="15">
        <f t="shared" si="9"/>
        <v>772957</v>
      </c>
      <c r="L30" s="15">
        <f t="shared" si="9"/>
        <v>0</v>
      </c>
      <c r="M30" s="15">
        <f t="shared" si="9"/>
        <v>0</v>
      </c>
      <c r="N30" s="15">
        <f t="shared" si="1"/>
        <v>67905602</v>
      </c>
      <c r="O30" s="37">
        <f t="shared" si="2"/>
        <v>1964.1223498105458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59</v>
      </c>
      <c r="M32" s="93"/>
      <c r="N32" s="93"/>
      <c r="O32" s="41">
        <v>34573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2181848</v>
      </c>
      <c r="E5" s="26">
        <f t="shared" si="0"/>
        <v>0</v>
      </c>
      <c r="F5" s="26">
        <f t="shared" si="0"/>
        <v>0</v>
      </c>
      <c r="G5" s="26">
        <f t="shared" si="0"/>
        <v>282680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738241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3202769</v>
      </c>
      <c r="O5" s="32">
        <f aca="true" t="shared" si="2" ref="O5:O29">(N5/O$31)</f>
        <v>94.71444625166346</v>
      </c>
      <c r="P5" s="6"/>
    </row>
    <row r="6" spans="1:16" ht="15">
      <c r="A6" s="12"/>
      <c r="B6" s="44">
        <v>511</v>
      </c>
      <c r="C6" s="20" t="s">
        <v>19</v>
      </c>
      <c r="D6" s="46">
        <v>171396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171396</v>
      </c>
      <c r="O6" s="47">
        <f t="shared" si="2"/>
        <v>5.068638178323229</v>
      </c>
      <c r="P6" s="9"/>
    </row>
    <row r="7" spans="1:16" ht="15">
      <c r="A7" s="12"/>
      <c r="B7" s="44">
        <v>512</v>
      </c>
      <c r="C7" s="20" t="s">
        <v>20</v>
      </c>
      <c r="D7" s="46">
        <v>662434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662434</v>
      </c>
      <c r="O7" s="47">
        <f t="shared" si="2"/>
        <v>19.58994529055153</v>
      </c>
      <c r="P7" s="9"/>
    </row>
    <row r="8" spans="1:16" ht="15">
      <c r="A8" s="12"/>
      <c r="B8" s="44">
        <v>513</v>
      </c>
      <c r="C8" s="20" t="s">
        <v>21</v>
      </c>
      <c r="D8" s="46">
        <v>913540</v>
      </c>
      <c r="E8" s="46">
        <v>0</v>
      </c>
      <c r="F8" s="46">
        <v>0</v>
      </c>
      <c r="G8" s="46">
        <v>258312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1171852</v>
      </c>
      <c r="O8" s="47">
        <f t="shared" si="2"/>
        <v>34.65479816649416</v>
      </c>
      <c r="P8" s="9"/>
    </row>
    <row r="9" spans="1:16" ht="15">
      <c r="A9" s="12"/>
      <c r="B9" s="44">
        <v>514</v>
      </c>
      <c r="C9" s="20" t="s">
        <v>22</v>
      </c>
      <c r="D9" s="46">
        <v>138753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138753</v>
      </c>
      <c r="O9" s="47">
        <f t="shared" si="2"/>
        <v>4.103297353245601</v>
      </c>
      <c r="P9" s="9"/>
    </row>
    <row r="10" spans="1:16" ht="15">
      <c r="A10" s="12"/>
      <c r="B10" s="44">
        <v>515</v>
      </c>
      <c r="C10" s="20" t="s">
        <v>23</v>
      </c>
      <c r="D10" s="46">
        <v>295725</v>
      </c>
      <c r="E10" s="46">
        <v>0</v>
      </c>
      <c r="F10" s="46">
        <v>0</v>
      </c>
      <c r="G10" s="46">
        <v>24368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320093</v>
      </c>
      <c r="O10" s="47">
        <f t="shared" si="2"/>
        <v>9.466006210261718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738241</v>
      </c>
      <c r="L11" s="46">
        <v>0</v>
      </c>
      <c r="M11" s="46">
        <v>0</v>
      </c>
      <c r="N11" s="46">
        <f t="shared" si="1"/>
        <v>738241</v>
      </c>
      <c r="O11" s="47">
        <f t="shared" si="2"/>
        <v>21.831761052787225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11638153</v>
      </c>
      <c r="E12" s="31">
        <f t="shared" si="3"/>
        <v>1182285</v>
      </c>
      <c r="F12" s="31">
        <f t="shared" si="3"/>
        <v>0</v>
      </c>
      <c r="G12" s="31">
        <f t="shared" si="3"/>
        <v>520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12820958</v>
      </c>
      <c r="O12" s="43">
        <f t="shared" si="2"/>
        <v>379.15002217950615</v>
      </c>
      <c r="P12" s="10"/>
    </row>
    <row r="13" spans="1:16" ht="15">
      <c r="A13" s="12"/>
      <c r="B13" s="44">
        <v>521</v>
      </c>
      <c r="C13" s="20" t="s">
        <v>27</v>
      </c>
      <c r="D13" s="46">
        <v>6230377</v>
      </c>
      <c r="E13" s="46">
        <v>542486</v>
      </c>
      <c r="F13" s="46">
        <v>0</v>
      </c>
      <c r="G13" s="46">
        <v>520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6773383</v>
      </c>
      <c r="O13" s="47">
        <f t="shared" si="2"/>
        <v>200.30705308295134</v>
      </c>
      <c r="P13" s="9"/>
    </row>
    <row r="14" spans="1:16" ht="15">
      <c r="A14" s="12"/>
      <c r="B14" s="44">
        <v>522</v>
      </c>
      <c r="C14" s="20" t="s">
        <v>28</v>
      </c>
      <c r="D14" s="46">
        <v>5073648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5073648</v>
      </c>
      <c r="O14" s="47">
        <f t="shared" si="2"/>
        <v>150.0413425994381</v>
      </c>
      <c r="P14" s="9"/>
    </row>
    <row r="15" spans="1:16" ht="15">
      <c r="A15" s="12"/>
      <c r="B15" s="44">
        <v>524</v>
      </c>
      <c r="C15" s="20" t="s">
        <v>29</v>
      </c>
      <c r="D15" s="46">
        <v>334128</v>
      </c>
      <c r="E15" s="46">
        <v>639799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973927</v>
      </c>
      <c r="O15" s="47">
        <f t="shared" si="2"/>
        <v>28.801626497116665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SUM(D17:D18)</f>
        <v>0</v>
      </c>
      <c r="E16" s="31">
        <f t="shared" si="4"/>
        <v>1097569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10629075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11726644</v>
      </c>
      <c r="O16" s="43">
        <f t="shared" si="2"/>
        <v>346.7882300754103</v>
      </c>
      <c r="P16" s="10"/>
    </row>
    <row r="17" spans="1:16" ht="15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10629075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10629075</v>
      </c>
      <c r="O17" s="47">
        <f t="shared" si="2"/>
        <v>314.33017891468285</v>
      </c>
      <c r="P17" s="9"/>
    </row>
    <row r="18" spans="1:16" ht="15">
      <c r="A18" s="12"/>
      <c r="B18" s="44">
        <v>538</v>
      </c>
      <c r="C18" s="20" t="s">
        <v>33</v>
      </c>
      <c r="D18" s="46">
        <v>0</v>
      </c>
      <c r="E18" s="46">
        <v>1097569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1097569</v>
      </c>
      <c r="O18" s="47">
        <f t="shared" si="2"/>
        <v>32.458051160727486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SUM(D20:D20)</f>
        <v>2788659</v>
      </c>
      <c r="E19" s="31">
        <f t="shared" si="5"/>
        <v>3581750</v>
      </c>
      <c r="F19" s="31">
        <f t="shared" si="5"/>
        <v>0</v>
      </c>
      <c r="G19" s="31">
        <f t="shared" si="5"/>
        <v>6236776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12607185</v>
      </c>
      <c r="O19" s="43">
        <f t="shared" si="2"/>
        <v>372.8281827591306</v>
      </c>
      <c r="P19" s="10"/>
    </row>
    <row r="20" spans="1:16" ht="15">
      <c r="A20" s="12"/>
      <c r="B20" s="44">
        <v>541</v>
      </c>
      <c r="C20" s="20" t="s">
        <v>35</v>
      </c>
      <c r="D20" s="46">
        <v>2788659</v>
      </c>
      <c r="E20" s="46">
        <v>3581750</v>
      </c>
      <c r="F20" s="46">
        <v>0</v>
      </c>
      <c r="G20" s="46">
        <v>6236776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12607185</v>
      </c>
      <c r="O20" s="47">
        <f t="shared" si="2"/>
        <v>372.8281827591306</v>
      </c>
      <c r="P20" s="9"/>
    </row>
    <row r="21" spans="1:16" ht="15.75">
      <c r="A21" s="28" t="s">
        <v>39</v>
      </c>
      <c r="B21" s="29"/>
      <c r="C21" s="30"/>
      <c r="D21" s="31">
        <f aca="true" t="shared" si="6" ref="D21:M21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3174732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3174732</v>
      </c>
      <c r="O21" s="43">
        <f t="shared" si="2"/>
        <v>93.88531716693775</v>
      </c>
      <c r="P21" s="10"/>
    </row>
    <row r="22" spans="1:16" ht="15">
      <c r="A22" s="12"/>
      <c r="B22" s="44">
        <v>562</v>
      </c>
      <c r="C22" s="20" t="s">
        <v>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3174732</v>
      </c>
      <c r="K22" s="46">
        <v>0</v>
      </c>
      <c r="L22" s="46">
        <v>0</v>
      </c>
      <c r="M22" s="46">
        <v>0</v>
      </c>
      <c r="N22" s="46">
        <f t="shared" si="1"/>
        <v>3174732</v>
      </c>
      <c r="O22" s="47">
        <f t="shared" si="2"/>
        <v>93.88531716693775</v>
      </c>
      <c r="P22" s="9"/>
    </row>
    <row r="23" spans="1:16" ht="15.75">
      <c r="A23" s="28" t="s">
        <v>41</v>
      </c>
      <c r="B23" s="29"/>
      <c r="C23" s="30"/>
      <c r="D23" s="31">
        <f aca="true" t="shared" si="7" ref="D23:M23">SUM(D24:D24)</f>
        <v>3255180</v>
      </c>
      <c r="E23" s="31">
        <f t="shared" si="7"/>
        <v>0</v>
      </c>
      <c r="F23" s="31">
        <f t="shared" si="7"/>
        <v>0</v>
      </c>
      <c r="G23" s="31">
        <f t="shared" si="7"/>
        <v>158717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3413897</v>
      </c>
      <c r="O23" s="43">
        <f t="shared" si="2"/>
        <v>100.95806594706491</v>
      </c>
      <c r="P23" s="9"/>
    </row>
    <row r="24" spans="1:16" ht="15">
      <c r="A24" s="12"/>
      <c r="B24" s="44">
        <v>572</v>
      </c>
      <c r="C24" s="20" t="s">
        <v>42</v>
      </c>
      <c r="D24" s="46">
        <v>3255180</v>
      </c>
      <c r="E24" s="46">
        <v>0</v>
      </c>
      <c r="F24" s="46">
        <v>0</v>
      </c>
      <c r="G24" s="46">
        <v>158717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3413897</v>
      </c>
      <c r="O24" s="47">
        <f t="shared" si="2"/>
        <v>100.95806594706491</v>
      </c>
      <c r="P24" s="9"/>
    </row>
    <row r="25" spans="1:16" ht="15.75">
      <c r="A25" s="28" t="s">
        <v>47</v>
      </c>
      <c r="B25" s="29"/>
      <c r="C25" s="30"/>
      <c r="D25" s="31">
        <f aca="true" t="shared" si="8" ref="D25:M25">SUM(D26:D28)</f>
        <v>2437587</v>
      </c>
      <c r="E25" s="31">
        <f t="shared" si="8"/>
        <v>1235650</v>
      </c>
      <c r="F25" s="31">
        <f t="shared" si="8"/>
        <v>2936152</v>
      </c>
      <c r="G25" s="31">
        <f t="shared" si="8"/>
        <v>382886</v>
      </c>
      <c r="H25" s="31">
        <f t="shared" si="8"/>
        <v>0</v>
      </c>
      <c r="I25" s="31">
        <f t="shared" si="8"/>
        <v>2284358</v>
      </c>
      <c r="J25" s="31">
        <f t="shared" si="8"/>
        <v>40484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9317117</v>
      </c>
      <c r="O25" s="43">
        <f t="shared" si="2"/>
        <v>275.53207156587314</v>
      </c>
      <c r="P25" s="9"/>
    </row>
    <row r="26" spans="1:16" ht="15">
      <c r="A26" s="12"/>
      <c r="B26" s="44">
        <v>581</v>
      </c>
      <c r="C26" s="20" t="s">
        <v>43</v>
      </c>
      <c r="D26" s="46">
        <v>2437587</v>
      </c>
      <c r="E26" s="46">
        <v>1235650</v>
      </c>
      <c r="F26" s="46">
        <v>0</v>
      </c>
      <c r="G26" s="46">
        <v>344359</v>
      </c>
      <c r="H26" s="46">
        <v>0</v>
      </c>
      <c r="I26" s="46">
        <v>205877</v>
      </c>
      <c r="J26" s="46">
        <v>40484</v>
      </c>
      <c r="K26" s="46">
        <v>0</v>
      </c>
      <c r="L26" s="46">
        <v>0</v>
      </c>
      <c r="M26" s="46">
        <v>0</v>
      </c>
      <c r="N26" s="46">
        <f t="shared" si="1"/>
        <v>4263957</v>
      </c>
      <c r="O26" s="47">
        <f t="shared" si="2"/>
        <v>126.09661392872985</v>
      </c>
      <c r="P26" s="9"/>
    </row>
    <row r="27" spans="1:16" ht="15">
      <c r="A27" s="12"/>
      <c r="B27" s="44">
        <v>590</v>
      </c>
      <c r="C27" s="20" t="s">
        <v>45</v>
      </c>
      <c r="D27" s="46">
        <v>0</v>
      </c>
      <c r="E27" s="46">
        <v>0</v>
      </c>
      <c r="F27" s="46">
        <v>1725886</v>
      </c>
      <c r="G27" s="46">
        <v>38527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1764413</v>
      </c>
      <c r="O27" s="47">
        <f t="shared" si="2"/>
        <v>52.17841194736064</v>
      </c>
      <c r="P27" s="9"/>
    </row>
    <row r="28" spans="1:16" ht="15.75" thickBot="1">
      <c r="A28" s="12"/>
      <c r="B28" s="44">
        <v>591</v>
      </c>
      <c r="C28" s="20" t="s">
        <v>46</v>
      </c>
      <c r="D28" s="46">
        <v>0</v>
      </c>
      <c r="E28" s="46">
        <v>0</v>
      </c>
      <c r="F28" s="46">
        <v>1210266</v>
      </c>
      <c r="G28" s="46">
        <v>0</v>
      </c>
      <c r="H28" s="46">
        <v>0</v>
      </c>
      <c r="I28" s="46">
        <v>2078481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3288747</v>
      </c>
      <c r="O28" s="47">
        <f t="shared" si="2"/>
        <v>97.25704568978264</v>
      </c>
      <c r="P28" s="9"/>
    </row>
    <row r="29" spans="1:119" ht="16.5" thickBot="1">
      <c r="A29" s="14" t="s">
        <v>10</v>
      </c>
      <c r="B29" s="23"/>
      <c r="C29" s="22"/>
      <c r="D29" s="15">
        <f>SUM(D5,D12,D16,D19,D21,D23,D25)</f>
        <v>22301427</v>
      </c>
      <c r="E29" s="15">
        <f aca="true" t="shared" si="9" ref="E29:M29">SUM(E5,E12,E16,E19,E21,E23,E25)</f>
        <v>7097254</v>
      </c>
      <c r="F29" s="15">
        <f t="shared" si="9"/>
        <v>2936152</v>
      </c>
      <c r="G29" s="15">
        <f t="shared" si="9"/>
        <v>7061579</v>
      </c>
      <c r="H29" s="15">
        <f t="shared" si="9"/>
        <v>0</v>
      </c>
      <c r="I29" s="15">
        <f t="shared" si="9"/>
        <v>12913433</v>
      </c>
      <c r="J29" s="15">
        <f t="shared" si="9"/>
        <v>3215216</v>
      </c>
      <c r="K29" s="15">
        <f t="shared" si="9"/>
        <v>738241</v>
      </c>
      <c r="L29" s="15">
        <f t="shared" si="9"/>
        <v>0</v>
      </c>
      <c r="M29" s="15">
        <f t="shared" si="9"/>
        <v>0</v>
      </c>
      <c r="N29" s="15">
        <f t="shared" si="1"/>
        <v>56263302</v>
      </c>
      <c r="O29" s="37">
        <f t="shared" si="2"/>
        <v>1663.8563359455864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56</v>
      </c>
      <c r="M31" s="93"/>
      <c r="N31" s="93"/>
      <c r="O31" s="41">
        <v>33815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3827178</v>
      </c>
      <c r="E5" s="26">
        <f aca="true" t="shared" si="0" ref="E5:M5">SUM(E6:E12)</f>
        <v>0</v>
      </c>
      <c r="F5" s="26">
        <f t="shared" si="0"/>
        <v>0</v>
      </c>
      <c r="G5" s="26">
        <f t="shared" si="0"/>
        <v>452804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506853</v>
      </c>
      <c r="L5" s="26">
        <f t="shared" si="0"/>
        <v>0</v>
      </c>
      <c r="M5" s="26">
        <f t="shared" si="0"/>
        <v>0</v>
      </c>
      <c r="N5" s="27">
        <f>SUM(D5:M5)</f>
        <v>4786835</v>
      </c>
      <c r="O5" s="32">
        <f aca="true" t="shared" si="1" ref="O5:O34">(N5/O$36)</f>
        <v>143.56772239217804</v>
      </c>
      <c r="P5" s="6"/>
    </row>
    <row r="6" spans="1:16" ht="15">
      <c r="A6" s="12"/>
      <c r="B6" s="44">
        <v>511</v>
      </c>
      <c r="C6" s="20" t="s">
        <v>19</v>
      </c>
      <c r="D6" s="46">
        <v>147285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147285</v>
      </c>
      <c r="O6" s="47">
        <f t="shared" si="1"/>
        <v>4.41740147561634</v>
      </c>
      <c r="P6" s="9"/>
    </row>
    <row r="7" spans="1:16" ht="15">
      <c r="A7" s="12"/>
      <c r="B7" s="44">
        <v>512</v>
      </c>
      <c r="C7" s="20" t="s">
        <v>20</v>
      </c>
      <c r="D7" s="46">
        <v>897537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897537</v>
      </c>
      <c r="O7" s="47">
        <f t="shared" si="1"/>
        <v>26.919111031131905</v>
      </c>
      <c r="P7" s="9"/>
    </row>
    <row r="8" spans="1:16" ht="15">
      <c r="A8" s="12"/>
      <c r="B8" s="44">
        <v>513</v>
      </c>
      <c r="C8" s="20" t="s">
        <v>21</v>
      </c>
      <c r="D8" s="46">
        <v>1212456</v>
      </c>
      <c r="E8" s="46">
        <v>0</v>
      </c>
      <c r="F8" s="46">
        <v>0</v>
      </c>
      <c r="G8" s="46">
        <v>177748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1390204</v>
      </c>
      <c r="O8" s="47">
        <f t="shared" si="1"/>
        <v>41.695279227400874</v>
      </c>
      <c r="P8" s="9"/>
    </row>
    <row r="9" spans="1:16" ht="15">
      <c r="A9" s="12"/>
      <c r="B9" s="44">
        <v>514</v>
      </c>
      <c r="C9" s="20" t="s">
        <v>22</v>
      </c>
      <c r="D9" s="46">
        <v>118719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118719</v>
      </c>
      <c r="O9" s="47">
        <f t="shared" si="1"/>
        <v>3.56064423249955</v>
      </c>
      <c r="P9" s="9"/>
    </row>
    <row r="10" spans="1:16" ht="15">
      <c r="A10" s="12"/>
      <c r="B10" s="44">
        <v>515</v>
      </c>
      <c r="C10" s="20" t="s">
        <v>23</v>
      </c>
      <c r="D10" s="46">
        <v>593583</v>
      </c>
      <c r="E10" s="46">
        <v>0</v>
      </c>
      <c r="F10" s="46">
        <v>0</v>
      </c>
      <c r="G10" s="46">
        <v>64816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658399</v>
      </c>
      <c r="O10" s="47">
        <f t="shared" si="1"/>
        <v>19.7468358226861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506853</v>
      </c>
      <c r="L11" s="46">
        <v>0</v>
      </c>
      <c r="M11" s="46">
        <v>0</v>
      </c>
      <c r="N11" s="46">
        <f t="shared" si="2"/>
        <v>506853</v>
      </c>
      <c r="O11" s="47">
        <f t="shared" si="1"/>
        <v>15.2016375742307</v>
      </c>
      <c r="P11" s="9"/>
    </row>
    <row r="12" spans="1:16" ht="15">
      <c r="A12" s="12"/>
      <c r="B12" s="44">
        <v>519</v>
      </c>
      <c r="C12" s="20" t="s">
        <v>25</v>
      </c>
      <c r="D12" s="46">
        <v>857598</v>
      </c>
      <c r="E12" s="46">
        <v>0</v>
      </c>
      <c r="F12" s="46">
        <v>0</v>
      </c>
      <c r="G12" s="46">
        <v>210240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1067838</v>
      </c>
      <c r="O12" s="47">
        <f t="shared" si="1"/>
        <v>32.02681302861256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11394061</v>
      </c>
      <c r="E13" s="31">
        <f t="shared" si="3"/>
        <v>1318828</v>
      </c>
      <c r="F13" s="31">
        <f t="shared" si="3"/>
        <v>0</v>
      </c>
      <c r="G13" s="31">
        <f t="shared" si="3"/>
        <v>360288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19">SUM(D13:M13)</f>
        <v>13073177</v>
      </c>
      <c r="O13" s="43">
        <f t="shared" si="1"/>
        <v>392.0933657249115</v>
      </c>
      <c r="P13" s="10"/>
    </row>
    <row r="14" spans="1:16" ht="15">
      <c r="A14" s="12"/>
      <c r="B14" s="44">
        <v>521</v>
      </c>
      <c r="C14" s="20" t="s">
        <v>27</v>
      </c>
      <c r="D14" s="46">
        <v>6042444</v>
      </c>
      <c r="E14" s="46">
        <v>570903</v>
      </c>
      <c r="F14" s="46">
        <v>0</v>
      </c>
      <c r="G14" s="46">
        <v>358344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6971691</v>
      </c>
      <c r="O14" s="47">
        <f t="shared" si="1"/>
        <v>209.09636494511426</v>
      </c>
      <c r="P14" s="9"/>
    </row>
    <row r="15" spans="1:16" ht="15">
      <c r="A15" s="12"/>
      <c r="B15" s="44">
        <v>522</v>
      </c>
      <c r="C15" s="20" t="s">
        <v>28</v>
      </c>
      <c r="D15" s="46">
        <v>5021541</v>
      </c>
      <c r="E15" s="46">
        <v>0</v>
      </c>
      <c r="F15" s="46">
        <v>0</v>
      </c>
      <c r="G15" s="46">
        <v>1944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5023485</v>
      </c>
      <c r="O15" s="47">
        <f t="shared" si="1"/>
        <v>150.6653770019795</v>
      </c>
      <c r="P15" s="9"/>
    </row>
    <row r="16" spans="1:16" ht="15">
      <c r="A16" s="12"/>
      <c r="B16" s="44">
        <v>524</v>
      </c>
      <c r="C16" s="20" t="s">
        <v>29</v>
      </c>
      <c r="D16" s="46">
        <v>330076</v>
      </c>
      <c r="E16" s="46">
        <v>747925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1078001</v>
      </c>
      <c r="O16" s="47">
        <f t="shared" si="1"/>
        <v>32.33162377781777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SUM(D18:D19)</f>
        <v>0</v>
      </c>
      <c r="E17" s="31">
        <f t="shared" si="5"/>
        <v>1451765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7496035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8947800</v>
      </c>
      <c r="O17" s="43">
        <f t="shared" si="1"/>
        <v>268.36422530142164</v>
      </c>
      <c r="P17" s="10"/>
    </row>
    <row r="18" spans="1:16" ht="15">
      <c r="A18" s="12"/>
      <c r="B18" s="44">
        <v>536</v>
      </c>
      <c r="C18" s="20" t="s">
        <v>51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7496035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7496035</v>
      </c>
      <c r="O18" s="47">
        <f t="shared" si="1"/>
        <v>224.8225961250075</v>
      </c>
      <c r="P18" s="9"/>
    </row>
    <row r="19" spans="1:16" ht="15">
      <c r="A19" s="12"/>
      <c r="B19" s="44">
        <v>538</v>
      </c>
      <c r="C19" s="20" t="s">
        <v>33</v>
      </c>
      <c r="D19" s="46">
        <v>0</v>
      </c>
      <c r="E19" s="46">
        <v>1451765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1451765</v>
      </c>
      <c r="O19" s="47">
        <f t="shared" si="1"/>
        <v>43.54162917641413</v>
      </c>
      <c r="P19" s="9"/>
    </row>
    <row r="20" spans="1:16" ht="15.75">
      <c r="A20" s="28" t="s">
        <v>34</v>
      </c>
      <c r="B20" s="29"/>
      <c r="C20" s="30"/>
      <c r="D20" s="31">
        <f aca="true" t="shared" si="6" ref="D20:M20">SUM(D21:D21)</f>
        <v>2474752</v>
      </c>
      <c r="E20" s="31">
        <f t="shared" si="6"/>
        <v>4412676</v>
      </c>
      <c r="F20" s="31">
        <f t="shared" si="6"/>
        <v>0</v>
      </c>
      <c r="G20" s="31">
        <f t="shared" si="6"/>
        <v>447068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aca="true" t="shared" si="7" ref="N20:N25">SUM(D20:M20)</f>
        <v>7334496</v>
      </c>
      <c r="O20" s="43">
        <f t="shared" si="1"/>
        <v>219.97768580169156</v>
      </c>
      <c r="P20" s="10"/>
    </row>
    <row r="21" spans="1:16" ht="15">
      <c r="A21" s="12"/>
      <c r="B21" s="44">
        <v>541</v>
      </c>
      <c r="C21" s="20" t="s">
        <v>35</v>
      </c>
      <c r="D21" s="46">
        <v>2474752</v>
      </c>
      <c r="E21" s="46">
        <v>4412676</v>
      </c>
      <c r="F21" s="46">
        <v>0</v>
      </c>
      <c r="G21" s="46">
        <v>447068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7334496</v>
      </c>
      <c r="O21" s="47">
        <f t="shared" si="1"/>
        <v>219.97768580169156</v>
      </c>
      <c r="P21" s="9"/>
    </row>
    <row r="22" spans="1:16" ht="15.75">
      <c r="A22" s="28" t="s">
        <v>36</v>
      </c>
      <c r="B22" s="29"/>
      <c r="C22" s="30"/>
      <c r="D22" s="31">
        <f aca="true" t="shared" si="8" ref="D22:M22">SUM(D23:D24)</f>
        <v>0</v>
      </c>
      <c r="E22" s="31">
        <f t="shared" si="8"/>
        <v>159233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7"/>
        <v>159233</v>
      </c>
      <c r="O22" s="43">
        <f t="shared" si="1"/>
        <v>4.775748305440586</v>
      </c>
      <c r="P22" s="10"/>
    </row>
    <row r="23" spans="1:16" ht="15">
      <c r="A23" s="13"/>
      <c r="B23" s="45">
        <v>552</v>
      </c>
      <c r="C23" s="21" t="s">
        <v>37</v>
      </c>
      <c r="D23" s="46">
        <v>0</v>
      </c>
      <c r="E23" s="46">
        <v>3500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3500</v>
      </c>
      <c r="O23" s="47">
        <f t="shared" si="1"/>
        <v>0.104972707096155</v>
      </c>
      <c r="P23" s="9"/>
    </row>
    <row r="24" spans="1:16" ht="15">
      <c r="A24" s="13"/>
      <c r="B24" s="45">
        <v>559</v>
      </c>
      <c r="C24" s="21" t="s">
        <v>38</v>
      </c>
      <c r="D24" s="46">
        <v>0</v>
      </c>
      <c r="E24" s="46">
        <v>155733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155733</v>
      </c>
      <c r="O24" s="47">
        <f t="shared" si="1"/>
        <v>4.670775598344431</v>
      </c>
      <c r="P24" s="9"/>
    </row>
    <row r="25" spans="1:16" ht="15.75">
      <c r="A25" s="28" t="s">
        <v>39</v>
      </c>
      <c r="B25" s="29"/>
      <c r="C25" s="30"/>
      <c r="D25" s="31">
        <f aca="true" t="shared" si="9" ref="D25:M25">SUM(D26:D26)</f>
        <v>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2941759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7"/>
        <v>2941759</v>
      </c>
      <c r="O25" s="43">
        <f t="shared" si="1"/>
        <v>88.22983024413652</v>
      </c>
      <c r="P25" s="10"/>
    </row>
    <row r="26" spans="1:16" ht="15">
      <c r="A26" s="12"/>
      <c r="B26" s="44">
        <v>562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2941759</v>
      </c>
      <c r="K26" s="46">
        <v>0</v>
      </c>
      <c r="L26" s="46">
        <v>0</v>
      </c>
      <c r="M26" s="46">
        <v>0</v>
      </c>
      <c r="N26" s="46">
        <f aca="true" t="shared" si="10" ref="N26:N34">SUM(D26:M26)</f>
        <v>2941759</v>
      </c>
      <c r="O26" s="47">
        <f t="shared" si="1"/>
        <v>88.22983024413652</v>
      </c>
      <c r="P26" s="9"/>
    </row>
    <row r="27" spans="1:16" ht="15.75">
      <c r="A27" s="28" t="s">
        <v>41</v>
      </c>
      <c r="B27" s="29"/>
      <c r="C27" s="30"/>
      <c r="D27" s="31">
        <f aca="true" t="shared" si="11" ref="D27:M27">SUM(D28:D28)</f>
        <v>3363937</v>
      </c>
      <c r="E27" s="31">
        <f t="shared" si="11"/>
        <v>0</v>
      </c>
      <c r="F27" s="31">
        <f t="shared" si="11"/>
        <v>0</v>
      </c>
      <c r="G27" s="31">
        <f t="shared" si="11"/>
        <v>344236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10"/>
        <v>3708173</v>
      </c>
      <c r="O27" s="43">
        <f t="shared" si="1"/>
        <v>111.2162737688201</v>
      </c>
      <c r="P27" s="9"/>
    </row>
    <row r="28" spans="1:16" ht="15">
      <c r="A28" s="12"/>
      <c r="B28" s="44">
        <v>572</v>
      </c>
      <c r="C28" s="20" t="s">
        <v>42</v>
      </c>
      <c r="D28" s="46">
        <v>3363937</v>
      </c>
      <c r="E28" s="46">
        <v>0</v>
      </c>
      <c r="F28" s="46">
        <v>0</v>
      </c>
      <c r="G28" s="46">
        <v>344236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3708173</v>
      </c>
      <c r="O28" s="47">
        <f t="shared" si="1"/>
        <v>111.2162737688201</v>
      </c>
      <c r="P28" s="9"/>
    </row>
    <row r="29" spans="1:16" ht="15.75">
      <c r="A29" s="28" t="s">
        <v>47</v>
      </c>
      <c r="B29" s="29"/>
      <c r="C29" s="30"/>
      <c r="D29" s="31">
        <f aca="true" t="shared" si="12" ref="D29:M29">SUM(D30:D33)</f>
        <v>2445774</v>
      </c>
      <c r="E29" s="31">
        <f t="shared" si="12"/>
        <v>1107381</v>
      </c>
      <c r="F29" s="31">
        <f t="shared" si="12"/>
        <v>2753972</v>
      </c>
      <c r="G29" s="31">
        <f t="shared" si="12"/>
        <v>264673</v>
      </c>
      <c r="H29" s="31">
        <f t="shared" si="12"/>
        <v>0</v>
      </c>
      <c r="I29" s="31">
        <f t="shared" si="12"/>
        <v>1111677</v>
      </c>
      <c r="J29" s="31">
        <f t="shared" si="12"/>
        <v>39638</v>
      </c>
      <c r="K29" s="31">
        <f t="shared" si="12"/>
        <v>0</v>
      </c>
      <c r="L29" s="31">
        <f t="shared" si="12"/>
        <v>0</v>
      </c>
      <c r="M29" s="31">
        <f t="shared" si="12"/>
        <v>0</v>
      </c>
      <c r="N29" s="31">
        <f t="shared" si="10"/>
        <v>7723115</v>
      </c>
      <c r="O29" s="43">
        <f t="shared" si="1"/>
        <v>231.63322536140603</v>
      </c>
      <c r="P29" s="9"/>
    </row>
    <row r="30" spans="1:16" ht="15">
      <c r="A30" s="12"/>
      <c r="B30" s="44">
        <v>581</v>
      </c>
      <c r="C30" s="20" t="s">
        <v>43</v>
      </c>
      <c r="D30" s="46">
        <v>2445774</v>
      </c>
      <c r="E30" s="46">
        <v>1107381</v>
      </c>
      <c r="F30" s="46">
        <v>0</v>
      </c>
      <c r="G30" s="46">
        <v>262439</v>
      </c>
      <c r="H30" s="46">
        <v>0</v>
      </c>
      <c r="I30" s="46">
        <v>186690</v>
      </c>
      <c r="J30" s="46">
        <v>39638</v>
      </c>
      <c r="K30" s="46">
        <v>0</v>
      </c>
      <c r="L30" s="46">
        <v>0</v>
      </c>
      <c r="M30" s="46">
        <v>0</v>
      </c>
      <c r="N30" s="46">
        <f t="shared" si="10"/>
        <v>4041922</v>
      </c>
      <c r="O30" s="47">
        <f t="shared" si="1"/>
        <v>121.22614120328714</v>
      </c>
      <c r="P30" s="9"/>
    </row>
    <row r="31" spans="1:16" ht="15">
      <c r="A31" s="12"/>
      <c r="B31" s="44">
        <v>584</v>
      </c>
      <c r="C31" s="20" t="s">
        <v>52</v>
      </c>
      <c r="D31" s="46">
        <v>0</v>
      </c>
      <c r="E31" s="46">
        <v>0</v>
      </c>
      <c r="F31" s="46">
        <v>0</v>
      </c>
      <c r="G31" s="46">
        <v>2234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2234</v>
      </c>
      <c r="O31" s="47">
        <f t="shared" si="1"/>
        <v>0.06700257932937437</v>
      </c>
      <c r="P31" s="9"/>
    </row>
    <row r="32" spans="1:16" ht="15">
      <c r="A32" s="12"/>
      <c r="B32" s="44">
        <v>590</v>
      </c>
      <c r="C32" s="20" t="s">
        <v>45</v>
      </c>
      <c r="D32" s="46">
        <v>0</v>
      </c>
      <c r="E32" s="46">
        <v>0</v>
      </c>
      <c r="F32" s="46">
        <v>1536721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1536721</v>
      </c>
      <c r="O32" s="47">
        <f t="shared" si="1"/>
        <v>46.08964669186012</v>
      </c>
      <c r="P32" s="9"/>
    </row>
    <row r="33" spans="1:16" ht="15.75" thickBot="1">
      <c r="A33" s="12"/>
      <c r="B33" s="44">
        <v>591</v>
      </c>
      <c r="C33" s="20" t="s">
        <v>46</v>
      </c>
      <c r="D33" s="46">
        <v>0</v>
      </c>
      <c r="E33" s="46">
        <v>0</v>
      </c>
      <c r="F33" s="46">
        <v>1217251</v>
      </c>
      <c r="G33" s="46">
        <v>0</v>
      </c>
      <c r="H33" s="46">
        <v>0</v>
      </c>
      <c r="I33" s="46">
        <v>924987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2142238</v>
      </c>
      <c r="O33" s="47">
        <f t="shared" si="1"/>
        <v>64.2504348869294</v>
      </c>
      <c r="P33" s="9"/>
    </row>
    <row r="34" spans="1:119" ht="16.5" thickBot="1">
      <c r="A34" s="14" t="s">
        <v>10</v>
      </c>
      <c r="B34" s="23"/>
      <c r="C34" s="22"/>
      <c r="D34" s="15">
        <f aca="true" t="shared" si="13" ref="D34:M34">SUM(D5,D13,D17,D20,D22,D25,D27,D29)</f>
        <v>23505702</v>
      </c>
      <c r="E34" s="15">
        <f t="shared" si="13"/>
        <v>8449883</v>
      </c>
      <c r="F34" s="15">
        <f t="shared" si="13"/>
        <v>2753972</v>
      </c>
      <c r="G34" s="15">
        <f t="shared" si="13"/>
        <v>1869069</v>
      </c>
      <c r="H34" s="15">
        <f t="shared" si="13"/>
        <v>0</v>
      </c>
      <c r="I34" s="15">
        <f t="shared" si="13"/>
        <v>8607712</v>
      </c>
      <c r="J34" s="15">
        <f t="shared" si="13"/>
        <v>2981397</v>
      </c>
      <c r="K34" s="15">
        <f t="shared" si="13"/>
        <v>506853</v>
      </c>
      <c r="L34" s="15">
        <f t="shared" si="13"/>
        <v>0</v>
      </c>
      <c r="M34" s="15">
        <f t="shared" si="13"/>
        <v>0</v>
      </c>
      <c r="N34" s="15">
        <f t="shared" si="10"/>
        <v>48674588</v>
      </c>
      <c r="O34" s="37">
        <f t="shared" si="1"/>
        <v>1459.858076900006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53</v>
      </c>
      <c r="M36" s="93"/>
      <c r="N36" s="93"/>
      <c r="O36" s="41">
        <v>33342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4001726</v>
      </c>
      <c r="E5" s="26">
        <f aca="true" t="shared" si="0" ref="E5:M5">SUM(E6:E12)</f>
        <v>0</v>
      </c>
      <c r="F5" s="26">
        <f t="shared" si="0"/>
        <v>0</v>
      </c>
      <c r="G5" s="26">
        <f t="shared" si="0"/>
        <v>145691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468909</v>
      </c>
      <c r="L5" s="26">
        <f t="shared" si="0"/>
        <v>0</v>
      </c>
      <c r="M5" s="26">
        <f t="shared" si="0"/>
        <v>0</v>
      </c>
      <c r="N5" s="27">
        <f>SUM(D5:M5)</f>
        <v>4616326</v>
      </c>
      <c r="O5" s="32">
        <f aca="true" t="shared" si="1" ref="O5:O35">(N5/O$37)</f>
        <v>137.6815890721465</v>
      </c>
      <c r="P5" s="6"/>
    </row>
    <row r="6" spans="1:16" ht="15">
      <c r="A6" s="12"/>
      <c r="B6" s="44">
        <v>511</v>
      </c>
      <c r="C6" s="20" t="s">
        <v>19</v>
      </c>
      <c r="D6" s="46">
        <v>203568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203568</v>
      </c>
      <c r="O6" s="47">
        <f t="shared" si="1"/>
        <v>6.0714008768528736</v>
      </c>
      <c r="P6" s="9"/>
    </row>
    <row r="7" spans="1:16" ht="15">
      <c r="A7" s="12"/>
      <c r="B7" s="44">
        <v>512</v>
      </c>
      <c r="C7" s="20" t="s">
        <v>20</v>
      </c>
      <c r="D7" s="46">
        <v>987262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987262</v>
      </c>
      <c r="O7" s="47">
        <f t="shared" si="1"/>
        <v>29.445017745831965</v>
      </c>
      <c r="P7" s="9"/>
    </row>
    <row r="8" spans="1:16" ht="15">
      <c r="A8" s="12"/>
      <c r="B8" s="44">
        <v>513</v>
      </c>
      <c r="C8" s="20" t="s">
        <v>21</v>
      </c>
      <c r="D8" s="46">
        <v>1229580</v>
      </c>
      <c r="E8" s="46">
        <v>0</v>
      </c>
      <c r="F8" s="46">
        <v>0</v>
      </c>
      <c r="G8" s="46">
        <v>145691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1375271</v>
      </c>
      <c r="O8" s="47">
        <f t="shared" si="1"/>
        <v>41.01735810790659</v>
      </c>
      <c r="P8" s="9"/>
    </row>
    <row r="9" spans="1:16" ht="15">
      <c r="A9" s="12"/>
      <c r="B9" s="44">
        <v>514</v>
      </c>
      <c r="C9" s="20" t="s">
        <v>22</v>
      </c>
      <c r="D9" s="46">
        <v>155272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155272</v>
      </c>
      <c r="O9" s="47">
        <f t="shared" si="1"/>
        <v>4.630976169882788</v>
      </c>
      <c r="P9" s="9"/>
    </row>
    <row r="10" spans="1:16" ht="15">
      <c r="A10" s="12"/>
      <c r="B10" s="44">
        <v>515</v>
      </c>
      <c r="C10" s="20" t="s">
        <v>23</v>
      </c>
      <c r="D10" s="46">
        <v>767990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767990</v>
      </c>
      <c r="O10" s="47">
        <f t="shared" si="1"/>
        <v>22.905246204777953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468909</v>
      </c>
      <c r="L11" s="46">
        <v>0</v>
      </c>
      <c r="M11" s="46">
        <v>0</v>
      </c>
      <c r="N11" s="46">
        <f t="shared" si="2"/>
        <v>468909</v>
      </c>
      <c r="O11" s="47">
        <f t="shared" si="1"/>
        <v>13.985177010945748</v>
      </c>
      <c r="P11" s="9"/>
    </row>
    <row r="12" spans="1:16" ht="15">
      <c r="A12" s="12"/>
      <c r="B12" s="44">
        <v>519</v>
      </c>
      <c r="C12" s="20" t="s">
        <v>25</v>
      </c>
      <c r="D12" s="46">
        <v>658054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658054</v>
      </c>
      <c r="O12" s="47">
        <f t="shared" si="1"/>
        <v>19.62641295594858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11049942</v>
      </c>
      <c r="E13" s="31">
        <f t="shared" si="3"/>
        <v>1371663</v>
      </c>
      <c r="F13" s="31">
        <f t="shared" si="3"/>
        <v>0</v>
      </c>
      <c r="G13" s="31">
        <f t="shared" si="3"/>
        <v>1993469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0">SUM(D13:M13)</f>
        <v>14415074</v>
      </c>
      <c r="O13" s="43">
        <f t="shared" si="1"/>
        <v>429.9285394732918</v>
      </c>
      <c r="P13" s="10"/>
    </row>
    <row r="14" spans="1:16" ht="15">
      <c r="A14" s="12"/>
      <c r="B14" s="44">
        <v>521</v>
      </c>
      <c r="C14" s="20" t="s">
        <v>27</v>
      </c>
      <c r="D14" s="46">
        <v>5882296</v>
      </c>
      <c r="E14" s="46">
        <v>520045</v>
      </c>
      <c r="F14" s="46">
        <v>0</v>
      </c>
      <c r="G14" s="46">
        <v>181663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6584004</v>
      </c>
      <c r="O14" s="47">
        <f t="shared" si="1"/>
        <v>196.36744310895045</v>
      </c>
      <c r="P14" s="9"/>
    </row>
    <row r="15" spans="1:16" ht="15">
      <c r="A15" s="12"/>
      <c r="B15" s="44">
        <v>522</v>
      </c>
      <c r="C15" s="20" t="s">
        <v>28</v>
      </c>
      <c r="D15" s="46">
        <v>4810460</v>
      </c>
      <c r="E15" s="46">
        <v>0</v>
      </c>
      <c r="F15" s="46">
        <v>0</v>
      </c>
      <c r="G15" s="46">
        <v>1811806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6622266</v>
      </c>
      <c r="O15" s="47">
        <f t="shared" si="1"/>
        <v>197.50860449163412</v>
      </c>
      <c r="P15" s="9"/>
    </row>
    <row r="16" spans="1:16" ht="15">
      <c r="A16" s="12"/>
      <c r="B16" s="44">
        <v>524</v>
      </c>
      <c r="C16" s="20" t="s">
        <v>29</v>
      </c>
      <c r="D16" s="46">
        <v>357186</v>
      </c>
      <c r="E16" s="46">
        <v>851618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1208804</v>
      </c>
      <c r="O16" s="47">
        <f t="shared" si="1"/>
        <v>36.05249187270721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1703321</v>
      </c>
      <c r="H17" s="31">
        <f t="shared" si="5"/>
        <v>0</v>
      </c>
      <c r="I17" s="31">
        <f t="shared" si="5"/>
        <v>7760420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1576924</v>
      </c>
      <c r="N17" s="42">
        <f t="shared" si="4"/>
        <v>11040665</v>
      </c>
      <c r="O17" s="43">
        <f t="shared" si="1"/>
        <v>329.2870351039399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7760420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7760420</v>
      </c>
      <c r="O18" s="47">
        <f t="shared" si="1"/>
        <v>231.45396522413432</v>
      </c>
      <c r="P18" s="9"/>
    </row>
    <row r="19" spans="1:16" ht="15">
      <c r="A19" s="12"/>
      <c r="B19" s="44">
        <v>537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1576924</v>
      </c>
      <c r="N19" s="46">
        <f t="shared" si="4"/>
        <v>1576924</v>
      </c>
      <c r="O19" s="47">
        <f t="shared" si="1"/>
        <v>47.0316442482627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1703321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1703321</v>
      </c>
      <c r="O20" s="47">
        <f t="shared" si="1"/>
        <v>50.80142563154284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2902569</v>
      </c>
      <c r="E21" s="31">
        <f t="shared" si="6"/>
        <v>3143533</v>
      </c>
      <c r="F21" s="31">
        <f t="shared" si="6"/>
        <v>0</v>
      </c>
      <c r="G21" s="31">
        <f t="shared" si="6"/>
        <v>1474189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aca="true" t="shared" si="7" ref="N21:N26">SUM(D21:M21)</f>
        <v>7520291</v>
      </c>
      <c r="O21" s="43">
        <f t="shared" si="1"/>
        <v>224.29213516657222</v>
      </c>
      <c r="P21" s="10"/>
    </row>
    <row r="22" spans="1:16" ht="15">
      <c r="A22" s="12"/>
      <c r="B22" s="44">
        <v>541</v>
      </c>
      <c r="C22" s="20" t="s">
        <v>35</v>
      </c>
      <c r="D22" s="46">
        <v>2902569</v>
      </c>
      <c r="E22" s="46">
        <v>3143533</v>
      </c>
      <c r="F22" s="46">
        <v>0</v>
      </c>
      <c r="G22" s="46">
        <v>1474189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7520291</v>
      </c>
      <c r="O22" s="47">
        <f t="shared" si="1"/>
        <v>224.29213516657222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SUM(D24:D25)</f>
        <v>0</v>
      </c>
      <c r="E23" s="31">
        <f t="shared" si="8"/>
        <v>42636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42636</v>
      </c>
      <c r="O23" s="43">
        <f t="shared" si="1"/>
        <v>1.2716156163321304</v>
      </c>
      <c r="P23" s="10"/>
    </row>
    <row r="24" spans="1:16" ht="15">
      <c r="A24" s="13"/>
      <c r="B24" s="45">
        <v>552</v>
      </c>
      <c r="C24" s="21" t="s">
        <v>37</v>
      </c>
      <c r="D24" s="46">
        <v>0</v>
      </c>
      <c r="E24" s="46">
        <v>7500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7500</v>
      </c>
      <c r="O24" s="47">
        <f t="shared" si="1"/>
        <v>0.22368695755912793</v>
      </c>
      <c r="P24" s="9"/>
    </row>
    <row r="25" spans="1:16" ht="15">
      <c r="A25" s="13"/>
      <c r="B25" s="45">
        <v>559</v>
      </c>
      <c r="C25" s="21" t="s">
        <v>38</v>
      </c>
      <c r="D25" s="46">
        <v>0</v>
      </c>
      <c r="E25" s="46">
        <v>35136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35136</v>
      </c>
      <c r="O25" s="47">
        <f t="shared" si="1"/>
        <v>1.0479286587730026</v>
      </c>
      <c r="P25" s="9"/>
    </row>
    <row r="26" spans="1:16" ht="15.75">
      <c r="A26" s="28" t="s">
        <v>39</v>
      </c>
      <c r="B26" s="29"/>
      <c r="C26" s="30"/>
      <c r="D26" s="31">
        <f aca="true" t="shared" si="9" ref="D26:M26">SUM(D27:D27)</f>
        <v>0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2831581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2831581</v>
      </c>
      <c r="O26" s="43">
        <f t="shared" si="1"/>
        <v>84.45169852963106</v>
      </c>
      <c r="P26" s="10"/>
    </row>
    <row r="27" spans="1:16" ht="15">
      <c r="A27" s="12"/>
      <c r="B27" s="44">
        <v>562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2831581</v>
      </c>
      <c r="K27" s="46">
        <v>0</v>
      </c>
      <c r="L27" s="46">
        <v>0</v>
      </c>
      <c r="M27" s="46">
        <v>0</v>
      </c>
      <c r="N27" s="46">
        <f aca="true" t="shared" si="10" ref="N27:N35">SUM(D27:M27)</f>
        <v>2831581</v>
      </c>
      <c r="O27" s="47">
        <f t="shared" si="1"/>
        <v>84.45169852963106</v>
      </c>
      <c r="P27" s="9"/>
    </row>
    <row r="28" spans="1:16" ht="15.75">
      <c r="A28" s="28" t="s">
        <v>41</v>
      </c>
      <c r="B28" s="29"/>
      <c r="C28" s="30"/>
      <c r="D28" s="31">
        <f aca="true" t="shared" si="11" ref="D28:M28">SUM(D29:D29)</f>
        <v>3514067</v>
      </c>
      <c r="E28" s="31">
        <f t="shared" si="11"/>
        <v>0</v>
      </c>
      <c r="F28" s="31">
        <f t="shared" si="11"/>
        <v>0</v>
      </c>
      <c r="G28" s="31">
        <f t="shared" si="11"/>
        <v>870866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10"/>
        <v>4384933</v>
      </c>
      <c r="O28" s="43">
        <f t="shared" si="1"/>
        <v>130.78030958274925</v>
      </c>
      <c r="P28" s="9"/>
    </row>
    <row r="29" spans="1:16" ht="15">
      <c r="A29" s="12"/>
      <c r="B29" s="44">
        <v>572</v>
      </c>
      <c r="C29" s="20" t="s">
        <v>42</v>
      </c>
      <c r="D29" s="46">
        <v>3514067</v>
      </c>
      <c r="E29" s="46">
        <v>0</v>
      </c>
      <c r="F29" s="46">
        <v>0</v>
      </c>
      <c r="G29" s="46">
        <v>870866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4384933</v>
      </c>
      <c r="O29" s="47">
        <f t="shared" si="1"/>
        <v>130.78030958274925</v>
      </c>
      <c r="P29" s="9"/>
    </row>
    <row r="30" spans="1:16" ht="15.75">
      <c r="A30" s="28" t="s">
        <v>47</v>
      </c>
      <c r="B30" s="29"/>
      <c r="C30" s="30"/>
      <c r="D30" s="31">
        <f aca="true" t="shared" si="12" ref="D30:M30">SUM(D31:D34)</f>
        <v>2508753</v>
      </c>
      <c r="E30" s="31">
        <f t="shared" si="12"/>
        <v>807373</v>
      </c>
      <c r="F30" s="31">
        <f t="shared" si="12"/>
        <v>2684242</v>
      </c>
      <c r="G30" s="31">
        <f t="shared" si="12"/>
        <v>348172</v>
      </c>
      <c r="H30" s="31">
        <f t="shared" si="12"/>
        <v>0</v>
      </c>
      <c r="I30" s="31">
        <f t="shared" si="12"/>
        <v>13525517</v>
      </c>
      <c r="J30" s="31">
        <f t="shared" si="12"/>
        <v>39108</v>
      </c>
      <c r="K30" s="31">
        <f t="shared" si="12"/>
        <v>0</v>
      </c>
      <c r="L30" s="31">
        <f t="shared" si="12"/>
        <v>0</v>
      </c>
      <c r="M30" s="31">
        <f t="shared" si="12"/>
        <v>0</v>
      </c>
      <c r="N30" s="31">
        <f t="shared" si="10"/>
        <v>19913165</v>
      </c>
      <c r="O30" s="43">
        <f t="shared" si="1"/>
        <v>593.9087058963883</v>
      </c>
      <c r="P30" s="9"/>
    </row>
    <row r="31" spans="1:16" ht="15">
      <c r="A31" s="12"/>
      <c r="B31" s="44">
        <v>581</v>
      </c>
      <c r="C31" s="20" t="s">
        <v>43</v>
      </c>
      <c r="D31" s="46">
        <v>2508753</v>
      </c>
      <c r="E31" s="46">
        <v>807373</v>
      </c>
      <c r="F31" s="46">
        <v>0</v>
      </c>
      <c r="G31" s="46">
        <v>310932</v>
      </c>
      <c r="H31" s="46">
        <v>0</v>
      </c>
      <c r="I31" s="46">
        <v>2155338</v>
      </c>
      <c r="J31" s="46">
        <v>39108</v>
      </c>
      <c r="K31" s="46">
        <v>0</v>
      </c>
      <c r="L31" s="46">
        <v>0</v>
      </c>
      <c r="M31" s="46">
        <v>0</v>
      </c>
      <c r="N31" s="46">
        <f t="shared" si="10"/>
        <v>5821504</v>
      </c>
      <c r="O31" s="47">
        <f t="shared" si="1"/>
        <v>173.6259357571058</v>
      </c>
      <c r="P31" s="9"/>
    </row>
    <row r="32" spans="1:16" ht="15">
      <c r="A32" s="12"/>
      <c r="B32" s="44">
        <v>588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11370179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11370179</v>
      </c>
      <c r="O32" s="47">
        <f t="shared" si="1"/>
        <v>339.11476632169166</v>
      </c>
      <c r="P32" s="9"/>
    </row>
    <row r="33" spans="1:16" ht="15">
      <c r="A33" s="12"/>
      <c r="B33" s="44">
        <v>590</v>
      </c>
      <c r="C33" s="20" t="s">
        <v>45</v>
      </c>
      <c r="D33" s="46">
        <v>0</v>
      </c>
      <c r="E33" s="46">
        <v>0</v>
      </c>
      <c r="F33" s="46">
        <v>1461601</v>
      </c>
      <c r="G33" s="46">
        <v>37240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1498841</v>
      </c>
      <c r="O33" s="47">
        <f t="shared" si="1"/>
        <v>44.70282442065078</v>
      </c>
      <c r="P33" s="9"/>
    </row>
    <row r="34" spans="1:16" ht="15.75" thickBot="1">
      <c r="A34" s="12"/>
      <c r="B34" s="44">
        <v>591</v>
      </c>
      <c r="C34" s="20" t="s">
        <v>46</v>
      </c>
      <c r="D34" s="46">
        <v>0</v>
      </c>
      <c r="E34" s="46">
        <v>0</v>
      </c>
      <c r="F34" s="46">
        <v>1222641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1222641</v>
      </c>
      <c r="O34" s="47">
        <f t="shared" si="1"/>
        <v>36.46517939693996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3" ref="D35:M35">SUM(D5,D13,D17,D21,D23,D26,D28,D30)</f>
        <v>23977057</v>
      </c>
      <c r="E35" s="15">
        <f t="shared" si="13"/>
        <v>5365205</v>
      </c>
      <c r="F35" s="15">
        <f t="shared" si="13"/>
        <v>2684242</v>
      </c>
      <c r="G35" s="15">
        <f t="shared" si="13"/>
        <v>6535708</v>
      </c>
      <c r="H35" s="15">
        <f t="shared" si="13"/>
        <v>0</v>
      </c>
      <c r="I35" s="15">
        <f t="shared" si="13"/>
        <v>21285937</v>
      </c>
      <c r="J35" s="15">
        <f t="shared" si="13"/>
        <v>2870689</v>
      </c>
      <c r="K35" s="15">
        <f t="shared" si="13"/>
        <v>468909</v>
      </c>
      <c r="L35" s="15">
        <f t="shared" si="13"/>
        <v>0</v>
      </c>
      <c r="M35" s="15">
        <f t="shared" si="13"/>
        <v>1576924</v>
      </c>
      <c r="N35" s="15">
        <f t="shared" si="10"/>
        <v>64764671</v>
      </c>
      <c r="O35" s="37">
        <f t="shared" si="1"/>
        <v>1931.601628441051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48</v>
      </c>
      <c r="M37" s="93"/>
      <c r="N37" s="93"/>
      <c r="O37" s="41">
        <v>33529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4401417</v>
      </c>
      <c r="E5" s="26">
        <f t="shared" si="0"/>
        <v>41535</v>
      </c>
      <c r="F5" s="26">
        <f t="shared" si="0"/>
        <v>0</v>
      </c>
      <c r="G5" s="26">
        <f t="shared" si="0"/>
        <v>274222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368243</v>
      </c>
      <c r="L5" s="26">
        <f t="shared" si="0"/>
        <v>0</v>
      </c>
      <c r="M5" s="26">
        <f t="shared" si="0"/>
        <v>0</v>
      </c>
      <c r="N5" s="27">
        <f>SUM(D5:M5)</f>
        <v>5085417</v>
      </c>
      <c r="O5" s="32">
        <f aca="true" t="shared" si="1" ref="O5:O34">(N5/O$36)</f>
        <v>152.11680775328287</v>
      </c>
      <c r="P5" s="6"/>
    </row>
    <row r="6" spans="1:16" ht="15">
      <c r="A6" s="12"/>
      <c r="B6" s="44">
        <v>511</v>
      </c>
      <c r="C6" s="20" t="s">
        <v>19</v>
      </c>
      <c r="D6" s="46">
        <v>159254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159254</v>
      </c>
      <c r="O6" s="47">
        <f t="shared" si="1"/>
        <v>4.76366246896593</v>
      </c>
      <c r="P6" s="9"/>
    </row>
    <row r="7" spans="1:16" ht="15">
      <c r="A7" s="12"/>
      <c r="B7" s="44">
        <v>512</v>
      </c>
      <c r="C7" s="20" t="s">
        <v>20</v>
      </c>
      <c r="D7" s="46">
        <v>1125094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1125094</v>
      </c>
      <c r="O7" s="47">
        <f t="shared" si="1"/>
        <v>33.65421315545452</v>
      </c>
      <c r="P7" s="9"/>
    </row>
    <row r="8" spans="1:16" ht="15">
      <c r="A8" s="12"/>
      <c r="B8" s="44">
        <v>513</v>
      </c>
      <c r="C8" s="20" t="s">
        <v>21</v>
      </c>
      <c r="D8" s="46">
        <v>1273755</v>
      </c>
      <c r="E8" s="46">
        <v>0</v>
      </c>
      <c r="F8" s="46">
        <v>0</v>
      </c>
      <c r="G8" s="46">
        <v>247822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1521577</v>
      </c>
      <c r="O8" s="47">
        <f t="shared" si="1"/>
        <v>45.51395411444468</v>
      </c>
      <c r="P8" s="9"/>
    </row>
    <row r="9" spans="1:16" ht="15">
      <c r="A9" s="12"/>
      <c r="B9" s="44">
        <v>514</v>
      </c>
      <c r="C9" s="20" t="s">
        <v>22</v>
      </c>
      <c r="D9" s="46">
        <v>109439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109439</v>
      </c>
      <c r="O9" s="47">
        <f t="shared" si="1"/>
        <v>3.273578415243337</v>
      </c>
      <c r="P9" s="9"/>
    </row>
    <row r="10" spans="1:16" ht="15">
      <c r="A10" s="12"/>
      <c r="B10" s="44">
        <v>515</v>
      </c>
      <c r="C10" s="20" t="s">
        <v>23</v>
      </c>
      <c r="D10" s="46">
        <v>910872</v>
      </c>
      <c r="E10" s="46">
        <v>41535</v>
      </c>
      <c r="F10" s="46">
        <v>0</v>
      </c>
      <c r="G10" s="46">
        <v>26400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978807</v>
      </c>
      <c r="O10" s="47">
        <f t="shared" si="1"/>
        <v>29.278424217044062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368243</v>
      </c>
      <c r="L11" s="46">
        <v>0</v>
      </c>
      <c r="M11" s="46">
        <v>0</v>
      </c>
      <c r="N11" s="46">
        <f t="shared" si="2"/>
        <v>368243</v>
      </c>
      <c r="O11" s="47">
        <f t="shared" si="1"/>
        <v>11.015016003110885</v>
      </c>
      <c r="P11" s="9"/>
    </row>
    <row r="12" spans="1:16" ht="15">
      <c r="A12" s="12"/>
      <c r="B12" s="44">
        <v>519</v>
      </c>
      <c r="C12" s="20" t="s">
        <v>25</v>
      </c>
      <c r="D12" s="46">
        <v>823003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823003</v>
      </c>
      <c r="O12" s="47">
        <f t="shared" si="1"/>
        <v>24.617959379019474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10930338</v>
      </c>
      <c r="E13" s="31">
        <f t="shared" si="3"/>
        <v>1420330</v>
      </c>
      <c r="F13" s="31">
        <f t="shared" si="3"/>
        <v>0</v>
      </c>
      <c r="G13" s="31">
        <f t="shared" si="3"/>
        <v>1266886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0">SUM(D13:M13)</f>
        <v>13617554</v>
      </c>
      <c r="O13" s="43">
        <f t="shared" si="1"/>
        <v>407.33313391762135</v>
      </c>
      <c r="P13" s="10"/>
    </row>
    <row r="14" spans="1:16" ht="15">
      <c r="A14" s="12"/>
      <c r="B14" s="44">
        <v>521</v>
      </c>
      <c r="C14" s="20" t="s">
        <v>27</v>
      </c>
      <c r="D14" s="46">
        <v>6018132</v>
      </c>
      <c r="E14" s="46">
        <v>517370</v>
      </c>
      <c r="F14" s="46">
        <v>0</v>
      </c>
      <c r="G14" s="46">
        <v>43636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6579138</v>
      </c>
      <c r="O14" s="47">
        <f t="shared" si="1"/>
        <v>196.7975232568574</v>
      </c>
      <c r="P14" s="9"/>
    </row>
    <row r="15" spans="1:16" ht="15">
      <c r="A15" s="12"/>
      <c r="B15" s="44">
        <v>522</v>
      </c>
      <c r="C15" s="20" t="s">
        <v>28</v>
      </c>
      <c r="D15" s="46">
        <v>4551885</v>
      </c>
      <c r="E15" s="46">
        <v>0</v>
      </c>
      <c r="F15" s="46">
        <v>0</v>
      </c>
      <c r="G15" s="46">
        <v>1223250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5775135</v>
      </c>
      <c r="O15" s="47">
        <f t="shared" si="1"/>
        <v>172.74789865693518</v>
      </c>
      <c r="P15" s="9"/>
    </row>
    <row r="16" spans="1:16" ht="15">
      <c r="A16" s="12"/>
      <c r="B16" s="44">
        <v>524</v>
      </c>
      <c r="C16" s="20" t="s">
        <v>29</v>
      </c>
      <c r="D16" s="46">
        <v>360321</v>
      </c>
      <c r="E16" s="46">
        <v>902960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1263281</v>
      </c>
      <c r="O16" s="47">
        <f t="shared" si="1"/>
        <v>37.78771200382878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9739967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175</v>
      </c>
      <c r="N17" s="42">
        <f t="shared" si="4"/>
        <v>9740142</v>
      </c>
      <c r="O17" s="43">
        <f t="shared" si="1"/>
        <v>291.35060273398943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7728138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7728138</v>
      </c>
      <c r="O18" s="47">
        <f t="shared" si="1"/>
        <v>231.16682121384343</v>
      </c>
      <c r="P18" s="9"/>
    </row>
    <row r="19" spans="1:16" ht="15">
      <c r="A19" s="12"/>
      <c r="B19" s="44">
        <v>537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175</v>
      </c>
      <c r="N19" s="46">
        <f t="shared" si="4"/>
        <v>175</v>
      </c>
      <c r="O19" s="47">
        <f t="shared" si="1"/>
        <v>0.005234662439053573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2011829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2011829</v>
      </c>
      <c r="O20" s="47">
        <f t="shared" si="1"/>
        <v>60.17854685770692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3133990</v>
      </c>
      <c r="E21" s="31">
        <f t="shared" si="6"/>
        <v>5020937</v>
      </c>
      <c r="F21" s="31">
        <f t="shared" si="6"/>
        <v>0</v>
      </c>
      <c r="G21" s="31">
        <f t="shared" si="6"/>
        <v>2508291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aca="true" t="shared" si="7" ref="N21:N26">SUM(D21:M21)</f>
        <v>10663218</v>
      </c>
      <c r="O21" s="43">
        <f t="shared" si="1"/>
        <v>318.96198139451405</v>
      </c>
      <c r="P21" s="10"/>
    </row>
    <row r="22" spans="1:16" ht="15">
      <c r="A22" s="12"/>
      <c r="B22" s="44">
        <v>541</v>
      </c>
      <c r="C22" s="20" t="s">
        <v>35</v>
      </c>
      <c r="D22" s="46">
        <v>3133990</v>
      </c>
      <c r="E22" s="46">
        <v>5020937</v>
      </c>
      <c r="F22" s="46">
        <v>0</v>
      </c>
      <c r="G22" s="46">
        <v>2508291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10663218</v>
      </c>
      <c r="O22" s="47">
        <f t="shared" si="1"/>
        <v>318.96198139451405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SUM(D24:D25)</f>
        <v>0</v>
      </c>
      <c r="E23" s="31">
        <f t="shared" si="8"/>
        <v>49823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49823</v>
      </c>
      <c r="O23" s="43">
        <f t="shared" si="1"/>
        <v>1.4903233525769495</v>
      </c>
      <c r="P23" s="10"/>
    </row>
    <row r="24" spans="1:16" ht="15">
      <c r="A24" s="13"/>
      <c r="B24" s="45">
        <v>552</v>
      </c>
      <c r="C24" s="21" t="s">
        <v>37</v>
      </c>
      <c r="D24" s="46">
        <v>0</v>
      </c>
      <c r="E24" s="46">
        <v>39376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39376</v>
      </c>
      <c r="O24" s="47">
        <f t="shared" si="1"/>
        <v>1.1778289611438486</v>
      </c>
      <c r="P24" s="9"/>
    </row>
    <row r="25" spans="1:16" ht="15">
      <c r="A25" s="13"/>
      <c r="B25" s="45">
        <v>559</v>
      </c>
      <c r="C25" s="21" t="s">
        <v>38</v>
      </c>
      <c r="D25" s="46">
        <v>0</v>
      </c>
      <c r="E25" s="46">
        <v>10447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10447</v>
      </c>
      <c r="O25" s="47">
        <f t="shared" si="1"/>
        <v>0.31249439143310104</v>
      </c>
      <c r="P25" s="9"/>
    </row>
    <row r="26" spans="1:16" ht="15.75">
      <c r="A26" s="28" t="s">
        <v>39</v>
      </c>
      <c r="B26" s="29"/>
      <c r="C26" s="30"/>
      <c r="D26" s="31">
        <f aca="true" t="shared" si="9" ref="D26:M26">SUM(D27:D27)</f>
        <v>0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2920801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2920801</v>
      </c>
      <c r="O26" s="43">
        <f t="shared" si="1"/>
        <v>87.36804163800066</v>
      </c>
      <c r="P26" s="10"/>
    </row>
    <row r="27" spans="1:16" ht="15">
      <c r="A27" s="12"/>
      <c r="B27" s="44">
        <v>562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2920801</v>
      </c>
      <c r="K27" s="46">
        <v>0</v>
      </c>
      <c r="L27" s="46">
        <v>0</v>
      </c>
      <c r="M27" s="46">
        <v>0</v>
      </c>
      <c r="N27" s="46">
        <f aca="true" t="shared" si="10" ref="N27:N34">SUM(D27:M27)</f>
        <v>2920801</v>
      </c>
      <c r="O27" s="47">
        <f t="shared" si="1"/>
        <v>87.36804163800066</v>
      </c>
      <c r="P27" s="9"/>
    </row>
    <row r="28" spans="1:16" ht="15.75">
      <c r="A28" s="28" t="s">
        <v>41</v>
      </c>
      <c r="B28" s="29"/>
      <c r="C28" s="30"/>
      <c r="D28" s="31">
        <f aca="true" t="shared" si="11" ref="D28:M28">SUM(D29:D29)</f>
        <v>3831748</v>
      </c>
      <c r="E28" s="31">
        <f t="shared" si="11"/>
        <v>0</v>
      </c>
      <c r="F28" s="31">
        <f t="shared" si="11"/>
        <v>0</v>
      </c>
      <c r="G28" s="31">
        <f t="shared" si="11"/>
        <v>2370909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10"/>
        <v>6202657</v>
      </c>
      <c r="O28" s="43">
        <f t="shared" si="1"/>
        <v>185.53608925847269</v>
      </c>
      <c r="P28" s="9"/>
    </row>
    <row r="29" spans="1:16" ht="15">
      <c r="A29" s="12"/>
      <c r="B29" s="44">
        <v>572</v>
      </c>
      <c r="C29" s="20" t="s">
        <v>42</v>
      </c>
      <c r="D29" s="46">
        <v>3831748</v>
      </c>
      <c r="E29" s="46">
        <v>0</v>
      </c>
      <c r="F29" s="46">
        <v>0</v>
      </c>
      <c r="G29" s="46">
        <v>2370909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6202657</v>
      </c>
      <c r="O29" s="47">
        <f t="shared" si="1"/>
        <v>185.53608925847269</v>
      </c>
      <c r="P29" s="9"/>
    </row>
    <row r="30" spans="1:16" ht="15.75">
      <c r="A30" s="28" t="s">
        <v>47</v>
      </c>
      <c r="B30" s="29"/>
      <c r="C30" s="30"/>
      <c r="D30" s="31">
        <f aca="true" t="shared" si="12" ref="D30:M30">SUM(D31:D33)</f>
        <v>2089197</v>
      </c>
      <c r="E30" s="31">
        <f t="shared" si="12"/>
        <v>1346721</v>
      </c>
      <c r="F30" s="31">
        <f t="shared" si="12"/>
        <v>2710761</v>
      </c>
      <c r="G30" s="31">
        <f t="shared" si="12"/>
        <v>796674</v>
      </c>
      <c r="H30" s="31">
        <f t="shared" si="12"/>
        <v>0</v>
      </c>
      <c r="I30" s="31">
        <f t="shared" si="12"/>
        <v>206258</v>
      </c>
      <c r="J30" s="31">
        <f t="shared" si="12"/>
        <v>0</v>
      </c>
      <c r="K30" s="31">
        <f t="shared" si="12"/>
        <v>0</v>
      </c>
      <c r="L30" s="31">
        <f t="shared" si="12"/>
        <v>0</v>
      </c>
      <c r="M30" s="31">
        <f t="shared" si="12"/>
        <v>0</v>
      </c>
      <c r="N30" s="31">
        <f t="shared" si="10"/>
        <v>7149611</v>
      </c>
      <c r="O30" s="43">
        <f t="shared" si="1"/>
        <v>213.8617151745386</v>
      </c>
      <c r="P30" s="9"/>
    </row>
    <row r="31" spans="1:16" ht="15">
      <c r="A31" s="12"/>
      <c r="B31" s="44">
        <v>581</v>
      </c>
      <c r="C31" s="20" t="s">
        <v>43</v>
      </c>
      <c r="D31" s="46">
        <v>2089197</v>
      </c>
      <c r="E31" s="46">
        <v>1346721</v>
      </c>
      <c r="F31" s="46">
        <v>0</v>
      </c>
      <c r="G31" s="46">
        <v>795354</v>
      </c>
      <c r="H31" s="46">
        <v>0</v>
      </c>
      <c r="I31" s="46">
        <v>206258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4437530</v>
      </c>
      <c r="O31" s="47">
        <f t="shared" si="1"/>
        <v>132.73698064670515</v>
      </c>
      <c r="P31" s="9"/>
    </row>
    <row r="32" spans="1:16" ht="15">
      <c r="A32" s="12"/>
      <c r="B32" s="44">
        <v>590</v>
      </c>
      <c r="C32" s="20" t="s">
        <v>45</v>
      </c>
      <c r="D32" s="46">
        <v>0</v>
      </c>
      <c r="E32" s="46">
        <v>0</v>
      </c>
      <c r="F32" s="46">
        <v>1397374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1397374</v>
      </c>
      <c r="O32" s="47">
        <f t="shared" si="1"/>
        <v>41.798749663485985</v>
      </c>
      <c r="P32" s="9"/>
    </row>
    <row r="33" spans="1:16" ht="15.75" thickBot="1">
      <c r="A33" s="12"/>
      <c r="B33" s="44">
        <v>591</v>
      </c>
      <c r="C33" s="20" t="s">
        <v>46</v>
      </c>
      <c r="D33" s="46">
        <v>0</v>
      </c>
      <c r="E33" s="46">
        <v>0</v>
      </c>
      <c r="F33" s="46">
        <v>1313387</v>
      </c>
      <c r="G33" s="46">
        <v>1320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1314707</v>
      </c>
      <c r="O33" s="47">
        <f t="shared" si="1"/>
        <v>39.32598486434746</v>
      </c>
      <c r="P33" s="9"/>
    </row>
    <row r="34" spans="1:119" ht="16.5" thickBot="1">
      <c r="A34" s="14" t="s">
        <v>10</v>
      </c>
      <c r="B34" s="23"/>
      <c r="C34" s="22"/>
      <c r="D34" s="15">
        <f aca="true" t="shared" si="13" ref="D34:M34">SUM(D5,D13,D17,D21,D23,D26,D28,D30)</f>
        <v>24386690</v>
      </c>
      <c r="E34" s="15">
        <f t="shared" si="13"/>
        <v>7879346</v>
      </c>
      <c r="F34" s="15">
        <f t="shared" si="13"/>
        <v>2710761</v>
      </c>
      <c r="G34" s="15">
        <f t="shared" si="13"/>
        <v>7216982</v>
      </c>
      <c r="H34" s="15">
        <f t="shared" si="13"/>
        <v>0</v>
      </c>
      <c r="I34" s="15">
        <f t="shared" si="13"/>
        <v>9946225</v>
      </c>
      <c r="J34" s="15">
        <f t="shared" si="13"/>
        <v>2920801</v>
      </c>
      <c r="K34" s="15">
        <f t="shared" si="13"/>
        <v>368243</v>
      </c>
      <c r="L34" s="15">
        <f t="shared" si="13"/>
        <v>0</v>
      </c>
      <c r="M34" s="15">
        <f t="shared" si="13"/>
        <v>175</v>
      </c>
      <c r="N34" s="15">
        <f t="shared" si="10"/>
        <v>55429223</v>
      </c>
      <c r="O34" s="37">
        <f t="shared" si="1"/>
        <v>1658.0186952229967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61</v>
      </c>
      <c r="M36" s="93"/>
      <c r="N36" s="93"/>
      <c r="O36" s="41">
        <v>33431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4073056</v>
      </c>
      <c r="E5" s="26">
        <f t="shared" si="0"/>
        <v>386473</v>
      </c>
      <c r="F5" s="26">
        <f t="shared" si="0"/>
        <v>0</v>
      </c>
      <c r="G5" s="26">
        <f t="shared" si="0"/>
        <v>276906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353644</v>
      </c>
      <c r="L5" s="26">
        <f t="shared" si="0"/>
        <v>0</v>
      </c>
      <c r="M5" s="26">
        <f t="shared" si="0"/>
        <v>0</v>
      </c>
      <c r="N5" s="27">
        <f>SUM(D5:M5)</f>
        <v>5090079</v>
      </c>
      <c r="O5" s="32">
        <f aca="true" t="shared" si="1" ref="O5:O34">(N5/O$36)</f>
        <v>154.925551666413</v>
      </c>
      <c r="P5" s="6"/>
    </row>
    <row r="6" spans="1:16" ht="15">
      <c r="A6" s="12"/>
      <c r="B6" s="44">
        <v>511</v>
      </c>
      <c r="C6" s="20" t="s">
        <v>19</v>
      </c>
      <c r="D6" s="46">
        <v>176041</v>
      </c>
      <c r="E6" s="46">
        <v>17500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193541</v>
      </c>
      <c r="O6" s="47">
        <f t="shared" si="1"/>
        <v>5.8907624410287625</v>
      </c>
      <c r="P6" s="9"/>
    </row>
    <row r="7" spans="1:16" ht="15">
      <c r="A7" s="12"/>
      <c r="B7" s="44">
        <v>512</v>
      </c>
      <c r="C7" s="20" t="s">
        <v>20</v>
      </c>
      <c r="D7" s="46">
        <v>1022127</v>
      </c>
      <c r="E7" s="46">
        <v>0</v>
      </c>
      <c r="F7" s="46">
        <v>0</v>
      </c>
      <c r="G7" s="46">
        <v>20610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1042737</v>
      </c>
      <c r="O7" s="47">
        <f t="shared" si="1"/>
        <v>31.737543752853448</v>
      </c>
      <c r="P7" s="9"/>
    </row>
    <row r="8" spans="1:16" ht="15">
      <c r="A8" s="12"/>
      <c r="B8" s="44">
        <v>513</v>
      </c>
      <c r="C8" s="20" t="s">
        <v>21</v>
      </c>
      <c r="D8" s="46">
        <v>1151105</v>
      </c>
      <c r="E8" s="46">
        <v>0</v>
      </c>
      <c r="F8" s="46">
        <v>0</v>
      </c>
      <c r="G8" s="46">
        <v>197848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1348953</v>
      </c>
      <c r="O8" s="47">
        <f t="shared" si="1"/>
        <v>41.0577689849338</v>
      </c>
      <c r="P8" s="9"/>
    </row>
    <row r="9" spans="1:16" ht="15">
      <c r="A9" s="12"/>
      <c r="B9" s="44">
        <v>514</v>
      </c>
      <c r="C9" s="20" t="s">
        <v>22</v>
      </c>
      <c r="D9" s="46">
        <v>103412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103412</v>
      </c>
      <c r="O9" s="47">
        <f t="shared" si="1"/>
        <v>3.1475270126312584</v>
      </c>
      <c r="P9" s="9"/>
    </row>
    <row r="10" spans="1:16" ht="15">
      <c r="A10" s="12"/>
      <c r="B10" s="44">
        <v>515</v>
      </c>
      <c r="C10" s="20" t="s">
        <v>23</v>
      </c>
      <c r="D10" s="46">
        <v>928431</v>
      </c>
      <c r="E10" s="46">
        <v>0</v>
      </c>
      <c r="F10" s="46">
        <v>0</v>
      </c>
      <c r="G10" s="46">
        <v>45408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973839</v>
      </c>
      <c r="O10" s="47">
        <f t="shared" si="1"/>
        <v>29.640511337695937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368973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353644</v>
      </c>
      <c r="L11" s="46">
        <v>0</v>
      </c>
      <c r="M11" s="46">
        <v>0</v>
      </c>
      <c r="N11" s="46">
        <f t="shared" si="2"/>
        <v>722617</v>
      </c>
      <c r="O11" s="47">
        <f t="shared" si="1"/>
        <v>21.99412570385025</v>
      </c>
      <c r="P11" s="9"/>
    </row>
    <row r="12" spans="1:16" ht="15">
      <c r="A12" s="12"/>
      <c r="B12" s="44">
        <v>519</v>
      </c>
      <c r="C12" s="20" t="s">
        <v>25</v>
      </c>
      <c r="D12" s="46">
        <v>691940</v>
      </c>
      <c r="E12" s="46">
        <v>0</v>
      </c>
      <c r="F12" s="46">
        <v>0</v>
      </c>
      <c r="G12" s="46">
        <v>13040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704980</v>
      </c>
      <c r="O12" s="47">
        <f t="shared" si="1"/>
        <v>21.45731243341957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11203802</v>
      </c>
      <c r="E13" s="31">
        <f t="shared" si="3"/>
        <v>245060</v>
      </c>
      <c r="F13" s="31">
        <f t="shared" si="3"/>
        <v>0</v>
      </c>
      <c r="G13" s="31">
        <f t="shared" si="3"/>
        <v>570363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4">SUM(D13:M13)</f>
        <v>12019225</v>
      </c>
      <c r="O13" s="43">
        <f t="shared" si="1"/>
        <v>365.8263582407548</v>
      </c>
      <c r="P13" s="10"/>
    </row>
    <row r="14" spans="1:16" ht="15">
      <c r="A14" s="12"/>
      <c r="B14" s="44">
        <v>521</v>
      </c>
      <c r="C14" s="20" t="s">
        <v>27</v>
      </c>
      <c r="D14" s="46">
        <v>5436992</v>
      </c>
      <c r="E14" s="46">
        <v>142167</v>
      </c>
      <c r="F14" s="46">
        <v>0</v>
      </c>
      <c r="G14" s="46">
        <v>217649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5796808</v>
      </c>
      <c r="O14" s="47">
        <f t="shared" si="1"/>
        <v>176.43609800639172</v>
      </c>
      <c r="P14" s="9"/>
    </row>
    <row r="15" spans="1:16" ht="15">
      <c r="A15" s="12"/>
      <c r="B15" s="44">
        <v>522</v>
      </c>
      <c r="C15" s="20" t="s">
        <v>28</v>
      </c>
      <c r="D15" s="46">
        <v>4597493</v>
      </c>
      <c r="E15" s="46">
        <v>102893</v>
      </c>
      <c r="F15" s="46">
        <v>0</v>
      </c>
      <c r="G15" s="46">
        <v>340159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5040545</v>
      </c>
      <c r="O15" s="47">
        <f t="shared" si="1"/>
        <v>153.4178968193578</v>
      </c>
      <c r="P15" s="9"/>
    </row>
    <row r="16" spans="1:16" ht="15">
      <c r="A16" s="12"/>
      <c r="B16" s="44">
        <v>524</v>
      </c>
      <c r="C16" s="20" t="s">
        <v>29</v>
      </c>
      <c r="D16" s="46">
        <v>1165109</v>
      </c>
      <c r="E16" s="46">
        <v>0</v>
      </c>
      <c r="F16" s="46">
        <v>0</v>
      </c>
      <c r="G16" s="46">
        <v>12555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1177664</v>
      </c>
      <c r="O16" s="47">
        <f t="shared" si="1"/>
        <v>35.84428549688023</v>
      </c>
      <c r="P16" s="9"/>
    </row>
    <row r="17" spans="1:16" ht="15">
      <c r="A17" s="12"/>
      <c r="B17" s="44">
        <v>525</v>
      </c>
      <c r="C17" s="20" t="s">
        <v>76</v>
      </c>
      <c r="D17" s="46">
        <v>4208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4208</v>
      </c>
      <c r="O17" s="47">
        <f t="shared" si="1"/>
        <v>0.1280779181250951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8819716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7429</v>
      </c>
      <c r="N18" s="42">
        <f t="shared" si="4"/>
        <v>8827145</v>
      </c>
      <c r="O18" s="43">
        <f t="shared" si="1"/>
        <v>268.66976107137424</v>
      </c>
      <c r="P18" s="10"/>
    </row>
    <row r="19" spans="1:16" ht="15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7229217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7229217</v>
      </c>
      <c r="O19" s="47">
        <f t="shared" si="1"/>
        <v>220.03399786942626</v>
      </c>
      <c r="P19" s="9"/>
    </row>
    <row r="20" spans="1:16" ht="15">
      <c r="A20" s="12"/>
      <c r="B20" s="44">
        <v>537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7429</v>
      </c>
      <c r="N20" s="46">
        <f t="shared" si="4"/>
        <v>7429</v>
      </c>
      <c r="O20" s="47">
        <f t="shared" si="1"/>
        <v>0.2261147466139096</v>
      </c>
      <c r="P20" s="9"/>
    </row>
    <row r="21" spans="1:16" ht="15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1590499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1590499</v>
      </c>
      <c r="O21" s="47">
        <f t="shared" si="1"/>
        <v>48.40964845533404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2964255</v>
      </c>
      <c r="E22" s="31">
        <f t="shared" si="6"/>
        <v>3304863</v>
      </c>
      <c r="F22" s="31">
        <f t="shared" si="6"/>
        <v>0</v>
      </c>
      <c r="G22" s="31">
        <f t="shared" si="6"/>
        <v>2743815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9012933</v>
      </c>
      <c r="O22" s="43">
        <f t="shared" si="1"/>
        <v>274.32454725308173</v>
      </c>
      <c r="P22" s="10"/>
    </row>
    <row r="23" spans="1:16" ht="15">
      <c r="A23" s="12"/>
      <c r="B23" s="44">
        <v>541</v>
      </c>
      <c r="C23" s="20" t="s">
        <v>35</v>
      </c>
      <c r="D23" s="46">
        <v>2964255</v>
      </c>
      <c r="E23" s="46">
        <v>3304863</v>
      </c>
      <c r="F23" s="46">
        <v>0</v>
      </c>
      <c r="G23" s="46">
        <v>2743815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9012933</v>
      </c>
      <c r="O23" s="47">
        <f t="shared" si="1"/>
        <v>274.32454725308173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SUM(D25:D25)</f>
        <v>0</v>
      </c>
      <c r="E24" s="31">
        <f t="shared" si="7"/>
        <v>30912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30912</v>
      </c>
      <c r="O24" s="43">
        <f t="shared" si="1"/>
        <v>0.9408613605235124</v>
      </c>
      <c r="P24" s="10"/>
    </row>
    <row r="25" spans="1:16" ht="15">
      <c r="A25" s="13"/>
      <c r="B25" s="45">
        <v>559</v>
      </c>
      <c r="C25" s="21" t="s">
        <v>38</v>
      </c>
      <c r="D25" s="46">
        <v>0</v>
      </c>
      <c r="E25" s="46">
        <v>30912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30912</v>
      </c>
      <c r="O25" s="47">
        <f t="shared" si="1"/>
        <v>0.9408613605235124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2415233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2415233</v>
      </c>
      <c r="O26" s="43">
        <f t="shared" si="1"/>
        <v>73.51188555775377</v>
      </c>
      <c r="P26" s="10"/>
    </row>
    <row r="27" spans="1:16" ht="15">
      <c r="A27" s="12"/>
      <c r="B27" s="44">
        <v>562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2415233</v>
      </c>
      <c r="K27" s="46">
        <v>0</v>
      </c>
      <c r="L27" s="46">
        <v>0</v>
      </c>
      <c r="M27" s="46">
        <v>0</v>
      </c>
      <c r="N27" s="46">
        <f t="shared" si="4"/>
        <v>2415233</v>
      </c>
      <c r="O27" s="47">
        <f t="shared" si="1"/>
        <v>73.51188555775377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SUM(D29:D29)</f>
        <v>3702482</v>
      </c>
      <c r="E28" s="31">
        <f t="shared" si="9"/>
        <v>13350</v>
      </c>
      <c r="F28" s="31">
        <f t="shared" si="9"/>
        <v>0</v>
      </c>
      <c r="G28" s="31">
        <f t="shared" si="9"/>
        <v>1481577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5197409</v>
      </c>
      <c r="O28" s="43">
        <f t="shared" si="1"/>
        <v>158.19232993456095</v>
      </c>
      <c r="P28" s="9"/>
    </row>
    <row r="29" spans="1:16" ht="15">
      <c r="A29" s="12"/>
      <c r="B29" s="44">
        <v>572</v>
      </c>
      <c r="C29" s="20" t="s">
        <v>42</v>
      </c>
      <c r="D29" s="46">
        <v>3702482</v>
      </c>
      <c r="E29" s="46">
        <v>13350</v>
      </c>
      <c r="F29" s="46">
        <v>0</v>
      </c>
      <c r="G29" s="46">
        <v>1481577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5197409</v>
      </c>
      <c r="O29" s="47">
        <f t="shared" si="1"/>
        <v>158.19232993456095</v>
      </c>
      <c r="P29" s="9"/>
    </row>
    <row r="30" spans="1:16" ht="15.75">
      <c r="A30" s="28" t="s">
        <v>47</v>
      </c>
      <c r="B30" s="29"/>
      <c r="C30" s="30"/>
      <c r="D30" s="31">
        <f aca="true" t="shared" si="10" ref="D30:M30">SUM(D31:D33)</f>
        <v>4475421</v>
      </c>
      <c r="E30" s="31">
        <f t="shared" si="10"/>
        <v>1461116</v>
      </c>
      <c r="F30" s="31">
        <f t="shared" si="10"/>
        <v>4357310</v>
      </c>
      <c r="G30" s="31">
        <f t="shared" si="10"/>
        <v>277765</v>
      </c>
      <c r="H30" s="31">
        <f t="shared" si="10"/>
        <v>0</v>
      </c>
      <c r="I30" s="31">
        <f t="shared" si="10"/>
        <v>148644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4"/>
        <v>10720256</v>
      </c>
      <c r="O30" s="43">
        <f t="shared" si="1"/>
        <v>326.2899406483032</v>
      </c>
      <c r="P30" s="9"/>
    </row>
    <row r="31" spans="1:16" ht="15">
      <c r="A31" s="12"/>
      <c r="B31" s="44">
        <v>581</v>
      </c>
      <c r="C31" s="20" t="s">
        <v>43</v>
      </c>
      <c r="D31" s="46">
        <v>4475421</v>
      </c>
      <c r="E31" s="46">
        <v>1461116</v>
      </c>
      <c r="F31" s="46">
        <v>0</v>
      </c>
      <c r="G31" s="46">
        <v>238187</v>
      </c>
      <c r="H31" s="46">
        <v>0</v>
      </c>
      <c r="I31" s="46">
        <v>148644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6323368</v>
      </c>
      <c r="O31" s="47">
        <f t="shared" si="1"/>
        <v>192.46288236189318</v>
      </c>
      <c r="P31" s="9"/>
    </row>
    <row r="32" spans="1:16" ht="15">
      <c r="A32" s="12"/>
      <c r="B32" s="44">
        <v>590</v>
      </c>
      <c r="C32" s="20" t="s">
        <v>45</v>
      </c>
      <c r="D32" s="46">
        <v>0</v>
      </c>
      <c r="E32" s="46">
        <v>0</v>
      </c>
      <c r="F32" s="46">
        <v>3311833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3311833</v>
      </c>
      <c r="O32" s="47">
        <f t="shared" si="1"/>
        <v>100.80149140161315</v>
      </c>
      <c r="P32" s="9"/>
    </row>
    <row r="33" spans="1:16" ht="15.75" thickBot="1">
      <c r="A33" s="12"/>
      <c r="B33" s="44">
        <v>591</v>
      </c>
      <c r="C33" s="20" t="s">
        <v>46</v>
      </c>
      <c r="D33" s="46">
        <v>0</v>
      </c>
      <c r="E33" s="46">
        <v>0</v>
      </c>
      <c r="F33" s="46">
        <v>1045477</v>
      </c>
      <c r="G33" s="46">
        <v>39578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1085055</v>
      </c>
      <c r="O33" s="47">
        <f t="shared" si="1"/>
        <v>33.02556688479684</v>
      </c>
      <c r="P33" s="9"/>
    </row>
    <row r="34" spans="1:119" ht="16.5" thickBot="1">
      <c r="A34" s="14" t="s">
        <v>10</v>
      </c>
      <c r="B34" s="23"/>
      <c r="C34" s="22"/>
      <c r="D34" s="15">
        <f aca="true" t="shared" si="11" ref="D34:M34">SUM(D5,D13,D18,D22,D24,D26,D28,D30)</f>
        <v>26419016</v>
      </c>
      <c r="E34" s="15">
        <f t="shared" si="11"/>
        <v>5441774</v>
      </c>
      <c r="F34" s="15">
        <f t="shared" si="11"/>
        <v>4357310</v>
      </c>
      <c r="G34" s="15">
        <f t="shared" si="11"/>
        <v>5350426</v>
      </c>
      <c r="H34" s="15">
        <f t="shared" si="11"/>
        <v>0</v>
      </c>
      <c r="I34" s="15">
        <f t="shared" si="11"/>
        <v>8968360</v>
      </c>
      <c r="J34" s="15">
        <f t="shared" si="11"/>
        <v>2415233</v>
      </c>
      <c r="K34" s="15">
        <f t="shared" si="11"/>
        <v>353644</v>
      </c>
      <c r="L34" s="15">
        <f t="shared" si="11"/>
        <v>0</v>
      </c>
      <c r="M34" s="15">
        <f t="shared" si="11"/>
        <v>7429</v>
      </c>
      <c r="N34" s="15">
        <f t="shared" si="4"/>
        <v>53313192</v>
      </c>
      <c r="O34" s="37">
        <f t="shared" si="1"/>
        <v>1622.6812357327651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77</v>
      </c>
      <c r="M36" s="93"/>
      <c r="N36" s="93"/>
      <c r="O36" s="41">
        <v>32855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5055156</v>
      </c>
      <c r="E5" s="26">
        <f t="shared" si="0"/>
        <v>643331</v>
      </c>
      <c r="F5" s="26">
        <f t="shared" si="0"/>
        <v>0</v>
      </c>
      <c r="G5" s="26">
        <f t="shared" si="0"/>
        <v>206278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1679538</v>
      </c>
      <c r="L5" s="26">
        <f t="shared" si="0"/>
        <v>0</v>
      </c>
      <c r="M5" s="26">
        <f t="shared" si="0"/>
        <v>0</v>
      </c>
      <c r="N5" s="27">
        <f aca="true" t="shared" si="1" ref="N5:N17">SUM(D5:M5)</f>
        <v>7584303</v>
      </c>
      <c r="O5" s="32">
        <f aca="true" t="shared" si="2" ref="O5:O31">(N5/O$33)</f>
        <v>188.92273010337527</v>
      </c>
      <c r="P5" s="6"/>
    </row>
    <row r="6" spans="1:16" ht="15">
      <c r="A6" s="12"/>
      <c r="B6" s="44">
        <v>511</v>
      </c>
      <c r="C6" s="20" t="s">
        <v>19</v>
      </c>
      <c r="D6" s="46">
        <v>263874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263874</v>
      </c>
      <c r="O6" s="47">
        <f t="shared" si="2"/>
        <v>6.573022792377631</v>
      </c>
      <c r="P6" s="9"/>
    </row>
    <row r="7" spans="1:16" ht="15">
      <c r="A7" s="12"/>
      <c r="B7" s="44">
        <v>512</v>
      </c>
      <c r="C7" s="20" t="s">
        <v>20</v>
      </c>
      <c r="D7" s="46">
        <v>1431636</v>
      </c>
      <c r="E7" s="46">
        <v>0</v>
      </c>
      <c r="F7" s="46">
        <v>0</v>
      </c>
      <c r="G7" s="46">
        <v>9982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1441618</v>
      </c>
      <c r="O7" s="47">
        <f t="shared" si="2"/>
        <v>35.91027525221074</v>
      </c>
      <c r="P7" s="9"/>
    </row>
    <row r="8" spans="1:16" ht="15">
      <c r="A8" s="12"/>
      <c r="B8" s="44">
        <v>513</v>
      </c>
      <c r="C8" s="20" t="s">
        <v>21</v>
      </c>
      <c r="D8" s="46">
        <v>2288206</v>
      </c>
      <c r="E8" s="46">
        <v>0</v>
      </c>
      <c r="F8" s="46">
        <v>0</v>
      </c>
      <c r="G8" s="46">
        <v>196296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2484502</v>
      </c>
      <c r="O8" s="47">
        <f t="shared" si="2"/>
        <v>61.88820525594719</v>
      </c>
      <c r="P8" s="9"/>
    </row>
    <row r="9" spans="1:16" ht="15">
      <c r="A9" s="12"/>
      <c r="B9" s="44">
        <v>514</v>
      </c>
      <c r="C9" s="20" t="s">
        <v>22</v>
      </c>
      <c r="D9" s="46">
        <v>213425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213425</v>
      </c>
      <c r="O9" s="47">
        <f t="shared" si="2"/>
        <v>5.316353219579026</v>
      </c>
      <c r="P9" s="9"/>
    </row>
    <row r="10" spans="1:16" ht="15">
      <c r="A10" s="12"/>
      <c r="B10" s="44">
        <v>515</v>
      </c>
      <c r="C10" s="20" t="s">
        <v>23</v>
      </c>
      <c r="D10" s="46">
        <v>858015</v>
      </c>
      <c r="E10" s="46">
        <v>5209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863224</v>
      </c>
      <c r="O10" s="47">
        <f t="shared" si="2"/>
        <v>21.502652883298044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638122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1679538</v>
      </c>
      <c r="L11" s="46">
        <v>0</v>
      </c>
      <c r="M11" s="46">
        <v>0</v>
      </c>
      <c r="N11" s="46">
        <f t="shared" si="1"/>
        <v>2317660</v>
      </c>
      <c r="O11" s="47">
        <f t="shared" si="2"/>
        <v>57.73222069996264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16136229</v>
      </c>
      <c r="E12" s="31">
        <f t="shared" si="3"/>
        <v>479253</v>
      </c>
      <c r="F12" s="31">
        <f t="shared" si="3"/>
        <v>0</v>
      </c>
      <c r="G12" s="31">
        <f t="shared" si="3"/>
        <v>1088709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17704191</v>
      </c>
      <c r="O12" s="43">
        <f t="shared" si="2"/>
        <v>441.00612778677294</v>
      </c>
      <c r="P12" s="10"/>
    </row>
    <row r="13" spans="1:16" ht="15">
      <c r="A13" s="12"/>
      <c r="B13" s="44">
        <v>521</v>
      </c>
      <c r="C13" s="20" t="s">
        <v>27</v>
      </c>
      <c r="D13" s="46">
        <v>9034165</v>
      </c>
      <c r="E13" s="46">
        <v>64595</v>
      </c>
      <c r="F13" s="46">
        <v>0</v>
      </c>
      <c r="G13" s="46">
        <v>379222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9477982</v>
      </c>
      <c r="O13" s="47">
        <f t="shared" si="2"/>
        <v>236.09371030016192</v>
      </c>
      <c r="P13" s="9"/>
    </row>
    <row r="14" spans="1:16" ht="15">
      <c r="A14" s="12"/>
      <c r="B14" s="44">
        <v>522</v>
      </c>
      <c r="C14" s="20" t="s">
        <v>28</v>
      </c>
      <c r="D14" s="46">
        <v>6859114</v>
      </c>
      <c r="E14" s="46">
        <v>0</v>
      </c>
      <c r="F14" s="46">
        <v>0</v>
      </c>
      <c r="G14" s="46">
        <v>709487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7568601</v>
      </c>
      <c r="O14" s="47">
        <f t="shared" si="2"/>
        <v>188.53159795740441</v>
      </c>
      <c r="P14" s="9"/>
    </row>
    <row r="15" spans="1:16" ht="15">
      <c r="A15" s="12"/>
      <c r="B15" s="44">
        <v>524</v>
      </c>
      <c r="C15" s="20" t="s">
        <v>29</v>
      </c>
      <c r="D15" s="46">
        <v>242950</v>
      </c>
      <c r="E15" s="46">
        <v>414658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657608</v>
      </c>
      <c r="O15" s="47">
        <f t="shared" si="2"/>
        <v>16.380819529206626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SUM(D17:D17)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15719240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15719240</v>
      </c>
      <c r="O16" s="43">
        <f t="shared" si="2"/>
        <v>391.5615892390086</v>
      </c>
      <c r="P16" s="10"/>
    </row>
    <row r="17" spans="1:16" ht="15">
      <c r="A17" s="12"/>
      <c r="B17" s="44">
        <v>536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15719240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15719240</v>
      </c>
      <c r="O17" s="47">
        <f t="shared" si="2"/>
        <v>391.5615892390086</v>
      </c>
      <c r="P17" s="9"/>
    </row>
    <row r="18" spans="1:16" ht="15.75">
      <c r="A18" s="28" t="s">
        <v>34</v>
      </c>
      <c r="B18" s="29"/>
      <c r="C18" s="30"/>
      <c r="D18" s="31">
        <f aca="true" t="shared" si="5" ref="D18:M18">SUM(D19:D20)</f>
        <v>1137326</v>
      </c>
      <c r="E18" s="31">
        <f t="shared" si="5"/>
        <v>3936219</v>
      </c>
      <c r="F18" s="31">
        <f t="shared" si="5"/>
        <v>0</v>
      </c>
      <c r="G18" s="31">
        <f t="shared" si="5"/>
        <v>3792196</v>
      </c>
      <c r="H18" s="31">
        <f t="shared" si="5"/>
        <v>0</v>
      </c>
      <c r="I18" s="31">
        <f t="shared" si="5"/>
        <v>0</v>
      </c>
      <c r="J18" s="31">
        <f t="shared" si="5"/>
        <v>674038</v>
      </c>
      <c r="K18" s="31">
        <f t="shared" si="5"/>
        <v>0</v>
      </c>
      <c r="L18" s="31">
        <f t="shared" si="5"/>
        <v>0</v>
      </c>
      <c r="M18" s="31">
        <f t="shared" si="5"/>
        <v>300058</v>
      </c>
      <c r="N18" s="31">
        <f aca="true" t="shared" si="6" ref="N18:N23">SUM(D18:M18)</f>
        <v>9839837</v>
      </c>
      <c r="O18" s="43">
        <f t="shared" si="2"/>
        <v>245.1074106364429</v>
      </c>
      <c r="P18" s="10"/>
    </row>
    <row r="19" spans="1:16" ht="15">
      <c r="A19" s="12"/>
      <c r="B19" s="44">
        <v>541</v>
      </c>
      <c r="C19" s="20" t="s">
        <v>67</v>
      </c>
      <c r="D19" s="46">
        <v>1137326</v>
      </c>
      <c r="E19" s="46">
        <v>3936219</v>
      </c>
      <c r="F19" s="46">
        <v>0</v>
      </c>
      <c r="G19" s="46">
        <v>3792196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300058</v>
      </c>
      <c r="N19" s="46">
        <f t="shared" si="6"/>
        <v>9165799</v>
      </c>
      <c r="O19" s="47">
        <f t="shared" si="2"/>
        <v>228.31732469796987</v>
      </c>
      <c r="P19" s="9"/>
    </row>
    <row r="20" spans="1:16" ht="15">
      <c r="A20" s="12"/>
      <c r="B20" s="44">
        <v>549</v>
      </c>
      <c r="C20" s="20" t="s">
        <v>79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674038</v>
      </c>
      <c r="K20" s="46">
        <v>0</v>
      </c>
      <c r="L20" s="46">
        <v>0</v>
      </c>
      <c r="M20" s="46">
        <v>0</v>
      </c>
      <c r="N20" s="46">
        <f t="shared" si="6"/>
        <v>674038</v>
      </c>
      <c r="O20" s="47">
        <f t="shared" si="2"/>
        <v>16.790085938473034</v>
      </c>
      <c r="P20" s="9"/>
    </row>
    <row r="21" spans="1:16" ht="15.75">
      <c r="A21" s="28" t="s">
        <v>36</v>
      </c>
      <c r="B21" s="29"/>
      <c r="C21" s="30"/>
      <c r="D21" s="31">
        <f aca="true" t="shared" si="7" ref="D21:M21">SUM(D22:D22)</f>
        <v>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92797</v>
      </c>
      <c r="N21" s="31">
        <f t="shared" si="6"/>
        <v>92797</v>
      </c>
      <c r="O21" s="43">
        <f t="shared" si="2"/>
        <v>2.311545647029518</v>
      </c>
      <c r="P21" s="10"/>
    </row>
    <row r="22" spans="1:16" ht="15">
      <c r="A22" s="13"/>
      <c r="B22" s="45">
        <v>559</v>
      </c>
      <c r="C22" s="21" t="s">
        <v>38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92797</v>
      </c>
      <c r="N22" s="46">
        <f t="shared" si="6"/>
        <v>92797</v>
      </c>
      <c r="O22" s="47">
        <f t="shared" si="2"/>
        <v>2.311545647029518</v>
      </c>
      <c r="P22" s="9"/>
    </row>
    <row r="23" spans="1:16" ht="15.75">
      <c r="A23" s="28" t="s">
        <v>39</v>
      </c>
      <c r="B23" s="29"/>
      <c r="C23" s="30"/>
      <c r="D23" s="31">
        <f aca="true" t="shared" si="8" ref="D23:M23">SUM(D24:D24)</f>
        <v>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5372250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5372250</v>
      </c>
      <c r="O23" s="43">
        <f t="shared" si="2"/>
        <v>133.82114833727738</v>
      </c>
      <c r="P23" s="10"/>
    </row>
    <row r="24" spans="1:16" ht="15">
      <c r="A24" s="12"/>
      <c r="B24" s="44">
        <v>562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5372250</v>
      </c>
      <c r="K24" s="46">
        <v>0</v>
      </c>
      <c r="L24" s="46">
        <v>0</v>
      </c>
      <c r="M24" s="46">
        <v>0</v>
      </c>
      <c r="N24" s="46">
        <f aca="true" t="shared" si="9" ref="N24:N31">SUM(D24:M24)</f>
        <v>5372250</v>
      </c>
      <c r="O24" s="47">
        <f t="shared" si="2"/>
        <v>133.82114833727738</v>
      </c>
      <c r="P24" s="9"/>
    </row>
    <row r="25" spans="1:16" ht="15.75">
      <c r="A25" s="28" t="s">
        <v>41</v>
      </c>
      <c r="B25" s="29"/>
      <c r="C25" s="30"/>
      <c r="D25" s="31">
        <f aca="true" t="shared" si="10" ref="D25:M25">SUM(D26:D26)</f>
        <v>5225171</v>
      </c>
      <c r="E25" s="31">
        <f t="shared" si="10"/>
        <v>0</v>
      </c>
      <c r="F25" s="31">
        <f t="shared" si="10"/>
        <v>0</v>
      </c>
      <c r="G25" s="31">
        <f t="shared" si="10"/>
        <v>917586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6142757</v>
      </c>
      <c r="O25" s="43">
        <f t="shared" si="2"/>
        <v>153.0142483497322</v>
      </c>
      <c r="P25" s="9"/>
    </row>
    <row r="26" spans="1:16" ht="15">
      <c r="A26" s="12"/>
      <c r="B26" s="44">
        <v>572</v>
      </c>
      <c r="C26" s="20" t="s">
        <v>69</v>
      </c>
      <c r="D26" s="46">
        <v>5225171</v>
      </c>
      <c r="E26" s="46">
        <v>0</v>
      </c>
      <c r="F26" s="46">
        <v>0</v>
      </c>
      <c r="G26" s="46">
        <v>917586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6142757</v>
      </c>
      <c r="O26" s="47">
        <f t="shared" si="2"/>
        <v>153.0142483497322</v>
      </c>
      <c r="P26" s="9"/>
    </row>
    <row r="27" spans="1:16" ht="15.75">
      <c r="A27" s="28" t="s">
        <v>70</v>
      </c>
      <c r="B27" s="29"/>
      <c r="C27" s="30"/>
      <c r="D27" s="31">
        <f aca="true" t="shared" si="11" ref="D27:M27">SUM(D28:D30)</f>
        <v>3107746</v>
      </c>
      <c r="E27" s="31">
        <f t="shared" si="11"/>
        <v>474982</v>
      </c>
      <c r="F27" s="31">
        <f t="shared" si="11"/>
        <v>3170504</v>
      </c>
      <c r="G27" s="31">
        <f t="shared" si="11"/>
        <v>587410</v>
      </c>
      <c r="H27" s="31">
        <f t="shared" si="11"/>
        <v>0</v>
      </c>
      <c r="I27" s="31">
        <f t="shared" si="11"/>
        <v>4788425</v>
      </c>
      <c r="J27" s="31">
        <f t="shared" si="11"/>
        <v>7176</v>
      </c>
      <c r="K27" s="31">
        <f t="shared" si="11"/>
        <v>0</v>
      </c>
      <c r="L27" s="31">
        <f t="shared" si="11"/>
        <v>0</v>
      </c>
      <c r="M27" s="31">
        <f t="shared" si="11"/>
        <v>258368</v>
      </c>
      <c r="N27" s="31">
        <f t="shared" si="9"/>
        <v>12394611</v>
      </c>
      <c r="O27" s="43">
        <f t="shared" si="2"/>
        <v>308.74607049445757</v>
      </c>
      <c r="P27" s="9"/>
    </row>
    <row r="28" spans="1:16" ht="15">
      <c r="A28" s="12"/>
      <c r="B28" s="44">
        <v>581</v>
      </c>
      <c r="C28" s="20" t="s">
        <v>71</v>
      </c>
      <c r="D28" s="46">
        <v>3096290</v>
      </c>
      <c r="E28" s="46">
        <v>474982</v>
      </c>
      <c r="F28" s="46">
        <v>0</v>
      </c>
      <c r="G28" s="46">
        <v>583074</v>
      </c>
      <c r="H28" s="46">
        <v>0</v>
      </c>
      <c r="I28" s="46">
        <v>2977795</v>
      </c>
      <c r="J28" s="46">
        <v>7176</v>
      </c>
      <c r="K28" s="46">
        <v>0</v>
      </c>
      <c r="L28" s="46">
        <v>0</v>
      </c>
      <c r="M28" s="46">
        <v>258368</v>
      </c>
      <c r="N28" s="46">
        <f t="shared" si="9"/>
        <v>7397685</v>
      </c>
      <c r="O28" s="47">
        <f t="shared" si="2"/>
        <v>184.27413127413126</v>
      </c>
      <c r="P28" s="9"/>
    </row>
    <row r="29" spans="1:16" ht="15">
      <c r="A29" s="12"/>
      <c r="B29" s="44">
        <v>590</v>
      </c>
      <c r="C29" s="20" t="s">
        <v>72</v>
      </c>
      <c r="D29" s="46">
        <v>0</v>
      </c>
      <c r="E29" s="46">
        <v>0</v>
      </c>
      <c r="F29" s="46">
        <v>2702934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2702934</v>
      </c>
      <c r="O29" s="47">
        <f t="shared" si="2"/>
        <v>67.3292813550878</v>
      </c>
      <c r="P29" s="9"/>
    </row>
    <row r="30" spans="1:16" ht="15.75" thickBot="1">
      <c r="A30" s="12"/>
      <c r="B30" s="44">
        <v>591</v>
      </c>
      <c r="C30" s="20" t="s">
        <v>73</v>
      </c>
      <c r="D30" s="46">
        <v>11456</v>
      </c>
      <c r="E30" s="46">
        <v>0</v>
      </c>
      <c r="F30" s="46">
        <v>467570</v>
      </c>
      <c r="G30" s="46">
        <v>4336</v>
      </c>
      <c r="H30" s="46">
        <v>0</v>
      </c>
      <c r="I30" s="46">
        <v>1810630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2293992</v>
      </c>
      <c r="O30" s="47">
        <f t="shared" si="2"/>
        <v>57.14265786523851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2" ref="D31:M31">SUM(D5,D12,D16,D18,D21,D23,D25,D27)</f>
        <v>30661628</v>
      </c>
      <c r="E31" s="15">
        <f t="shared" si="12"/>
        <v>5533785</v>
      </c>
      <c r="F31" s="15">
        <f t="shared" si="12"/>
        <v>3170504</v>
      </c>
      <c r="G31" s="15">
        <f t="shared" si="12"/>
        <v>6592179</v>
      </c>
      <c r="H31" s="15">
        <f t="shared" si="12"/>
        <v>0</v>
      </c>
      <c r="I31" s="15">
        <f t="shared" si="12"/>
        <v>20507665</v>
      </c>
      <c r="J31" s="15">
        <f t="shared" si="12"/>
        <v>6053464</v>
      </c>
      <c r="K31" s="15">
        <f t="shared" si="12"/>
        <v>1679538</v>
      </c>
      <c r="L31" s="15">
        <f t="shared" si="12"/>
        <v>0</v>
      </c>
      <c r="M31" s="15">
        <f t="shared" si="12"/>
        <v>651223</v>
      </c>
      <c r="N31" s="15">
        <f t="shared" si="9"/>
        <v>74849986</v>
      </c>
      <c r="O31" s="37">
        <f t="shared" si="2"/>
        <v>1864.4908705940964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91</v>
      </c>
      <c r="M33" s="93"/>
      <c r="N33" s="93"/>
      <c r="O33" s="41">
        <v>40145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4646017</v>
      </c>
      <c r="E5" s="26">
        <f t="shared" si="0"/>
        <v>609569</v>
      </c>
      <c r="F5" s="26">
        <f t="shared" si="0"/>
        <v>0</v>
      </c>
      <c r="G5" s="26">
        <f t="shared" si="0"/>
        <v>342777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1933149</v>
      </c>
      <c r="L5" s="26">
        <f t="shared" si="0"/>
        <v>0</v>
      </c>
      <c r="M5" s="26">
        <f t="shared" si="0"/>
        <v>0</v>
      </c>
      <c r="N5" s="27">
        <f aca="true" t="shared" si="1" ref="N5:N17">SUM(D5:M5)</f>
        <v>7531512</v>
      </c>
      <c r="O5" s="32">
        <f aca="true" t="shared" si="2" ref="O5:O31">(N5/O$33)</f>
        <v>188.18900077459332</v>
      </c>
      <c r="P5" s="6"/>
    </row>
    <row r="6" spans="1:16" ht="15">
      <c r="A6" s="12"/>
      <c r="B6" s="44">
        <v>511</v>
      </c>
      <c r="C6" s="20" t="s">
        <v>19</v>
      </c>
      <c r="D6" s="46">
        <v>285772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285772</v>
      </c>
      <c r="O6" s="47">
        <f t="shared" si="2"/>
        <v>7.1405512106144275</v>
      </c>
      <c r="P6" s="9"/>
    </row>
    <row r="7" spans="1:16" ht="15">
      <c r="A7" s="12"/>
      <c r="B7" s="44">
        <v>512</v>
      </c>
      <c r="C7" s="20" t="s">
        <v>20</v>
      </c>
      <c r="D7" s="46">
        <v>1366882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1366882</v>
      </c>
      <c r="O7" s="47">
        <f t="shared" si="2"/>
        <v>34.154119087479074</v>
      </c>
      <c r="P7" s="9"/>
    </row>
    <row r="8" spans="1:16" ht="15">
      <c r="A8" s="12"/>
      <c r="B8" s="44">
        <v>513</v>
      </c>
      <c r="C8" s="20" t="s">
        <v>21</v>
      </c>
      <c r="D8" s="46">
        <v>1998107</v>
      </c>
      <c r="E8" s="46">
        <v>0</v>
      </c>
      <c r="F8" s="46">
        <v>0</v>
      </c>
      <c r="G8" s="46">
        <v>342777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2340884</v>
      </c>
      <c r="O8" s="47">
        <f t="shared" si="2"/>
        <v>58.491392019189924</v>
      </c>
      <c r="P8" s="9"/>
    </row>
    <row r="9" spans="1:16" ht="15">
      <c r="A9" s="12"/>
      <c r="B9" s="44">
        <v>514</v>
      </c>
      <c r="C9" s="20" t="s">
        <v>22</v>
      </c>
      <c r="D9" s="46">
        <v>175008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175008</v>
      </c>
      <c r="O9" s="47">
        <f t="shared" si="2"/>
        <v>4.372904225281727</v>
      </c>
      <c r="P9" s="9"/>
    </row>
    <row r="10" spans="1:16" ht="15">
      <c r="A10" s="12"/>
      <c r="B10" s="44">
        <v>515</v>
      </c>
      <c r="C10" s="20" t="s">
        <v>23</v>
      </c>
      <c r="D10" s="46">
        <v>820248</v>
      </c>
      <c r="E10" s="46">
        <v>500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820748</v>
      </c>
      <c r="O10" s="47">
        <f t="shared" si="2"/>
        <v>20.507933334999127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609069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1933149</v>
      </c>
      <c r="L11" s="46">
        <v>0</v>
      </c>
      <c r="M11" s="46">
        <v>0</v>
      </c>
      <c r="N11" s="46">
        <f t="shared" si="1"/>
        <v>2542218</v>
      </c>
      <c r="O11" s="47">
        <f t="shared" si="2"/>
        <v>63.52210089702906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15482361</v>
      </c>
      <c r="E12" s="31">
        <f t="shared" si="3"/>
        <v>701018</v>
      </c>
      <c r="F12" s="31">
        <f t="shared" si="3"/>
        <v>0</v>
      </c>
      <c r="G12" s="31">
        <f t="shared" si="3"/>
        <v>176802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16360181</v>
      </c>
      <c r="O12" s="43">
        <f t="shared" si="2"/>
        <v>408.789910297094</v>
      </c>
      <c r="P12" s="10"/>
    </row>
    <row r="13" spans="1:16" ht="15">
      <c r="A13" s="12"/>
      <c r="B13" s="44">
        <v>521</v>
      </c>
      <c r="C13" s="20" t="s">
        <v>27</v>
      </c>
      <c r="D13" s="46">
        <v>8888875</v>
      </c>
      <c r="E13" s="46">
        <v>90861</v>
      </c>
      <c r="F13" s="46">
        <v>0</v>
      </c>
      <c r="G13" s="46">
        <v>176802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9156538</v>
      </c>
      <c r="O13" s="47">
        <f t="shared" si="2"/>
        <v>228.79333349991253</v>
      </c>
      <c r="P13" s="9"/>
    </row>
    <row r="14" spans="1:16" ht="15">
      <c r="A14" s="12"/>
      <c r="B14" s="44">
        <v>522</v>
      </c>
      <c r="C14" s="20" t="s">
        <v>28</v>
      </c>
      <c r="D14" s="46">
        <v>6298373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6298373</v>
      </c>
      <c r="O14" s="47">
        <f t="shared" si="2"/>
        <v>157.37670223132855</v>
      </c>
      <c r="P14" s="9"/>
    </row>
    <row r="15" spans="1:16" ht="15">
      <c r="A15" s="12"/>
      <c r="B15" s="44">
        <v>524</v>
      </c>
      <c r="C15" s="20" t="s">
        <v>29</v>
      </c>
      <c r="D15" s="46">
        <v>295113</v>
      </c>
      <c r="E15" s="46">
        <v>610157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905270</v>
      </c>
      <c r="O15" s="47">
        <f t="shared" si="2"/>
        <v>22.61987456585293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SUM(D17:D17)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16153575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16153575</v>
      </c>
      <c r="O16" s="43">
        <f t="shared" si="2"/>
        <v>403.62747057794655</v>
      </c>
      <c r="P16" s="10"/>
    </row>
    <row r="17" spans="1:16" ht="15">
      <c r="A17" s="12"/>
      <c r="B17" s="44">
        <v>536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16153575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16153575</v>
      </c>
      <c r="O17" s="47">
        <f t="shared" si="2"/>
        <v>403.62747057794655</v>
      </c>
      <c r="P17" s="9"/>
    </row>
    <row r="18" spans="1:16" ht="15.75">
      <c r="A18" s="28" t="s">
        <v>34</v>
      </c>
      <c r="B18" s="29"/>
      <c r="C18" s="30"/>
      <c r="D18" s="31">
        <f aca="true" t="shared" si="5" ref="D18:M18">SUM(D19:D20)</f>
        <v>1572341</v>
      </c>
      <c r="E18" s="31">
        <f t="shared" si="5"/>
        <v>4119171</v>
      </c>
      <c r="F18" s="31">
        <f t="shared" si="5"/>
        <v>0</v>
      </c>
      <c r="G18" s="31">
        <f t="shared" si="5"/>
        <v>545549</v>
      </c>
      <c r="H18" s="31">
        <f t="shared" si="5"/>
        <v>0</v>
      </c>
      <c r="I18" s="31">
        <f t="shared" si="5"/>
        <v>0</v>
      </c>
      <c r="J18" s="31">
        <f t="shared" si="5"/>
        <v>618520</v>
      </c>
      <c r="K18" s="31">
        <f t="shared" si="5"/>
        <v>0</v>
      </c>
      <c r="L18" s="31">
        <f t="shared" si="5"/>
        <v>0</v>
      </c>
      <c r="M18" s="31">
        <f t="shared" si="5"/>
        <v>51872</v>
      </c>
      <c r="N18" s="31">
        <f aca="true" t="shared" si="6" ref="N18:N23">SUM(D18:M18)</f>
        <v>6907453</v>
      </c>
      <c r="O18" s="43">
        <f t="shared" si="2"/>
        <v>172.5957122510682</v>
      </c>
      <c r="P18" s="10"/>
    </row>
    <row r="19" spans="1:16" ht="15">
      <c r="A19" s="12"/>
      <c r="B19" s="44">
        <v>541</v>
      </c>
      <c r="C19" s="20" t="s">
        <v>67</v>
      </c>
      <c r="D19" s="46">
        <v>1572341</v>
      </c>
      <c r="E19" s="46">
        <v>4119171</v>
      </c>
      <c r="F19" s="46">
        <v>0</v>
      </c>
      <c r="G19" s="46">
        <v>545549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51872</v>
      </c>
      <c r="N19" s="46">
        <f t="shared" si="6"/>
        <v>6288933</v>
      </c>
      <c r="O19" s="47">
        <f t="shared" si="2"/>
        <v>157.14082606631519</v>
      </c>
      <c r="P19" s="9"/>
    </row>
    <row r="20" spans="1:16" ht="15">
      <c r="A20" s="12"/>
      <c r="B20" s="44">
        <v>549</v>
      </c>
      <c r="C20" s="20" t="s">
        <v>79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618520</v>
      </c>
      <c r="K20" s="46">
        <v>0</v>
      </c>
      <c r="L20" s="46">
        <v>0</v>
      </c>
      <c r="M20" s="46">
        <v>0</v>
      </c>
      <c r="N20" s="46">
        <f t="shared" si="6"/>
        <v>618520</v>
      </c>
      <c r="O20" s="47">
        <f t="shared" si="2"/>
        <v>15.454886184753004</v>
      </c>
      <c r="P20" s="9"/>
    </row>
    <row r="21" spans="1:16" ht="15.75">
      <c r="A21" s="28" t="s">
        <v>36</v>
      </c>
      <c r="B21" s="29"/>
      <c r="C21" s="30"/>
      <c r="D21" s="31">
        <f aca="true" t="shared" si="7" ref="D21:M21">SUM(D22:D22)</f>
        <v>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45840</v>
      </c>
      <c r="N21" s="31">
        <f t="shared" si="6"/>
        <v>45840</v>
      </c>
      <c r="O21" s="43">
        <f t="shared" si="2"/>
        <v>1.1453986657005073</v>
      </c>
      <c r="P21" s="10"/>
    </row>
    <row r="22" spans="1:16" ht="15">
      <c r="A22" s="13"/>
      <c r="B22" s="45">
        <v>559</v>
      </c>
      <c r="C22" s="21" t="s">
        <v>38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45840</v>
      </c>
      <c r="N22" s="46">
        <f t="shared" si="6"/>
        <v>45840</v>
      </c>
      <c r="O22" s="47">
        <f t="shared" si="2"/>
        <v>1.1453986657005073</v>
      </c>
      <c r="P22" s="9"/>
    </row>
    <row r="23" spans="1:16" ht="15.75">
      <c r="A23" s="28" t="s">
        <v>39</v>
      </c>
      <c r="B23" s="29"/>
      <c r="C23" s="30"/>
      <c r="D23" s="31">
        <f aca="true" t="shared" si="8" ref="D23:M23">SUM(D24:D24)</f>
        <v>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4298184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4298184</v>
      </c>
      <c r="O23" s="43">
        <f t="shared" si="2"/>
        <v>107.39821593663326</v>
      </c>
      <c r="P23" s="10"/>
    </row>
    <row r="24" spans="1:16" ht="15">
      <c r="A24" s="12"/>
      <c r="B24" s="44">
        <v>562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4298184</v>
      </c>
      <c r="K24" s="46">
        <v>0</v>
      </c>
      <c r="L24" s="46">
        <v>0</v>
      </c>
      <c r="M24" s="46">
        <v>0</v>
      </c>
      <c r="N24" s="46">
        <f aca="true" t="shared" si="9" ref="N24:N31">SUM(D24:M24)</f>
        <v>4298184</v>
      </c>
      <c r="O24" s="47">
        <f t="shared" si="2"/>
        <v>107.39821593663326</v>
      </c>
      <c r="P24" s="9"/>
    </row>
    <row r="25" spans="1:16" ht="15.75">
      <c r="A25" s="28" t="s">
        <v>41</v>
      </c>
      <c r="B25" s="29"/>
      <c r="C25" s="30"/>
      <c r="D25" s="31">
        <f aca="true" t="shared" si="10" ref="D25:M25">SUM(D26:D26)</f>
        <v>5814181</v>
      </c>
      <c r="E25" s="31">
        <f t="shared" si="10"/>
        <v>5369</v>
      </c>
      <c r="F25" s="31">
        <f t="shared" si="10"/>
        <v>0</v>
      </c>
      <c r="G25" s="31">
        <f t="shared" si="10"/>
        <v>893041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6712591</v>
      </c>
      <c r="O25" s="43">
        <f t="shared" si="2"/>
        <v>167.7267184728018</v>
      </c>
      <c r="P25" s="9"/>
    </row>
    <row r="26" spans="1:16" ht="15">
      <c r="A26" s="12"/>
      <c r="B26" s="44">
        <v>572</v>
      </c>
      <c r="C26" s="20" t="s">
        <v>69</v>
      </c>
      <c r="D26" s="46">
        <v>5814181</v>
      </c>
      <c r="E26" s="46">
        <v>5369</v>
      </c>
      <c r="F26" s="46">
        <v>0</v>
      </c>
      <c r="G26" s="46">
        <v>893041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6712591</v>
      </c>
      <c r="O26" s="47">
        <f t="shared" si="2"/>
        <v>167.7267184728018</v>
      </c>
      <c r="P26" s="9"/>
    </row>
    <row r="27" spans="1:16" ht="15.75">
      <c r="A27" s="28" t="s">
        <v>70</v>
      </c>
      <c r="B27" s="29"/>
      <c r="C27" s="30"/>
      <c r="D27" s="31">
        <f aca="true" t="shared" si="11" ref="D27:M27">SUM(D28:D30)</f>
        <v>3044419</v>
      </c>
      <c r="E27" s="31">
        <f t="shared" si="11"/>
        <v>602145</v>
      </c>
      <c r="F27" s="31">
        <f t="shared" si="11"/>
        <v>3510202</v>
      </c>
      <c r="G27" s="31">
        <f t="shared" si="11"/>
        <v>923706</v>
      </c>
      <c r="H27" s="31">
        <f t="shared" si="11"/>
        <v>0</v>
      </c>
      <c r="I27" s="31">
        <f t="shared" si="11"/>
        <v>4960597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263288</v>
      </c>
      <c r="N27" s="31">
        <f t="shared" si="9"/>
        <v>13304357</v>
      </c>
      <c r="O27" s="43">
        <f t="shared" si="2"/>
        <v>332.43439694160566</v>
      </c>
      <c r="P27" s="9"/>
    </row>
    <row r="28" spans="1:16" ht="15">
      <c r="A28" s="12"/>
      <c r="B28" s="44">
        <v>581</v>
      </c>
      <c r="C28" s="20" t="s">
        <v>71</v>
      </c>
      <c r="D28" s="46">
        <v>3031200</v>
      </c>
      <c r="E28" s="46">
        <v>602145</v>
      </c>
      <c r="F28" s="46">
        <v>0</v>
      </c>
      <c r="G28" s="46">
        <v>918570</v>
      </c>
      <c r="H28" s="46">
        <v>0</v>
      </c>
      <c r="I28" s="46">
        <v>3070390</v>
      </c>
      <c r="J28" s="46">
        <v>0</v>
      </c>
      <c r="K28" s="46">
        <v>0</v>
      </c>
      <c r="L28" s="46">
        <v>0</v>
      </c>
      <c r="M28" s="46">
        <v>263288</v>
      </c>
      <c r="N28" s="46">
        <f t="shared" si="9"/>
        <v>7885593</v>
      </c>
      <c r="O28" s="47">
        <f t="shared" si="2"/>
        <v>197.0363809000275</v>
      </c>
      <c r="P28" s="9"/>
    </row>
    <row r="29" spans="1:16" ht="15">
      <c r="A29" s="12"/>
      <c r="B29" s="44">
        <v>590</v>
      </c>
      <c r="C29" s="20" t="s">
        <v>72</v>
      </c>
      <c r="D29" s="46">
        <v>0</v>
      </c>
      <c r="E29" s="46">
        <v>0</v>
      </c>
      <c r="F29" s="46">
        <v>3009006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3009006</v>
      </c>
      <c r="O29" s="47">
        <f t="shared" si="2"/>
        <v>75.18567751930236</v>
      </c>
      <c r="P29" s="9"/>
    </row>
    <row r="30" spans="1:16" ht="15.75" thickBot="1">
      <c r="A30" s="12"/>
      <c r="B30" s="44">
        <v>591</v>
      </c>
      <c r="C30" s="20" t="s">
        <v>73</v>
      </c>
      <c r="D30" s="46">
        <v>13219</v>
      </c>
      <c r="E30" s="46">
        <v>0</v>
      </c>
      <c r="F30" s="46">
        <v>501196</v>
      </c>
      <c r="G30" s="46">
        <v>5136</v>
      </c>
      <c r="H30" s="46">
        <v>0</v>
      </c>
      <c r="I30" s="46">
        <v>1890207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2409758</v>
      </c>
      <c r="O30" s="47">
        <f t="shared" si="2"/>
        <v>60.21233852227581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2" ref="D31:M31">SUM(D5,D12,D16,D18,D21,D23,D25,D27)</f>
        <v>30559319</v>
      </c>
      <c r="E31" s="15">
        <f t="shared" si="12"/>
        <v>6037272</v>
      </c>
      <c r="F31" s="15">
        <f t="shared" si="12"/>
        <v>3510202</v>
      </c>
      <c r="G31" s="15">
        <f t="shared" si="12"/>
        <v>2881875</v>
      </c>
      <c r="H31" s="15">
        <f t="shared" si="12"/>
        <v>0</v>
      </c>
      <c r="I31" s="15">
        <f t="shared" si="12"/>
        <v>21114172</v>
      </c>
      <c r="J31" s="15">
        <f t="shared" si="12"/>
        <v>4916704</v>
      </c>
      <c r="K31" s="15">
        <f t="shared" si="12"/>
        <v>1933149</v>
      </c>
      <c r="L31" s="15">
        <f t="shared" si="12"/>
        <v>0</v>
      </c>
      <c r="M31" s="15">
        <f t="shared" si="12"/>
        <v>361000</v>
      </c>
      <c r="N31" s="15">
        <f t="shared" si="9"/>
        <v>71313693</v>
      </c>
      <c r="O31" s="37">
        <f t="shared" si="2"/>
        <v>1781.9068239174433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89</v>
      </c>
      <c r="M33" s="93"/>
      <c r="N33" s="93"/>
      <c r="O33" s="41">
        <v>40021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4338545</v>
      </c>
      <c r="E5" s="26">
        <f t="shared" si="0"/>
        <v>580652</v>
      </c>
      <c r="F5" s="26">
        <f t="shared" si="0"/>
        <v>0</v>
      </c>
      <c r="G5" s="26">
        <f t="shared" si="0"/>
        <v>218553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1535235</v>
      </c>
      <c r="L5" s="26">
        <f t="shared" si="0"/>
        <v>0</v>
      </c>
      <c r="M5" s="26">
        <f t="shared" si="0"/>
        <v>0</v>
      </c>
      <c r="N5" s="27">
        <f aca="true" t="shared" si="1" ref="N5:N17">SUM(D5:M5)</f>
        <v>6672985</v>
      </c>
      <c r="O5" s="32">
        <f aca="true" t="shared" si="2" ref="O5:O32">(N5/O$34)</f>
        <v>167.92030499006015</v>
      </c>
      <c r="P5" s="6"/>
    </row>
    <row r="6" spans="1:16" ht="15">
      <c r="A6" s="12"/>
      <c r="B6" s="44">
        <v>511</v>
      </c>
      <c r="C6" s="20" t="s">
        <v>19</v>
      </c>
      <c r="D6" s="46">
        <v>241469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241469</v>
      </c>
      <c r="O6" s="47">
        <f t="shared" si="2"/>
        <v>6.0763733360175145</v>
      </c>
      <c r="P6" s="9"/>
    </row>
    <row r="7" spans="1:16" ht="15">
      <c r="A7" s="12"/>
      <c r="B7" s="44">
        <v>512</v>
      </c>
      <c r="C7" s="20" t="s">
        <v>20</v>
      </c>
      <c r="D7" s="46">
        <v>1347143</v>
      </c>
      <c r="E7" s="46">
        <v>0</v>
      </c>
      <c r="F7" s="46">
        <v>0</v>
      </c>
      <c r="G7" s="46">
        <v>19964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1367107</v>
      </c>
      <c r="O7" s="47">
        <f t="shared" si="2"/>
        <v>34.40214902237097</v>
      </c>
      <c r="P7" s="9"/>
    </row>
    <row r="8" spans="1:16" ht="15">
      <c r="A8" s="12"/>
      <c r="B8" s="44">
        <v>513</v>
      </c>
      <c r="C8" s="20" t="s">
        <v>21</v>
      </c>
      <c r="D8" s="46">
        <v>1800895</v>
      </c>
      <c r="E8" s="46">
        <v>0</v>
      </c>
      <c r="F8" s="46">
        <v>0</v>
      </c>
      <c r="G8" s="46">
        <v>198589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1999484</v>
      </c>
      <c r="O8" s="47">
        <f t="shared" si="2"/>
        <v>50.31540803744432</v>
      </c>
      <c r="P8" s="9"/>
    </row>
    <row r="9" spans="1:16" ht="15">
      <c r="A9" s="12"/>
      <c r="B9" s="44">
        <v>514</v>
      </c>
      <c r="C9" s="20" t="s">
        <v>22</v>
      </c>
      <c r="D9" s="46">
        <v>199547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199547</v>
      </c>
      <c r="O9" s="47">
        <f t="shared" si="2"/>
        <v>5.021439895316943</v>
      </c>
      <c r="P9" s="9"/>
    </row>
    <row r="10" spans="1:16" ht="15">
      <c r="A10" s="12"/>
      <c r="B10" s="44">
        <v>515</v>
      </c>
      <c r="C10" s="20" t="s">
        <v>23</v>
      </c>
      <c r="D10" s="46">
        <v>749491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749491</v>
      </c>
      <c r="O10" s="47">
        <f t="shared" si="2"/>
        <v>18.860338710083294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580652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1535235</v>
      </c>
      <c r="L11" s="46">
        <v>0</v>
      </c>
      <c r="M11" s="46">
        <v>0</v>
      </c>
      <c r="N11" s="46">
        <f t="shared" si="1"/>
        <v>2115887</v>
      </c>
      <c r="O11" s="47">
        <f t="shared" si="2"/>
        <v>53.24459598882709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14855172</v>
      </c>
      <c r="E12" s="31">
        <f t="shared" si="3"/>
        <v>1030350</v>
      </c>
      <c r="F12" s="31">
        <f t="shared" si="3"/>
        <v>0</v>
      </c>
      <c r="G12" s="31">
        <f t="shared" si="3"/>
        <v>480990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16366512</v>
      </c>
      <c r="O12" s="43">
        <f t="shared" si="2"/>
        <v>411.85012204635245</v>
      </c>
      <c r="P12" s="10"/>
    </row>
    <row r="13" spans="1:16" ht="15">
      <c r="A13" s="12"/>
      <c r="B13" s="44">
        <v>521</v>
      </c>
      <c r="C13" s="20" t="s">
        <v>27</v>
      </c>
      <c r="D13" s="46">
        <v>8501520</v>
      </c>
      <c r="E13" s="46">
        <v>67159</v>
      </c>
      <c r="F13" s="46">
        <v>0</v>
      </c>
      <c r="G13" s="46">
        <v>188340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8757019</v>
      </c>
      <c r="O13" s="47">
        <f t="shared" si="2"/>
        <v>220.36334583155087</v>
      </c>
      <c r="P13" s="9"/>
    </row>
    <row r="14" spans="1:16" ht="15">
      <c r="A14" s="12"/>
      <c r="B14" s="44">
        <v>522</v>
      </c>
      <c r="C14" s="20" t="s">
        <v>28</v>
      </c>
      <c r="D14" s="46">
        <v>6070245</v>
      </c>
      <c r="E14" s="46">
        <v>0</v>
      </c>
      <c r="F14" s="46">
        <v>0</v>
      </c>
      <c r="G14" s="46">
        <v>292650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6362895</v>
      </c>
      <c r="O14" s="47">
        <f t="shared" si="2"/>
        <v>160.11713933415535</v>
      </c>
      <c r="P14" s="9"/>
    </row>
    <row r="15" spans="1:16" ht="15">
      <c r="A15" s="12"/>
      <c r="B15" s="44">
        <v>524</v>
      </c>
      <c r="C15" s="20" t="s">
        <v>29</v>
      </c>
      <c r="D15" s="46">
        <v>283407</v>
      </c>
      <c r="E15" s="46">
        <v>963191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1246598</v>
      </c>
      <c r="O15" s="47">
        <f t="shared" si="2"/>
        <v>31.369636880646215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SUM(D17:D17)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15707764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15707764</v>
      </c>
      <c r="O16" s="43">
        <f t="shared" si="2"/>
        <v>395.2732580085055</v>
      </c>
      <c r="P16" s="10"/>
    </row>
    <row r="17" spans="1:16" ht="15">
      <c r="A17" s="12"/>
      <c r="B17" s="44">
        <v>536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15707764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15707764</v>
      </c>
      <c r="O17" s="47">
        <f t="shared" si="2"/>
        <v>395.2732580085055</v>
      </c>
      <c r="P17" s="9"/>
    </row>
    <row r="18" spans="1:16" ht="15.75">
      <c r="A18" s="28" t="s">
        <v>34</v>
      </c>
      <c r="B18" s="29"/>
      <c r="C18" s="30"/>
      <c r="D18" s="31">
        <f aca="true" t="shared" si="5" ref="D18:M18">SUM(D19:D20)</f>
        <v>1843835</v>
      </c>
      <c r="E18" s="31">
        <f t="shared" si="5"/>
        <v>5011439</v>
      </c>
      <c r="F18" s="31">
        <f t="shared" si="5"/>
        <v>0</v>
      </c>
      <c r="G18" s="31">
        <f t="shared" si="5"/>
        <v>2557994</v>
      </c>
      <c r="H18" s="31">
        <f t="shared" si="5"/>
        <v>0</v>
      </c>
      <c r="I18" s="31">
        <f t="shared" si="5"/>
        <v>0</v>
      </c>
      <c r="J18" s="31">
        <f t="shared" si="5"/>
        <v>333400</v>
      </c>
      <c r="K18" s="31">
        <f t="shared" si="5"/>
        <v>0</v>
      </c>
      <c r="L18" s="31">
        <f t="shared" si="5"/>
        <v>0</v>
      </c>
      <c r="M18" s="31">
        <f t="shared" si="5"/>
        <v>63931</v>
      </c>
      <c r="N18" s="31">
        <f aca="true" t="shared" si="6" ref="N18:N23">SUM(D18:M18)</f>
        <v>9810599</v>
      </c>
      <c r="O18" s="43">
        <f t="shared" si="2"/>
        <v>246.87583985505424</v>
      </c>
      <c r="P18" s="10"/>
    </row>
    <row r="19" spans="1:16" ht="15">
      <c r="A19" s="12"/>
      <c r="B19" s="44">
        <v>541</v>
      </c>
      <c r="C19" s="20" t="s">
        <v>67</v>
      </c>
      <c r="D19" s="46">
        <v>1843835</v>
      </c>
      <c r="E19" s="46">
        <v>5011439</v>
      </c>
      <c r="F19" s="46">
        <v>0</v>
      </c>
      <c r="G19" s="46">
        <v>2557994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63931</v>
      </c>
      <c r="N19" s="46">
        <f t="shared" si="6"/>
        <v>9477199</v>
      </c>
      <c r="O19" s="47">
        <f t="shared" si="2"/>
        <v>238.48609678149927</v>
      </c>
      <c r="P19" s="9"/>
    </row>
    <row r="20" spans="1:16" ht="15">
      <c r="A20" s="12"/>
      <c r="B20" s="44">
        <v>549</v>
      </c>
      <c r="C20" s="20" t="s">
        <v>79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333400</v>
      </c>
      <c r="K20" s="46">
        <v>0</v>
      </c>
      <c r="L20" s="46">
        <v>0</v>
      </c>
      <c r="M20" s="46">
        <v>0</v>
      </c>
      <c r="N20" s="46">
        <f t="shared" si="6"/>
        <v>333400</v>
      </c>
      <c r="O20" s="47">
        <f t="shared" si="2"/>
        <v>8.389743073554946</v>
      </c>
      <c r="P20" s="9"/>
    </row>
    <row r="21" spans="1:16" ht="15.75">
      <c r="A21" s="28" t="s">
        <v>36</v>
      </c>
      <c r="B21" s="29"/>
      <c r="C21" s="30"/>
      <c r="D21" s="31">
        <f aca="true" t="shared" si="7" ref="D21:M21">SUM(D22:D22)</f>
        <v>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43312</v>
      </c>
      <c r="N21" s="31">
        <f t="shared" si="6"/>
        <v>43312</v>
      </c>
      <c r="O21" s="43">
        <f t="shared" si="2"/>
        <v>1.0899116736707013</v>
      </c>
      <c r="P21" s="10"/>
    </row>
    <row r="22" spans="1:16" ht="15">
      <c r="A22" s="13"/>
      <c r="B22" s="45">
        <v>559</v>
      </c>
      <c r="C22" s="21" t="s">
        <v>38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43312</v>
      </c>
      <c r="N22" s="46">
        <f t="shared" si="6"/>
        <v>43312</v>
      </c>
      <c r="O22" s="47">
        <f t="shared" si="2"/>
        <v>1.0899116736707013</v>
      </c>
      <c r="P22" s="9"/>
    </row>
    <row r="23" spans="1:16" ht="15.75">
      <c r="A23" s="28" t="s">
        <v>39</v>
      </c>
      <c r="B23" s="29"/>
      <c r="C23" s="30"/>
      <c r="D23" s="31">
        <f aca="true" t="shared" si="8" ref="D23:M23">SUM(D24:D24)</f>
        <v>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4667650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4667650</v>
      </c>
      <c r="O23" s="43">
        <f t="shared" si="2"/>
        <v>117.45766123958832</v>
      </c>
      <c r="P23" s="10"/>
    </row>
    <row r="24" spans="1:16" ht="15">
      <c r="A24" s="12"/>
      <c r="B24" s="44">
        <v>562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4667650</v>
      </c>
      <c r="K24" s="46">
        <v>0</v>
      </c>
      <c r="L24" s="46">
        <v>0</v>
      </c>
      <c r="M24" s="46">
        <v>0</v>
      </c>
      <c r="N24" s="46">
        <f aca="true" t="shared" si="9" ref="N24:N32">SUM(D24:M24)</f>
        <v>4667650</v>
      </c>
      <c r="O24" s="47">
        <f t="shared" si="2"/>
        <v>117.45766123958832</v>
      </c>
      <c r="P24" s="9"/>
    </row>
    <row r="25" spans="1:16" ht="15.75">
      <c r="A25" s="28" t="s">
        <v>41</v>
      </c>
      <c r="B25" s="29"/>
      <c r="C25" s="30"/>
      <c r="D25" s="31">
        <f aca="true" t="shared" si="10" ref="D25:M25">SUM(D26:D27)</f>
        <v>5793293</v>
      </c>
      <c r="E25" s="31">
        <f t="shared" si="10"/>
        <v>16720</v>
      </c>
      <c r="F25" s="31">
        <f t="shared" si="10"/>
        <v>0</v>
      </c>
      <c r="G25" s="31">
        <f t="shared" si="10"/>
        <v>357453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6167466</v>
      </c>
      <c r="O25" s="43">
        <f t="shared" si="2"/>
        <v>155.199325599537</v>
      </c>
      <c r="P25" s="9"/>
    </row>
    <row r="26" spans="1:16" ht="15">
      <c r="A26" s="12"/>
      <c r="B26" s="44">
        <v>572</v>
      </c>
      <c r="C26" s="20" t="s">
        <v>69</v>
      </c>
      <c r="D26" s="46">
        <v>5698371</v>
      </c>
      <c r="E26" s="46">
        <v>16720</v>
      </c>
      <c r="F26" s="46">
        <v>0</v>
      </c>
      <c r="G26" s="46">
        <v>59470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5774561</v>
      </c>
      <c r="O26" s="47">
        <f t="shared" si="2"/>
        <v>145.3121870203075</v>
      </c>
      <c r="P26" s="9"/>
    </row>
    <row r="27" spans="1:16" ht="15">
      <c r="A27" s="12"/>
      <c r="B27" s="44">
        <v>573</v>
      </c>
      <c r="C27" s="20" t="s">
        <v>86</v>
      </c>
      <c r="D27" s="46">
        <v>94922</v>
      </c>
      <c r="E27" s="46">
        <v>0</v>
      </c>
      <c r="F27" s="46">
        <v>0</v>
      </c>
      <c r="G27" s="46">
        <v>297983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392905</v>
      </c>
      <c r="O27" s="47">
        <f t="shared" si="2"/>
        <v>9.887138579229472</v>
      </c>
      <c r="P27" s="9"/>
    </row>
    <row r="28" spans="1:16" ht="15.75">
      <c r="A28" s="28" t="s">
        <v>70</v>
      </c>
      <c r="B28" s="29"/>
      <c r="C28" s="30"/>
      <c r="D28" s="31">
        <f aca="true" t="shared" si="11" ref="D28:M28">SUM(D29:D31)</f>
        <v>2981455</v>
      </c>
      <c r="E28" s="31">
        <f t="shared" si="11"/>
        <v>1341473</v>
      </c>
      <c r="F28" s="31">
        <f t="shared" si="11"/>
        <v>3417469</v>
      </c>
      <c r="G28" s="31">
        <f t="shared" si="11"/>
        <v>463727</v>
      </c>
      <c r="H28" s="31">
        <f t="shared" si="11"/>
        <v>0</v>
      </c>
      <c r="I28" s="31">
        <f t="shared" si="11"/>
        <v>5684542</v>
      </c>
      <c r="J28" s="31">
        <f t="shared" si="11"/>
        <v>14805</v>
      </c>
      <c r="K28" s="31">
        <f t="shared" si="11"/>
        <v>0</v>
      </c>
      <c r="L28" s="31">
        <f t="shared" si="11"/>
        <v>0</v>
      </c>
      <c r="M28" s="31">
        <f t="shared" si="11"/>
        <v>267000</v>
      </c>
      <c r="N28" s="31">
        <f t="shared" si="9"/>
        <v>14170471</v>
      </c>
      <c r="O28" s="43">
        <f t="shared" si="2"/>
        <v>356.58851506077156</v>
      </c>
      <c r="P28" s="9"/>
    </row>
    <row r="29" spans="1:16" ht="15">
      <c r="A29" s="12"/>
      <c r="B29" s="44">
        <v>581</v>
      </c>
      <c r="C29" s="20" t="s">
        <v>71</v>
      </c>
      <c r="D29" s="46">
        <v>2968236</v>
      </c>
      <c r="E29" s="46">
        <v>1341473</v>
      </c>
      <c r="F29" s="46">
        <v>0</v>
      </c>
      <c r="G29" s="46">
        <v>457812</v>
      </c>
      <c r="H29" s="46">
        <v>0</v>
      </c>
      <c r="I29" s="46">
        <v>3757688</v>
      </c>
      <c r="J29" s="46">
        <v>14805</v>
      </c>
      <c r="K29" s="46">
        <v>0</v>
      </c>
      <c r="L29" s="46">
        <v>0</v>
      </c>
      <c r="M29" s="46">
        <v>267000</v>
      </c>
      <c r="N29" s="46">
        <f t="shared" si="9"/>
        <v>8807014</v>
      </c>
      <c r="O29" s="47">
        <f t="shared" si="2"/>
        <v>221.6214298296384</v>
      </c>
      <c r="P29" s="9"/>
    </row>
    <row r="30" spans="1:16" ht="15">
      <c r="A30" s="12"/>
      <c r="B30" s="44">
        <v>590</v>
      </c>
      <c r="C30" s="20" t="s">
        <v>72</v>
      </c>
      <c r="D30" s="46">
        <v>0</v>
      </c>
      <c r="E30" s="46">
        <v>0</v>
      </c>
      <c r="F30" s="46">
        <v>2857289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2857289</v>
      </c>
      <c r="O30" s="47">
        <f t="shared" si="2"/>
        <v>71.90138151438134</v>
      </c>
      <c r="P30" s="9"/>
    </row>
    <row r="31" spans="1:16" ht="15.75" thickBot="1">
      <c r="A31" s="12"/>
      <c r="B31" s="44">
        <v>591</v>
      </c>
      <c r="C31" s="20" t="s">
        <v>73</v>
      </c>
      <c r="D31" s="46">
        <v>13219</v>
      </c>
      <c r="E31" s="46">
        <v>0</v>
      </c>
      <c r="F31" s="46">
        <v>560180</v>
      </c>
      <c r="G31" s="46">
        <v>5915</v>
      </c>
      <c r="H31" s="46">
        <v>0</v>
      </c>
      <c r="I31" s="46">
        <v>1926854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2506168</v>
      </c>
      <c r="O31" s="47">
        <f t="shared" si="2"/>
        <v>63.065703716751806</v>
      </c>
      <c r="P31" s="9"/>
    </row>
    <row r="32" spans="1:119" ht="16.5" thickBot="1">
      <c r="A32" s="14" t="s">
        <v>10</v>
      </c>
      <c r="B32" s="23"/>
      <c r="C32" s="22"/>
      <c r="D32" s="15">
        <f aca="true" t="shared" si="12" ref="D32:M32">SUM(D5,D12,D16,D18,D21,D23,D25,D28)</f>
        <v>29812300</v>
      </c>
      <c r="E32" s="15">
        <f t="shared" si="12"/>
        <v>7980634</v>
      </c>
      <c r="F32" s="15">
        <f t="shared" si="12"/>
        <v>3417469</v>
      </c>
      <c r="G32" s="15">
        <f t="shared" si="12"/>
        <v>4078717</v>
      </c>
      <c r="H32" s="15">
        <f t="shared" si="12"/>
        <v>0</v>
      </c>
      <c r="I32" s="15">
        <f t="shared" si="12"/>
        <v>21392306</v>
      </c>
      <c r="J32" s="15">
        <f t="shared" si="12"/>
        <v>5015855</v>
      </c>
      <c r="K32" s="15">
        <f t="shared" si="12"/>
        <v>1535235</v>
      </c>
      <c r="L32" s="15">
        <f t="shared" si="12"/>
        <v>0</v>
      </c>
      <c r="M32" s="15">
        <f t="shared" si="12"/>
        <v>374243</v>
      </c>
      <c r="N32" s="15">
        <f t="shared" si="9"/>
        <v>73606759</v>
      </c>
      <c r="O32" s="37">
        <f t="shared" si="2"/>
        <v>1852.2549384735398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87</v>
      </c>
      <c r="M34" s="93"/>
      <c r="N34" s="93"/>
      <c r="O34" s="41">
        <v>39739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 xml:space="preserve">&amp;L&amp;14Office of Economic and Demographic Research&amp;R&amp;14Page &amp;P of &amp;N </oddFooter>
  </headerFooter>
  <ignoredErrors>
    <ignoredError sqref="N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4007924</v>
      </c>
      <c r="E5" s="26">
        <f t="shared" si="0"/>
        <v>529847</v>
      </c>
      <c r="F5" s="26">
        <f t="shared" si="0"/>
        <v>0</v>
      </c>
      <c r="G5" s="26">
        <f t="shared" si="0"/>
        <v>386381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1398953</v>
      </c>
      <c r="L5" s="26">
        <f t="shared" si="0"/>
        <v>0</v>
      </c>
      <c r="M5" s="26">
        <f t="shared" si="0"/>
        <v>0</v>
      </c>
      <c r="N5" s="27">
        <f aca="true" t="shared" si="1" ref="N5:N17">SUM(D5:M5)</f>
        <v>6323105</v>
      </c>
      <c r="O5" s="32">
        <f aca="true" t="shared" si="2" ref="O5:O31">(N5/O$33)</f>
        <v>167.71716930585396</v>
      </c>
      <c r="P5" s="6"/>
    </row>
    <row r="6" spans="1:16" ht="15">
      <c r="A6" s="12"/>
      <c r="B6" s="44">
        <v>511</v>
      </c>
      <c r="C6" s="20" t="s">
        <v>19</v>
      </c>
      <c r="D6" s="46">
        <v>202467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202467</v>
      </c>
      <c r="O6" s="47">
        <f t="shared" si="2"/>
        <v>5.370335004376542</v>
      </c>
      <c r="P6" s="9"/>
    </row>
    <row r="7" spans="1:16" ht="15">
      <c r="A7" s="12"/>
      <c r="B7" s="44">
        <v>512</v>
      </c>
      <c r="C7" s="20" t="s">
        <v>20</v>
      </c>
      <c r="D7" s="46">
        <v>1121490</v>
      </c>
      <c r="E7" s="46">
        <v>0</v>
      </c>
      <c r="F7" s="46">
        <v>0</v>
      </c>
      <c r="G7" s="46">
        <v>9982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1131472</v>
      </c>
      <c r="O7" s="47">
        <f t="shared" si="2"/>
        <v>30.011723826954192</v>
      </c>
      <c r="P7" s="9"/>
    </row>
    <row r="8" spans="1:16" ht="15">
      <c r="A8" s="12"/>
      <c r="B8" s="44">
        <v>513</v>
      </c>
      <c r="C8" s="20" t="s">
        <v>21</v>
      </c>
      <c r="D8" s="46">
        <v>1764320</v>
      </c>
      <c r="E8" s="46">
        <v>0</v>
      </c>
      <c r="F8" s="46">
        <v>0</v>
      </c>
      <c r="G8" s="46">
        <v>376399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2140719</v>
      </c>
      <c r="O8" s="47">
        <f t="shared" si="2"/>
        <v>56.78149120712978</v>
      </c>
      <c r="P8" s="9"/>
    </row>
    <row r="9" spans="1:16" ht="15">
      <c r="A9" s="12"/>
      <c r="B9" s="44">
        <v>514</v>
      </c>
      <c r="C9" s="20" t="s">
        <v>22</v>
      </c>
      <c r="D9" s="46">
        <v>228837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228837</v>
      </c>
      <c r="O9" s="47">
        <f t="shared" si="2"/>
        <v>6.0697859473223525</v>
      </c>
      <c r="P9" s="9"/>
    </row>
    <row r="10" spans="1:16" ht="15">
      <c r="A10" s="12"/>
      <c r="B10" s="44">
        <v>515</v>
      </c>
      <c r="C10" s="20" t="s">
        <v>23</v>
      </c>
      <c r="D10" s="46">
        <v>690810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690810</v>
      </c>
      <c r="O10" s="47">
        <f t="shared" si="2"/>
        <v>18.32338664756903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529847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1398953</v>
      </c>
      <c r="L11" s="46">
        <v>0</v>
      </c>
      <c r="M11" s="46">
        <v>0</v>
      </c>
      <c r="N11" s="46">
        <f t="shared" si="1"/>
        <v>1928800</v>
      </c>
      <c r="O11" s="47">
        <f t="shared" si="2"/>
        <v>51.160446672502054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14390090</v>
      </c>
      <c r="E12" s="31">
        <f t="shared" si="3"/>
        <v>1168258</v>
      </c>
      <c r="F12" s="31">
        <f t="shared" si="3"/>
        <v>0</v>
      </c>
      <c r="G12" s="31">
        <f t="shared" si="3"/>
        <v>657886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16216234</v>
      </c>
      <c r="O12" s="43">
        <f t="shared" si="2"/>
        <v>430.1274236757646</v>
      </c>
      <c r="P12" s="10"/>
    </row>
    <row r="13" spans="1:16" ht="15">
      <c r="A13" s="12"/>
      <c r="B13" s="44">
        <v>521</v>
      </c>
      <c r="C13" s="20" t="s">
        <v>27</v>
      </c>
      <c r="D13" s="46">
        <v>8242410</v>
      </c>
      <c r="E13" s="46">
        <v>90432</v>
      </c>
      <c r="F13" s="46">
        <v>0</v>
      </c>
      <c r="G13" s="46">
        <v>563391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8896233</v>
      </c>
      <c r="O13" s="47">
        <f t="shared" si="2"/>
        <v>235.96809103206812</v>
      </c>
      <c r="P13" s="9"/>
    </row>
    <row r="14" spans="1:16" ht="15">
      <c r="A14" s="12"/>
      <c r="B14" s="44">
        <v>522</v>
      </c>
      <c r="C14" s="20" t="s">
        <v>28</v>
      </c>
      <c r="D14" s="46">
        <v>5858313</v>
      </c>
      <c r="E14" s="46">
        <v>0</v>
      </c>
      <c r="F14" s="46">
        <v>0</v>
      </c>
      <c r="G14" s="46">
        <v>94495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5952808</v>
      </c>
      <c r="O14" s="47">
        <f t="shared" si="2"/>
        <v>157.89522824328267</v>
      </c>
      <c r="P14" s="9"/>
    </row>
    <row r="15" spans="1:16" ht="15">
      <c r="A15" s="12"/>
      <c r="B15" s="44">
        <v>524</v>
      </c>
      <c r="C15" s="20" t="s">
        <v>29</v>
      </c>
      <c r="D15" s="46">
        <v>289367</v>
      </c>
      <c r="E15" s="46">
        <v>1077826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1367193</v>
      </c>
      <c r="O15" s="47">
        <f t="shared" si="2"/>
        <v>36.264104400413785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SUM(D17:D17)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13835283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13835283</v>
      </c>
      <c r="O16" s="43">
        <f t="shared" si="2"/>
        <v>366.9738998965545</v>
      </c>
      <c r="P16" s="10"/>
    </row>
    <row r="17" spans="1:16" ht="15">
      <c r="A17" s="12"/>
      <c r="B17" s="44">
        <v>536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13835283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13835283</v>
      </c>
      <c r="O17" s="47">
        <f t="shared" si="2"/>
        <v>366.9738998965545</v>
      </c>
      <c r="P17" s="9"/>
    </row>
    <row r="18" spans="1:16" ht="15.75">
      <c r="A18" s="28" t="s">
        <v>34</v>
      </c>
      <c r="B18" s="29"/>
      <c r="C18" s="30"/>
      <c r="D18" s="31">
        <f aca="true" t="shared" si="5" ref="D18:M18">SUM(D19:D20)</f>
        <v>2805905</v>
      </c>
      <c r="E18" s="31">
        <f t="shared" si="5"/>
        <v>3612505</v>
      </c>
      <c r="F18" s="31">
        <f t="shared" si="5"/>
        <v>0</v>
      </c>
      <c r="G18" s="31">
        <f t="shared" si="5"/>
        <v>893710</v>
      </c>
      <c r="H18" s="31">
        <f t="shared" si="5"/>
        <v>0</v>
      </c>
      <c r="I18" s="31">
        <f t="shared" si="5"/>
        <v>0</v>
      </c>
      <c r="J18" s="31">
        <f t="shared" si="5"/>
        <v>339908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aca="true" t="shared" si="6" ref="N18:N23">SUM(D18:M18)</f>
        <v>7652028</v>
      </c>
      <c r="O18" s="43">
        <f t="shared" si="2"/>
        <v>202.96618126840136</v>
      </c>
      <c r="P18" s="10"/>
    </row>
    <row r="19" spans="1:16" ht="15">
      <c r="A19" s="12"/>
      <c r="B19" s="44">
        <v>541</v>
      </c>
      <c r="C19" s="20" t="s">
        <v>67</v>
      </c>
      <c r="D19" s="46">
        <v>2805905</v>
      </c>
      <c r="E19" s="46">
        <v>3612505</v>
      </c>
      <c r="F19" s="46">
        <v>0</v>
      </c>
      <c r="G19" s="46">
        <v>893710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7312120</v>
      </c>
      <c r="O19" s="47">
        <f t="shared" si="2"/>
        <v>193.95029309567386</v>
      </c>
      <c r="P19" s="9"/>
    </row>
    <row r="20" spans="1:16" ht="15">
      <c r="A20" s="12"/>
      <c r="B20" s="44">
        <v>549</v>
      </c>
      <c r="C20" s="20" t="s">
        <v>79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339908</v>
      </c>
      <c r="K20" s="46">
        <v>0</v>
      </c>
      <c r="L20" s="46">
        <v>0</v>
      </c>
      <c r="M20" s="46">
        <v>0</v>
      </c>
      <c r="N20" s="46">
        <f t="shared" si="6"/>
        <v>339908</v>
      </c>
      <c r="O20" s="47">
        <f t="shared" si="2"/>
        <v>9.015888172727514</v>
      </c>
      <c r="P20" s="9"/>
    </row>
    <row r="21" spans="1:16" ht="15.75">
      <c r="A21" s="28" t="s">
        <v>36</v>
      </c>
      <c r="B21" s="29"/>
      <c r="C21" s="30"/>
      <c r="D21" s="31">
        <f aca="true" t="shared" si="7" ref="D21:M21">SUM(D22:D22)</f>
        <v>0</v>
      </c>
      <c r="E21" s="31">
        <f t="shared" si="7"/>
        <v>46546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46546</v>
      </c>
      <c r="O21" s="43">
        <f t="shared" si="2"/>
        <v>1.2346091615607013</v>
      </c>
      <c r="P21" s="10"/>
    </row>
    <row r="22" spans="1:16" ht="15">
      <c r="A22" s="13"/>
      <c r="B22" s="45">
        <v>559</v>
      </c>
      <c r="C22" s="21" t="s">
        <v>38</v>
      </c>
      <c r="D22" s="46">
        <v>0</v>
      </c>
      <c r="E22" s="46">
        <v>46546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46546</v>
      </c>
      <c r="O22" s="47">
        <f t="shared" si="2"/>
        <v>1.2346091615607013</v>
      </c>
      <c r="P22" s="9"/>
    </row>
    <row r="23" spans="1:16" ht="15.75">
      <c r="A23" s="28" t="s">
        <v>39</v>
      </c>
      <c r="B23" s="29"/>
      <c r="C23" s="30"/>
      <c r="D23" s="31">
        <f aca="true" t="shared" si="8" ref="D23:M23">SUM(D24:D24)</f>
        <v>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4570569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4570569</v>
      </c>
      <c r="O23" s="43">
        <f t="shared" si="2"/>
        <v>121.23203628550966</v>
      </c>
      <c r="P23" s="10"/>
    </row>
    <row r="24" spans="1:16" ht="15">
      <c r="A24" s="12"/>
      <c r="B24" s="44">
        <v>562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4570569</v>
      </c>
      <c r="K24" s="46">
        <v>0</v>
      </c>
      <c r="L24" s="46">
        <v>0</v>
      </c>
      <c r="M24" s="46">
        <v>0</v>
      </c>
      <c r="N24" s="46">
        <f aca="true" t="shared" si="9" ref="N24:N31">SUM(D24:M24)</f>
        <v>4570569</v>
      </c>
      <c r="O24" s="47">
        <f t="shared" si="2"/>
        <v>121.23203628550966</v>
      </c>
      <c r="P24" s="9"/>
    </row>
    <row r="25" spans="1:16" ht="15.75">
      <c r="A25" s="28" t="s">
        <v>41</v>
      </c>
      <c r="B25" s="29"/>
      <c r="C25" s="30"/>
      <c r="D25" s="31">
        <f aca="true" t="shared" si="10" ref="D25:M25">SUM(D26:D26)</f>
        <v>4820303</v>
      </c>
      <c r="E25" s="31">
        <f t="shared" si="10"/>
        <v>12700</v>
      </c>
      <c r="F25" s="31">
        <f t="shared" si="10"/>
        <v>0</v>
      </c>
      <c r="G25" s="31">
        <f t="shared" si="10"/>
        <v>41999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4875002</v>
      </c>
      <c r="O25" s="43">
        <f t="shared" si="2"/>
        <v>129.3069679849341</v>
      </c>
      <c r="P25" s="9"/>
    </row>
    <row r="26" spans="1:16" ht="15">
      <c r="A26" s="12"/>
      <c r="B26" s="44">
        <v>572</v>
      </c>
      <c r="C26" s="20" t="s">
        <v>69</v>
      </c>
      <c r="D26" s="46">
        <v>4820303</v>
      </c>
      <c r="E26" s="46">
        <v>12700</v>
      </c>
      <c r="F26" s="46">
        <v>0</v>
      </c>
      <c r="G26" s="46">
        <v>41999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4875002</v>
      </c>
      <c r="O26" s="47">
        <f t="shared" si="2"/>
        <v>129.3069679849341</v>
      </c>
      <c r="P26" s="9"/>
    </row>
    <row r="27" spans="1:16" ht="15.75">
      <c r="A27" s="28" t="s">
        <v>70</v>
      </c>
      <c r="B27" s="29"/>
      <c r="C27" s="30"/>
      <c r="D27" s="31">
        <f aca="true" t="shared" si="11" ref="D27:M27">SUM(D28:D30)</f>
        <v>2171925</v>
      </c>
      <c r="E27" s="31">
        <f t="shared" si="11"/>
        <v>3178433</v>
      </c>
      <c r="F27" s="31">
        <f t="shared" si="11"/>
        <v>3409166</v>
      </c>
      <c r="G27" s="31">
        <f t="shared" si="11"/>
        <v>1884820</v>
      </c>
      <c r="H27" s="31">
        <f t="shared" si="11"/>
        <v>0</v>
      </c>
      <c r="I27" s="31">
        <f t="shared" si="11"/>
        <v>6214790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9"/>
        <v>16859134</v>
      </c>
      <c r="O27" s="43">
        <f t="shared" si="2"/>
        <v>447.1800217500862</v>
      </c>
      <c r="P27" s="9"/>
    </row>
    <row r="28" spans="1:16" ht="15">
      <c r="A28" s="12"/>
      <c r="B28" s="44">
        <v>581</v>
      </c>
      <c r="C28" s="20" t="s">
        <v>71</v>
      </c>
      <c r="D28" s="46">
        <v>2155086</v>
      </c>
      <c r="E28" s="46">
        <v>3178433</v>
      </c>
      <c r="F28" s="46">
        <v>0</v>
      </c>
      <c r="G28" s="46">
        <v>1878147</v>
      </c>
      <c r="H28" s="46">
        <v>0</v>
      </c>
      <c r="I28" s="46">
        <v>4232277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11443943</v>
      </c>
      <c r="O28" s="47">
        <f t="shared" si="2"/>
        <v>303.5448131349301</v>
      </c>
      <c r="P28" s="9"/>
    </row>
    <row r="29" spans="1:16" ht="15">
      <c r="A29" s="12"/>
      <c r="B29" s="44">
        <v>590</v>
      </c>
      <c r="C29" s="20" t="s">
        <v>72</v>
      </c>
      <c r="D29" s="46">
        <v>0</v>
      </c>
      <c r="E29" s="46">
        <v>0</v>
      </c>
      <c r="F29" s="46">
        <v>2805135</v>
      </c>
      <c r="G29" s="46">
        <v>0</v>
      </c>
      <c r="H29" s="46">
        <v>0</v>
      </c>
      <c r="I29" s="46">
        <v>59998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2865133</v>
      </c>
      <c r="O29" s="47">
        <f t="shared" si="2"/>
        <v>75.99620699716188</v>
      </c>
      <c r="P29" s="9"/>
    </row>
    <row r="30" spans="1:16" ht="15.75" thickBot="1">
      <c r="A30" s="12"/>
      <c r="B30" s="44">
        <v>591</v>
      </c>
      <c r="C30" s="20" t="s">
        <v>73</v>
      </c>
      <c r="D30" s="46">
        <v>16839</v>
      </c>
      <c r="E30" s="46">
        <v>0</v>
      </c>
      <c r="F30" s="46">
        <v>604031</v>
      </c>
      <c r="G30" s="46">
        <v>6673</v>
      </c>
      <c r="H30" s="46">
        <v>0</v>
      </c>
      <c r="I30" s="46">
        <v>1922515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2550058</v>
      </c>
      <c r="O30" s="47">
        <f t="shared" si="2"/>
        <v>67.63900161799421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2" ref="D31:M31">SUM(D5,D12,D16,D18,D21,D23,D25,D27)</f>
        <v>28196147</v>
      </c>
      <c r="E31" s="15">
        <f t="shared" si="12"/>
        <v>8548289</v>
      </c>
      <c r="F31" s="15">
        <f t="shared" si="12"/>
        <v>3409166</v>
      </c>
      <c r="G31" s="15">
        <f t="shared" si="12"/>
        <v>3864796</v>
      </c>
      <c r="H31" s="15">
        <f t="shared" si="12"/>
        <v>0</v>
      </c>
      <c r="I31" s="15">
        <f t="shared" si="12"/>
        <v>20050073</v>
      </c>
      <c r="J31" s="15">
        <f t="shared" si="12"/>
        <v>4910477</v>
      </c>
      <c r="K31" s="15">
        <f t="shared" si="12"/>
        <v>1398953</v>
      </c>
      <c r="L31" s="15">
        <f t="shared" si="12"/>
        <v>0</v>
      </c>
      <c r="M31" s="15">
        <f t="shared" si="12"/>
        <v>0</v>
      </c>
      <c r="N31" s="15">
        <f t="shared" si="9"/>
        <v>70377901</v>
      </c>
      <c r="O31" s="37">
        <f t="shared" si="2"/>
        <v>1866.738309328665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84</v>
      </c>
      <c r="M33" s="93"/>
      <c r="N33" s="93"/>
      <c r="O33" s="41">
        <v>37701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3972145</v>
      </c>
      <c r="E5" s="26">
        <f t="shared" si="0"/>
        <v>544313</v>
      </c>
      <c r="F5" s="26">
        <f t="shared" si="0"/>
        <v>0</v>
      </c>
      <c r="G5" s="26">
        <f t="shared" si="0"/>
        <v>129656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1181086</v>
      </c>
      <c r="L5" s="26">
        <f t="shared" si="0"/>
        <v>0</v>
      </c>
      <c r="M5" s="26">
        <f t="shared" si="0"/>
        <v>0</v>
      </c>
      <c r="N5" s="27">
        <f aca="true" t="shared" si="1" ref="N5:N18">SUM(D5:M5)</f>
        <v>5827200</v>
      </c>
      <c r="O5" s="32">
        <f aca="true" t="shared" si="2" ref="O5:O32">(N5/O$34)</f>
        <v>156.94893341952167</v>
      </c>
      <c r="P5" s="6"/>
    </row>
    <row r="6" spans="1:16" ht="15">
      <c r="A6" s="12"/>
      <c r="B6" s="44">
        <v>511</v>
      </c>
      <c r="C6" s="20" t="s">
        <v>19</v>
      </c>
      <c r="D6" s="46">
        <v>195925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195925</v>
      </c>
      <c r="O6" s="47">
        <f t="shared" si="2"/>
        <v>5.277014652014652</v>
      </c>
      <c r="P6" s="9"/>
    </row>
    <row r="7" spans="1:16" ht="15">
      <c r="A7" s="12"/>
      <c r="B7" s="44">
        <v>512</v>
      </c>
      <c r="C7" s="20" t="s">
        <v>20</v>
      </c>
      <c r="D7" s="46">
        <v>1051287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1051287</v>
      </c>
      <c r="O7" s="47">
        <f t="shared" si="2"/>
        <v>28.315206851971556</v>
      </c>
      <c r="P7" s="9"/>
    </row>
    <row r="8" spans="1:16" ht="15">
      <c r="A8" s="12"/>
      <c r="B8" s="44">
        <v>513</v>
      </c>
      <c r="C8" s="20" t="s">
        <v>21</v>
      </c>
      <c r="D8" s="46">
        <v>1714241</v>
      </c>
      <c r="E8" s="46">
        <v>0</v>
      </c>
      <c r="F8" s="46">
        <v>0</v>
      </c>
      <c r="G8" s="46">
        <v>129656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1843897</v>
      </c>
      <c r="O8" s="47">
        <f t="shared" si="2"/>
        <v>49.66324606765783</v>
      </c>
      <c r="P8" s="9"/>
    </row>
    <row r="9" spans="1:16" ht="15">
      <c r="A9" s="12"/>
      <c r="B9" s="44">
        <v>514</v>
      </c>
      <c r="C9" s="20" t="s">
        <v>22</v>
      </c>
      <c r="D9" s="46">
        <v>276461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276461</v>
      </c>
      <c r="O9" s="47">
        <f t="shared" si="2"/>
        <v>7.4461592329239386</v>
      </c>
      <c r="P9" s="9"/>
    </row>
    <row r="10" spans="1:16" ht="15">
      <c r="A10" s="12"/>
      <c r="B10" s="44">
        <v>515</v>
      </c>
      <c r="C10" s="20" t="s">
        <v>23</v>
      </c>
      <c r="D10" s="46">
        <v>734231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734231</v>
      </c>
      <c r="O10" s="47">
        <f t="shared" si="2"/>
        <v>19.77566795949149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544313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1181086</v>
      </c>
      <c r="L11" s="46">
        <v>0</v>
      </c>
      <c r="M11" s="46">
        <v>0</v>
      </c>
      <c r="N11" s="46">
        <f t="shared" si="1"/>
        <v>1725399</v>
      </c>
      <c r="O11" s="47">
        <f t="shared" si="2"/>
        <v>46.471638655462186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13895833</v>
      </c>
      <c r="E12" s="31">
        <f t="shared" si="3"/>
        <v>1693373</v>
      </c>
      <c r="F12" s="31">
        <f t="shared" si="3"/>
        <v>0</v>
      </c>
      <c r="G12" s="31">
        <f t="shared" si="3"/>
        <v>2211878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17801084</v>
      </c>
      <c r="O12" s="43">
        <f t="shared" si="2"/>
        <v>479.45173453996983</v>
      </c>
      <c r="P12" s="10"/>
    </row>
    <row r="13" spans="1:16" ht="15">
      <c r="A13" s="12"/>
      <c r="B13" s="44">
        <v>521</v>
      </c>
      <c r="C13" s="20" t="s">
        <v>27</v>
      </c>
      <c r="D13" s="46">
        <v>7998788</v>
      </c>
      <c r="E13" s="46">
        <v>94312</v>
      </c>
      <c r="F13" s="46">
        <v>0</v>
      </c>
      <c r="G13" s="46">
        <v>320654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8413754</v>
      </c>
      <c r="O13" s="47">
        <f t="shared" si="2"/>
        <v>226.6147920706744</v>
      </c>
      <c r="P13" s="9"/>
    </row>
    <row r="14" spans="1:16" ht="15">
      <c r="A14" s="12"/>
      <c r="B14" s="44">
        <v>522</v>
      </c>
      <c r="C14" s="20" t="s">
        <v>28</v>
      </c>
      <c r="D14" s="46">
        <v>5630423</v>
      </c>
      <c r="E14" s="46">
        <v>0</v>
      </c>
      <c r="F14" s="46">
        <v>0</v>
      </c>
      <c r="G14" s="46">
        <v>1891224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7521647</v>
      </c>
      <c r="O14" s="47">
        <f t="shared" si="2"/>
        <v>202.58691553544494</v>
      </c>
      <c r="P14" s="9"/>
    </row>
    <row r="15" spans="1:16" ht="15">
      <c r="A15" s="12"/>
      <c r="B15" s="44">
        <v>524</v>
      </c>
      <c r="C15" s="20" t="s">
        <v>29</v>
      </c>
      <c r="D15" s="46">
        <v>266622</v>
      </c>
      <c r="E15" s="46">
        <v>1599061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1865683</v>
      </c>
      <c r="O15" s="47">
        <f t="shared" si="2"/>
        <v>50.250026933850464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SUM(D17:D18)</f>
        <v>0</v>
      </c>
      <c r="E16" s="31">
        <f t="shared" si="4"/>
        <v>1554048</v>
      </c>
      <c r="F16" s="31">
        <f t="shared" si="4"/>
        <v>0</v>
      </c>
      <c r="G16" s="31">
        <f t="shared" si="4"/>
        <v>75356</v>
      </c>
      <c r="H16" s="31">
        <f t="shared" si="4"/>
        <v>0</v>
      </c>
      <c r="I16" s="31">
        <f t="shared" si="4"/>
        <v>10478062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12107466</v>
      </c>
      <c r="O16" s="43">
        <f t="shared" si="2"/>
        <v>326.10067873303166</v>
      </c>
      <c r="P16" s="10"/>
    </row>
    <row r="17" spans="1:16" ht="15">
      <c r="A17" s="12"/>
      <c r="B17" s="44">
        <v>536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10478062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10478062</v>
      </c>
      <c r="O17" s="47">
        <f t="shared" si="2"/>
        <v>282.21455505279033</v>
      </c>
      <c r="P17" s="9"/>
    </row>
    <row r="18" spans="1:16" ht="15">
      <c r="A18" s="12"/>
      <c r="B18" s="44">
        <v>538</v>
      </c>
      <c r="C18" s="20" t="s">
        <v>66</v>
      </c>
      <c r="D18" s="46">
        <v>0</v>
      </c>
      <c r="E18" s="46">
        <v>1554048</v>
      </c>
      <c r="F18" s="46">
        <v>0</v>
      </c>
      <c r="G18" s="46">
        <v>75356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1629404</v>
      </c>
      <c r="O18" s="47">
        <f t="shared" si="2"/>
        <v>43.886123680241326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SUM(D20:D21)</f>
        <v>2862958</v>
      </c>
      <c r="E19" s="31">
        <f t="shared" si="5"/>
        <v>2904981</v>
      </c>
      <c r="F19" s="31">
        <f t="shared" si="5"/>
        <v>0</v>
      </c>
      <c r="G19" s="31">
        <f t="shared" si="5"/>
        <v>4804156</v>
      </c>
      <c r="H19" s="31">
        <f t="shared" si="5"/>
        <v>0</v>
      </c>
      <c r="I19" s="31">
        <f t="shared" si="5"/>
        <v>0</v>
      </c>
      <c r="J19" s="31">
        <f t="shared" si="5"/>
        <v>299990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aca="true" t="shared" si="6" ref="N19:N24">SUM(D19:M19)</f>
        <v>10872085</v>
      </c>
      <c r="O19" s="43">
        <f t="shared" si="2"/>
        <v>292.8271116138763</v>
      </c>
      <c r="P19" s="10"/>
    </row>
    <row r="20" spans="1:16" ht="15">
      <c r="A20" s="12"/>
      <c r="B20" s="44">
        <v>541</v>
      </c>
      <c r="C20" s="20" t="s">
        <v>67</v>
      </c>
      <c r="D20" s="46">
        <v>2862958</v>
      </c>
      <c r="E20" s="46">
        <v>2904981</v>
      </c>
      <c r="F20" s="46">
        <v>0</v>
      </c>
      <c r="G20" s="46">
        <v>4804156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10572095</v>
      </c>
      <c r="O20" s="47">
        <f t="shared" si="2"/>
        <v>284.7472258134023</v>
      </c>
      <c r="P20" s="9"/>
    </row>
    <row r="21" spans="1:16" ht="15">
      <c r="A21" s="12"/>
      <c r="B21" s="44">
        <v>549</v>
      </c>
      <c r="C21" s="20" t="s">
        <v>79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299990</v>
      </c>
      <c r="K21" s="46">
        <v>0</v>
      </c>
      <c r="L21" s="46">
        <v>0</v>
      </c>
      <c r="M21" s="46">
        <v>0</v>
      </c>
      <c r="N21" s="46">
        <f t="shared" si="6"/>
        <v>299990</v>
      </c>
      <c r="O21" s="47">
        <f t="shared" si="2"/>
        <v>8.079885800474036</v>
      </c>
      <c r="P21" s="9"/>
    </row>
    <row r="22" spans="1:16" ht="15.75">
      <c r="A22" s="28" t="s">
        <v>36</v>
      </c>
      <c r="B22" s="29"/>
      <c r="C22" s="30"/>
      <c r="D22" s="31">
        <f aca="true" t="shared" si="7" ref="D22:M22">SUM(D23:D23)</f>
        <v>0</v>
      </c>
      <c r="E22" s="31">
        <f t="shared" si="7"/>
        <v>175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175</v>
      </c>
      <c r="O22" s="43">
        <f t="shared" si="2"/>
        <v>0.00471342383107089</v>
      </c>
      <c r="P22" s="10"/>
    </row>
    <row r="23" spans="1:16" ht="15">
      <c r="A23" s="13"/>
      <c r="B23" s="45">
        <v>559</v>
      </c>
      <c r="C23" s="21" t="s">
        <v>38</v>
      </c>
      <c r="D23" s="46">
        <v>0</v>
      </c>
      <c r="E23" s="46">
        <v>175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175</v>
      </c>
      <c r="O23" s="47">
        <f t="shared" si="2"/>
        <v>0.00471342383107089</v>
      </c>
      <c r="P23" s="9"/>
    </row>
    <row r="24" spans="1:16" ht="15.75">
      <c r="A24" s="28" t="s">
        <v>39</v>
      </c>
      <c r="B24" s="29"/>
      <c r="C24" s="30"/>
      <c r="D24" s="31">
        <f aca="true" t="shared" si="8" ref="D24:M24">SUM(D25:D25)</f>
        <v>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4290918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4290918</v>
      </c>
      <c r="O24" s="43">
        <f t="shared" si="2"/>
        <v>115.57094376212024</v>
      </c>
      <c r="P24" s="10"/>
    </row>
    <row r="25" spans="1:16" ht="15">
      <c r="A25" s="12"/>
      <c r="B25" s="44">
        <v>562</v>
      </c>
      <c r="C25" s="20" t="s">
        <v>68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4290918</v>
      </c>
      <c r="K25" s="46">
        <v>0</v>
      </c>
      <c r="L25" s="46">
        <v>0</v>
      </c>
      <c r="M25" s="46">
        <v>0</v>
      </c>
      <c r="N25" s="46">
        <f aca="true" t="shared" si="9" ref="N25:N32">SUM(D25:M25)</f>
        <v>4290918</v>
      </c>
      <c r="O25" s="47">
        <f t="shared" si="2"/>
        <v>115.57094376212024</v>
      </c>
      <c r="P25" s="9"/>
    </row>
    <row r="26" spans="1:16" ht="15.75">
      <c r="A26" s="28" t="s">
        <v>41</v>
      </c>
      <c r="B26" s="29"/>
      <c r="C26" s="30"/>
      <c r="D26" s="31">
        <f aca="true" t="shared" si="10" ref="D26:M26">SUM(D27:D27)</f>
        <v>4447296</v>
      </c>
      <c r="E26" s="31">
        <f t="shared" si="10"/>
        <v>19990</v>
      </c>
      <c r="F26" s="31">
        <f t="shared" si="10"/>
        <v>0</v>
      </c>
      <c r="G26" s="31">
        <f t="shared" si="10"/>
        <v>88796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4556082</v>
      </c>
      <c r="O26" s="43">
        <f t="shared" si="2"/>
        <v>122.7128312863607</v>
      </c>
      <c r="P26" s="9"/>
    </row>
    <row r="27" spans="1:16" ht="15">
      <c r="A27" s="12"/>
      <c r="B27" s="44">
        <v>572</v>
      </c>
      <c r="C27" s="20" t="s">
        <v>69</v>
      </c>
      <c r="D27" s="46">
        <v>4447296</v>
      </c>
      <c r="E27" s="46">
        <v>19990</v>
      </c>
      <c r="F27" s="46">
        <v>0</v>
      </c>
      <c r="G27" s="46">
        <v>88796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4556082</v>
      </c>
      <c r="O27" s="47">
        <f t="shared" si="2"/>
        <v>122.7128312863607</v>
      </c>
      <c r="P27" s="9"/>
    </row>
    <row r="28" spans="1:16" ht="15.75">
      <c r="A28" s="28" t="s">
        <v>70</v>
      </c>
      <c r="B28" s="29"/>
      <c r="C28" s="30"/>
      <c r="D28" s="31">
        <f aca="true" t="shared" si="11" ref="D28:M28">SUM(D29:D31)</f>
        <v>2735823</v>
      </c>
      <c r="E28" s="31">
        <f t="shared" si="11"/>
        <v>2928739</v>
      </c>
      <c r="F28" s="31">
        <f t="shared" si="11"/>
        <v>2773063</v>
      </c>
      <c r="G28" s="31">
        <f t="shared" si="11"/>
        <v>458283</v>
      </c>
      <c r="H28" s="31">
        <f t="shared" si="11"/>
        <v>0</v>
      </c>
      <c r="I28" s="31">
        <f t="shared" si="11"/>
        <v>4013085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9"/>
        <v>12908993</v>
      </c>
      <c r="O28" s="43">
        <f t="shared" si="2"/>
        <v>347.68888709329883</v>
      </c>
      <c r="P28" s="9"/>
    </row>
    <row r="29" spans="1:16" ht="15">
      <c r="A29" s="12"/>
      <c r="B29" s="44">
        <v>581</v>
      </c>
      <c r="C29" s="20" t="s">
        <v>71</v>
      </c>
      <c r="D29" s="46">
        <v>2735823</v>
      </c>
      <c r="E29" s="46">
        <v>2928739</v>
      </c>
      <c r="F29" s="46">
        <v>0</v>
      </c>
      <c r="G29" s="46">
        <v>450872</v>
      </c>
      <c r="H29" s="46">
        <v>0</v>
      </c>
      <c r="I29" s="46">
        <v>2148235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8263669</v>
      </c>
      <c r="O29" s="47">
        <f t="shared" si="2"/>
        <v>222.5724251238957</v>
      </c>
      <c r="P29" s="9"/>
    </row>
    <row r="30" spans="1:16" ht="15">
      <c r="A30" s="12"/>
      <c r="B30" s="44">
        <v>590</v>
      </c>
      <c r="C30" s="20" t="s">
        <v>72</v>
      </c>
      <c r="D30" s="46">
        <v>0</v>
      </c>
      <c r="E30" s="46">
        <v>0</v>
      </c>
      <c r="F30" s="46">
        <v>2118811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2118811</v>
      </c>
      <c r="O30" s="47">
        <f t="shared" si="2"/>
        <v>57.067738633915106</v>
      </c>
      <c r="P30" s="9"/>
    </row>
    <row r="31" spans="1:16" ht="15.75" thickBot="1">
      <c r="A31" s="12"/>
      <c r="B31" s="44">
        <v>591</v>
      </c>
      <c r="C31" s="20" t="s">
        <v>73</v>
      </c>
      <c r="D31" s="46">
        <v>0</v>
      </c>
      <c r="E31" s="46">
        <v>0</v>
      </c>
      <c r="F31" s="46">
        <v>654252</v>
      </c>
      <c r="G31" s="46">
        <v>7411</v>
      </c>
      <c r="H31" s="46">
        <v>0</v>
      </c>
      <c r="I31" s="46">
        <v>1864850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2526513</v>
      </c>
      <c r="O31" s="47">
        <f t="shared" si="2"/>
        <v>68.04872333548803</v>
      </c>
      <c r="P31" s="9"/>
    </row>
    <row r="32" spans="1:119" ht="16.5" thickBot="1">
      <c r="A32" s="14" t="s">
        <v>10</v>
      </c>
      <c r="B32" s="23"/>
      <c r="C32" s="22"/>
      <c r="D32" s="15">
        <f aca="true" t="shared" si="12" ref="D32:M32">SUM(D5,D12,D16,D19,D22,D24,D26,D28)</f>
        <v>27914055</v>
      </c>
      <c r="E32" s="15">
        <f t="shared" si="12"/>
        <v>9645619</v>
      </c>
      <c r="F32" s="15">
        <f t="shared" si="12"/>
        <v>2773063</v>
      </c>
      <c r="G32" s="15">
        <f t="shared" si="12"/>
        <v>7768125</v>
      </c>
      <c r="H32" s="15">
        <f t="shared" si="12"/>
        <v>0</v>
      </c>
      <c r="I32" s="15">
        <f t="shared" si="12"/>
        <v>14491147</v>
      </c>
      <c r="J32" s="15">
        <f t="shared" si="12"/>
        <v>4590908</v>
      </c>
      <c r="K32" s="15">
        <f t="shared" si="12"/>
        <v>1181086</v>
      </c>
      <c r="L32" s="15">
        <f t="shared" si="12"/>
        <v>0</v>
      </c>
      <c r="M32" s="15">
        <f t="shared" si="12"/>
        <v>0</v>
      </c>
      <c r="N32" s="15">
        <f t="shared" si="9"/>
        <v>68364003</v>
      </c>
      <c r="O32" s="37">
        <f t="shared" si="2"/>
        <v>1841.3058338720105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82</v>
      </c>
      <c r="M34" s="93"/>
      <c r="N34" s="93"/>
      <c r="O34" s="41">
        <v>37128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3712860</v>
      </c>
      <c r="E5" s="26">
        <f t="shared" si="0"/>
        <v>546738</v>
      </c>
      <c r="F5" s="26">
        <f t="shared" si="0"/>
        <v>0</v>
      </c>
      <c r="G5" s="26">
        <f t="shared" si="0"/>
        <v>72477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1168120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5500195</v>
      </c>
      <c r="O5" s="32">
        <f aca="true" t="shared" si="2" ref="O5:O30">(N5/O$32)</f>
        <v>149.38469268584154</v>
      </c>
      <c r="P5" s="6"/>
    </row>
    <row r="6" spans="1:16" ht="15">
      <c r="A6" s="12"/>
      <c r="B6" s="44">
        <v>511</v>
      </c>
      <c r="C6" s="20" t="s">
        <v>19</v>
      </c>
      <c r="D6" s="46">
        <v>178981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178981</v>
      </c>
      <c r="O6" s="47">
        <f t="shared" si="2"/>
        <v>4.8611043211385425</v>
      </c>
      <c r="P6" s="9"/>
    </row>
    <row r="7" spans="1:16" ht="15">
      <c r="A7" s="12"/>
      <c r="B7" s="44">
        <v>512</v>
      </c>
      <c r="C7" s="20" t="s">
        <v>20</v>
      </c>
      <c r="D7" s="46">
        <v>963022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963022</v>
      </c>
      <c r="O7" s="47">
        <f t="shared" si="2"/>
        <v>26.15557185148972</v>
      </c>
      <c r="P7" s="9"/>
    </row>
    <row r="8" spans="1:16" ht="15">
      <c r="A8" s="12"/>
      <c r="B8" s="44">
        <v>513</v>
      </c>
      <c r="C8" s="20" t="s">
        <v>21</v>
      </c>
      <c r="D8" s="46">
        <v>1635396</v>
      </c>
      <c r="E8" s="46">
        <v>0</v>
      </c>
      <c r="F8" s="46">
        <v>0</v>
      </c>
      <c r="G8" s="46">
        <v>72477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1707873</v>
      </c>
      <c r="O8" s="47">
        <f t="shared" si="2"/>
        <v>46.38564328200114</v>
      </c>
      <c r="P8" s="9"/>
    </row>
    <row r="9" spans="1:16" ht="15">
      <c r="A9" s="12"/>
      <c r="B9" s="44">
        <v>514</v>
      </c>
      <c r="C9" s="20" t="s">
        <v>22</v>
      </c>
      <c r="D9" s="46">
        <v>245158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245158</v>
      </c>
      <c r="O9" s="47">
        <f t="shared" si="2"/>
        <v>6.658464379803905</v>
      </c>
      <c r="P9" s="9"/>
    </row>
    <row r="10" spans="1:16" ht="15">
      <c r="A10" s="12"/>
      <c r="B10" s="44">
        <v>515</v>
      </c>
      <c r="C10" s="20" t="s">
        <v>23</v>
      </c>
      <c r="D10" s="46">
        <v>690303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690303</v>
      </c>
      <c r="O10" s="47">
        <f t="shared" si="2"/>
        <v>18.748553735842908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546738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1168120</v>
      </c>
      <c r="L11" s="46">
        <v>0</v>
      </c>
      <c r="M11" s="46">
        <v>0</v>
      </c>
      <c r="N11" s="46">
        <f t="shared" si="1"/>
        <v>1714858</v>
      </c>
      <c r="O11" s="47">
        <f t="shared" si="2"/>
        <v>46.57535511556533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12482617</v>
      </c>
      <c r="E12" s="31">
        <f t="shared" si="3"/>
        <v>1200465</v>
      </c>
      <c r="F12" s="31">
        <f t="shared" si="3"/>
        <v>0</v>
      </c>
      <c r="G12" s="31">
        <f t="shared" si="3"/>
        <v>3322534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17005616</v>
      </c>
      <c r="O12" s="43">
        <f t="shared" si="2"/>
        <v>461.870664602515</v>
      </c>
      <c r="P12" s="10"/>
    </row>
    <row r="13" spans="1:16" ht="15">
      <c r="A13" s="12"/>
      <c r="B13" s="44">
        <v>521</v>
      </c>
      <c r="C13" s="20" t="s">
        <v>27</v>
      </c>
      <c r="D13" s="46">
        <v>7055297</v>
      </c>
      <c r="E13" s="46">
        <v>303264</v>
      </c>
      <c r="F13" s="46">
        <v>0</v>
      </c>
      <c r="G13" s="46">
        <v>481846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7840407</v>
      </c>
      <c r="O13" s="47">
        <f t="shared" si="2"/>
        <v>212.94459382384096</v>
      </c>
      <c r="P13" s="9"/>
    </row>
    <row r="14" spans="1:16" ht="15">
      <c r="A14" s="12"/>
      <c r="B14" s="44">
        <v>522</v>
      </c>
      <c r="C14" s="20" t="s">
        <v>28</v>
      </c>
      <c r="D14" s="46">
        <v>5195916</v>
      </c>
      <c r="E14" s="46">
        <v>224667</v>
      </c>
      <c r="F14" s="46">
        <v>0</v>
      </c>
      <c r="G14" s="46">
        <v>2840688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8261271</v>
      </c>
      <c r="O14" s="47">
        <f t="shared" si="2"/>
        <v>224.37521388413592</v>
      </c>
      <c r="P14" s="9"/>
    </row>
    <row r="15" spans="1:16" ht="15">
      <c r="A15" s="12"/>
      <c r="B15" s="44">
        <v>524</v>
      </c>
      <c r="C15" s="20" t="s">
        <v>29</v>
      </c>
      <c r="D15" s="46">
        <v>231404</v>
      </c>
      <c r="E15" s="46">
        <v>672534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903938</v>
      </c>
      <c r="O15" s="47">
        <f t="shared" si="2"/>
        <v>24.550856894538146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SUM(D17:D18)</f>
        <v>0</v>
      </c>
      <c r="E16" s="31">
        <f t="shared" si="4"/>
        <v>1208495</v>
      </c>
      <c r="F16" s="31">
        <f t="shared" si="4"/>
        <v>0</v>
      </c>
      <c r="G16" s="31">
        <f t="shared" si="4"/>
        <v>296399</v>
      </c>
      <c r="H16" s="31">
        <f t="shared" si="4"/>
        <v>0</v>
      </c>
      <c r="I16" s="31">
        <f t="shared" si="4"/>
        <v>9714660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11219554</v>
      </c>
      <c r="O16" s="43">
        <f t="shared" si="2"/>
        <v>304.7218555637035</v>
      </c>
      <c r="P16" s="10"/>
    </row>
    <row r="17" spans="1:16" ht="15">
      <c r="A17" s="12"/>
      <c r="B17" s="44">
        <v>536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9714660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9714660</v>
      </c>
      <c r="O17" s="47">
        <f t="shared" si="2"/>
        <v>263.8490996496374</v>
      </c>
      <c r="P17" s="9"/>
    </row>
    <row r="18" spans="1:16" ht="15">
      <c r="A18" s="12"/>
      <c r="B18" s="44">
        <v>538</v>
      </c>
      <c r="C18" s="20" t="s">
        <v>66</v>
      </c>
      <c r="D18" s="46">
        <v>0</v>
      </c>
      <c r="E18" s="46">
        <v>1208495</v>
      </c>
      <c r="F18" s="46">
        <v>0</v>
      </c>
      <c r="G18" s="46">
        <v>296399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1504894</v>
      </c>
      <c r="O18" s="47">
        <f t="shared" si="2"/>
        <v>40.872755914066104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SUM(D20:D21)</f>
        <v>2750776</v>
      </c>
      <c r="E19" s="31">
        <f t="shared" si="5"/>
        <v>3331086</v>
      </c>
      <c r="F19" s="31">
        <f t="shared" si="5"/>
        <v>0</v>
      </c>
      <c r="G19" s="31">
        <f t="shared" si="5"/>
        <v>1809733</v>
      </c>
      <c r="H19" s="31">
        <f t="shared" si="5"/>
        <v>0</v>
      </c>
      <c r="I19" s="31">
        <f t="shared" si="5"/>
        <v>0</v>
      </c>
      <c r="J19" s="31">
        <f t="shared" si="5"/>
        <v>380544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8272139</v>
      </c>
      <c r="O19" s="43">
        <f t="shared" si="2"/>
        <v>224.67038757163422</v>
      </c>
      <c r="P19" s="10"/>
    </row>
    <row r="20" spans="1:16" ht="15">
      <c r="A20" s="12"/>
      <c r="B20" s="44">
        <v>541</v>
      </c>
      <c r="C20" s="20" t="s">
        <v>67</v>
      </c>
      <c r="D20" s="46">
        <v>2750776</v>
      </c>
      <c r="E20" s="46">
        <v>3331086</v>
      </c>
      <c r="F20" s="46">
        <v>0</v>
      </c>
      <c r="G20" s="46">
        <v>1809733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7891595</v>
      </c>
      <c r="O20" s="47">
        <f t="shared" si="2"/>
        <v>214.33485428718868</v>
      </c>
      <c r="P20" s="9"/>
    </row>
    <row r="21" spans="1:16" ht="15">
      <c r="A21" s="12"/>
      <c r="B21" s="44">
        <v>549</v>
      </c>
      <c r="C21" s="20" t="s">
        <v>79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380544</v>
      </c>
      <c r="K21" s="46">
        <v>0</v>
      </c>
      <c r="L21" s="46">
        <v>0</v>
      </c>
      <c r="M21" s="46">
        <v>0</v>
      </c>
      <c r="N21" s="46">
        <f t="shared" si="1"/>
        <v>380544</v>
      </c>
      <c r="O21" s="47">
        <f t="shared" si="2"/>
        <v>10.33553328444553</v>
      </c>
      <c r="P21" s="9"/>
    </row>
    <row r="22" spans="1:16" ht="15.75">
      <c r="A22" s="28" t="s">
        <v>39</v>
      </c>
      <c r="B22" s="29"/>
      <c r="C22" s="30"/>
      <c r="D22" s="31">
        <f aca="true" t="shared" si="6" ref="D22:M22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3661614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3661614</v>
      </c>
      <c r="O22" s="43">
        <f t="shared" si="2"/>
        <v>99.44903446590075</v>
      </c>
      <c r="P22" s="10"/>
    </row>
    <row r="23" spans="1:16" ht="15">
      <c r="A23" s="12"/>
      <c r="B23" s="44">
        <v>562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3661614</v>
      </c>
      <c r="K23" s="46">
        <v>0</v>
      </c>
      <c r="L23" s="46">
        <v>0</v>
      </c>
      <c r="M23" s="46">
        <v>0</v>
      </c>
      <c r="N23" s="46">
        <f t="shared" si="1"/>
        <v>3661614</v>
      </c>
      <c r="O23" s="47">
        <f t="shared" si="2"/>
        <v>99.44903446590075</v>
      </c>
      <c r="P23" s="9"/>
    </row>
    <row r="24" spans="1:16" ht="15.75">
      <c r="A24" s="28" t="s">
        <v>41</v>
      </c>
      <c r="B24" s="29"/>
      <c r="C24" s="30"/>
      <c r="D24" s="31">
        <f aca="true" t="shared" si="7" ref="D24:M24">SUM(D25:D25)</f>
        <v>3805274</v>
      </c>
      <c r="E24" s="31">
        <f t="shared" si="7"/>
        <v>21968</v>
      </c>
      <c r="F24" s="31">
        <f t="shared" si="7"/>
        <v>0</v>
      </c>
      <c r="G24" s="31">
        <f t="shared" si="7"/>
        <v>3243890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7071132</v>
      </c>
      <c r="O24" s="43">
        <f t="shared" si="2"/>
        <v>192.05116923327628</v>
      </c>
      <c r="P24" s="9"/>
    </row>
    <row r="25" spans="1:16" ht="15">
      <c r="A25" s="12"/>
      <c r="B25" s="44">
        <v>572</v>
      </c>
      <c r="C25" s="20" t="s">
        <v>69</v>
      </c>
      <c r="D25" s="46">
        <v>3805274</v>
      </c>
      <c r="E25" s="46">
        <v>21968</v>
      </c>
      <c r="F25" s="46">
        <v>0</v>
      </c>
      <c r="G25" s="46">
        <v>3243890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7071132</v>
      </c>
      <c r="O25" s="47">
        <f t="shared" si="2"/>
        <v>192.05116923327628</v>
      </c>
      <c r="P25" s="9"/>
    </row>
    <row r="26" spans="1:16" ht="15.75">
      <c r="A26" s="28" t="s">
        <v>70</v>
      </c>
      <c r="B26" s="29"/>
      <c r="C26" s="30"/>
      <c r="D26" s="31">
        <f aca="true" t="shared" si="8" ref="D26:M26">SUM(D27:D29)</f>
        <v>2526765</v>
      </c>
      <c r="E26" s="31">
        <f t="shared" si="8"/>
        <v>1438837</v>
      </c>
      <c r="F26" s="31">
        <f t="shared" si="8"/>
        <v>2636399</v>
      </c>
      <c r="G26" s="31">
        <f t="shared" si="8"/>
        <v>3214509</v>
      </c>
      <c r="H26" s="31">
        <f t="shared" si="8"/>
        <v>0</v>
      </c>
      <c r="I26" s="31">
        <f t="shared" si="8"/>
        <v>3391441</v>
      </c>
      <c r="J26" s="31">
        <f t="shared" si="8"/>
        <v>10273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13218224</v>
      </c>
      <c r="O26" s="43">
        <f t="shared" si="2"/>
        <v>359.0055134577256</v>
      </c>
      <c r="P26" s="9"/>
    </row>
    <row r="27" spans="1:16" ht="15">
      <c r="A27" s="12"/>
      <c r="B27" s="44">
        <v>581</v>
      </c>
      <c r="C27" s="20" t="s">
        <v>71</v>
      </c>
      <c r="D27" s="46">
        <v>2526765</v>
      </c>
      <c r="E27" s="46">
        <v>1438837</v>
      </c>
      <c r="F27" s="46">
        <v>0</v>
      </c>
      <c r="G27" s="46">
        <v>3206379</v>
      </c>
      <c r="H27" s="46">
        <v>0</v>
      </c>
      <c r="I27" s="46">
        <v>1398916</v>
      </c>
      <c r="J27" s="46">
        <v>10273</v>
      </c>
      <c r="K27" s="46">
        <v>0</v>
      </c>
      <c r="L27" s="46">
        <v>0</v>
      </c>
      <c r="M27" s="46">
        <v>0</v>
      </c>
      <c r="N27" s="46">
        <f t="shared" si="1"/>
        <v>8581170</v>
      </c>
      <c r="O27" s="47">
        <f t="shared" si="2"/>
        <v>233.06363562291207</v>
      </c>
      <c r="P27" s="9"/>
    </row>
    <row r="28" spans="1:16" ht="15">
      <c r="A28" s="12"/>
      <c r="B28" s="44">
        <v>590</v>
      </c>
      <c r="C28" s="20" t="s">
        <v>72</v>
      </c>
      <c r="D28" s="46">
        <v>0</v>
      </c>
      <c r="E28" s="46">
        <v>0</v>
      </c>
      <c r="F28" s="46">
        <v>2096214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2096214</v>
      </c>
      <c r="O28" s="47">
        <f t="shared" si="2"/>
        <v>56.93294223091339</v>
      </c>
      <c r="P28" s="9"/>
    </row>
    <row r="29" spans="1:16" ht="15.75" thickBot="1">
      <c r="A29" s="12"/>
      <c r="B29" s="44">
        <v>591</v>
      </c>
      <c r="C29" s="20" t="s">
        <v>73</v>
      </c>
      <c r="D29" s="46">
        <v>0</v>
      </c>
      <c r="E29" s="46">
        <v>0</v>
      </c>
      <c r="F29" s="46">
        <v>540185</v>
      </c>
      <c r="G29" s="46">
        <v>8130</v>
      </c>
      <c r="H29" s="46">
        <v>0</v>
      </c>
      <c r="I29" s="46">
        <v>1992525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2540840</v>
      </c>
      <c r="O29" s="47">
        <f t="shared" si="2"/>
        <v>69.00893560390016</v>
      </c>
      <c r="P29" s="9"/>
    </row>
    <row r="30" spans="1:119" ht="16.5" thickBot="1">
      <c r="A30" s="14" t="s">
        <v>10</v>
      </c>
      <c r="B30" s="23"/>
      <c r="C30" s="22"/>
      <c r="D30" s="15">
        <f>SUM(D5,D12,D16,D19,D22,D24,D26)</f>
        <v>25278292</v>
      </c>
      <c r="E30" s="15">
        <f aca="true" t="shared" si="9" ref="E30:M30">SUM(E5,E12,E16,E19,E22,E24,E26)</f>
        <v>7747589</v>
      </c>
      <c r="F30" s="15">
        <f t="shared" si="9"/>
        <v>2636399</v>
      </c>
      <c r="G30" s="15">
        <f t="shared" si="9"/>
        <v>11959542</v>
      </c>
      <c r="H30" s="15">
        <f t="shared" si="9"/>
        <v>0</v>
      </c>
      <c r="I30" s="15">
        <f t="shared" si="9"/>
        <v>13106101</v>
      </c>
      <c r="J30" s="15">
        <f t="shared" si="9"/>
        <v>4052431</v>
      </c>
      <c r="K30" s="15">
        <f t="shared" si="9"/>
        <v>1168120</v>
      </c>
      <c r="L30" s="15">
        <f t="shared" si="9"/>
        <v>0</v>
      </c>
      <c r="M30" s="15">
        <f t="shared" si="9"/>
        <v>0</v>
      </c>
      <c r="N30" s="15">
        <f t="shared" si="1"/>
        <v>65948474</v>
      </c>
      <c r="O30" s="37">
        <f t="shared" si="2"/>
        <v>1791.1533175805969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80</v>
      </c>
      <c r="M32" s="93"/>
      <c r="N32" s="93"/>
      <c r="O32" s="41">
        <v>36819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2070982</v>
      </c>
      <c r="E5" s="59">
        <f t="shared" si="0"/>
        <v>1317</v>
      </c>
      <c r="F5" s="59">
        <f t="shared" si="0"/>
        <v>0</v>
      </c>
      <c r="G5" s="59">
        <f t="shared" si="0"/>
        <v>148971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1027252</v>
      </c>
      <c r="L5" s="59">
        <f t="shared" si="0"/>
        <v>0</v>
      </c>
      <c r="M5" s="59">
        <f t="shared" si="0"/>
        <v>0</v>
      </c>
      <c r="N5" s="60">
        <f aca="true" t="shared" si="1" ref="N5:N29">SUM(D5:M5)</f>
        <v>3248522</v>
      </c>
      <c r="O5" s="61">
        <f aca="true" t="shared" si="2" ref="O5:O29">(N5/O$31)</f>
        <v>89.61192794681526</v>
      </c>
      <c r="P5" s="62"/>
    </row>
    <row r="6" spans="1:16" ht="15">
      <c r="A6" s="64"/>
      <c r="B6" s="65">
        <v>511</v>
      </c>
      <c r="C6" s="66" t="s">
        <v>19</v>
      </c>
      <c r="D6" s="67">
        <v>102381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102381</v>
      </c>
      <c r="O6" s="68">
        <f t="shared" si="2"/>
        <v>2.8242255386058317</v>
      </c>
      <c r="P6" s="69"/>
    </row>
    <row r="7" spans="1:16" ht="15">
      <c r="A7" s="64"/>
      <c r="B7" s="65">
        <v>512</v>
      </c>
      <c r="C7" s="66" t="s">
        <v>20</v>
      </c>
      <c r="D7" s="67">
        <v>541985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541985</v>
      </c>
      <c r="O7" s="68">
        <f t="shared" si="2"/>
        <v>14.950897906264656</v>
      </c>
      <c r="P7" s="69"/>
    </row>
    <row r="8" spans="1:16" ht="15">
      <c r="A8" s="64"/>
      <c r="B8" s="65">
        <v>513</v>
      </c>
      <c r="C8" s="66" t="s">
        <v>21</v>
      </c>
      <c r="D8" s="67">
        <v>933737</v>
      </c>
      <c r="E8" s="67">
        <v>1317</v>
      </c>
      <c r="F8" s="67">
        <v>0</v>
      </c>
      <c r="G8" s="67">
        <v>148971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1084025</v>
      </c>
      <c r="O8" s="68">
        <f t="shared" si="2"/>
        <v>29.90331301205484</v>
      </c>
      <c r="P8" s="69"/>
    </row>
    <row r="9" spans="1:16" ht="15">
      <c r="A9" s="64"/>
      <c r="B9" s="65">
        <v>514</v>
      </c>
      <c r="C9" s="66" t="s">
        <v>22</v>
      </c>
      <c r="D9" s="67">
        <v>150205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150205</v>
      </c>
      <c r="O9" s="68">
        <f t="shared" si="2"/>
        <v>4.143471904223332</v>
      </c>
      <c r="P9" s="69"/>
    </row>
    <row r="10" spans="1:16" ht="15">
      <c r="A10" s="64"/>
      <c r="B10" s="65">
        <v>515</v>
      </c>
      <c r="C10" s="66" t="s">
        <v>23</v>
      </c>
      <c r="D10" s="67">
        <v>342674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342674</v>
      </c>
      <c r="O10" s="68">
        <f t="shared" si="2"/>
        <v>9.452815094756007</v>
      </c>
      <c r="P10" s="69"/>
    </row>
    <row r="11" spans="1:16" ht="15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1027252</v>
      </c>
      <c r="L11" s="67">
        <v>0</v>
      </c>
      <c r="M11" s="67">
        <v>0</v>
      </c>
      <c r="N11" s="67">
        <f t="shared" si="1"/>
        <v>1027252</v>
      </c>
      <c r="O11" s="68">
        <f t="shared" si="2"/>
        <v>28.337204490910597</v>
      </c>
      <c r="P11" s="69"/>
    </row>
    <row r="12" spans="1:16" ht="15.75">
      <c r="A12" s="70" t="s">
        <v>26</v>
      </c>
      <c r="B12" s="71"/>
      <c r="C12" s="72"/>
      <c r="D12" s="73">
        <f aca="true" t="shared" si="3" ref="D12:M12">SUM(D13:D15)</f>
        <v>11861325</v>
      </c>
      <c r="E12" s="73">
        <f t="shared" si="3"/>
        <v>1072320</v>
      </c>
      <c r="F12" s="73">
        <f t="shared" si="3"/>
        <v>0</v>
      </c>
      <c r="G12" s="73">
        <f t="shared" si="3"/>
        <v>997033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13930678</v>
      </c>
      <c r="O12" s="75">
        <f t="shared" si="2"/>
        <v>384.28396458028743</v>
      </c>
      <c r="P12" s="76"/>
    </row>
    <row r="13" spans="1:16" ht="15">
      <c r="A13" s="64"/>
      <c r="B13" s="65">
        <v>521</v>
      </c>
      <c r="C13" s="66" t="s">
        <v>27</v>
      </c>
      <c r="D13" s="67">
        <v>6359768</v>
      </c>
      <c r="E13" s="67">
        <v>532748</v>
      </c>
      <c r="F13" s="67">
        <v>0</v>
      </c>
      <c r="G13" s="67">
        <v>694704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7587220</v>
      </c>
      <c r="O13" s="68">
        <f t="shared" si="2"/>
        <v>209.29684698353148</v>
      </c>
      <c r="P13" s="69"/>
    </row>
    <row r="14" spans="1:16" ht="15">
      <c r="A14" s="64"/>
      <c r="B14" s="65">
        <v>522</v>
      </c>
      <c r="C14" s="66" t="s">
        <v>28</v>
      </c>
      <c r="D14" s="67">
        <v>5186505</v>
      </c>
      <c r="E14" s="67">
        <v>291669</v>
      </c>
      <c r="F14" s="67">
        <v>0</v>
      </c>
      <c r="G14" s="67">
        <v>302329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5780503</v>
      </c>
      <c r="O14" s="68">
        <f t="shared" si="2"/>
        <v>159.45775288957546</v>
      </c>
      <c r="P14" s="69"/>
    </row>
    <row r="15" spans="1:16" ht="15">
      <c r="A15" s="64"/>
      <c r="B15" s="65">
        <v>524</v>
      </c>
      <c r="C15" s="66" t="s">
        <v>29</v>
      </c>
      <c r="D15" s="67">
        <v>315052</v>
      </c>
      <c r="E15" s="67">
        <v>247903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562955</v>
      </c>
      <c r="O15" s="68">
        <f t="shared" si="2"/>
        <v>15.529364707180491</v>
      </c>
      <c r="P15" s="69"/>
    </row>
    <row r="16" spans="1:16" ht="15.75">
      <c r="A16" s="70" t="s">
        <v>30</v>
      </c>
      <c r="B16" s="71"/>
      <c r="C16" s="72"/>
      <c r="D16" s="73">
        <f aca="true" t="shared" si="4" ref="D16:M16">SUM(D17:D18)</f>
        <v>0</v>
      </c>
      <c r="E16" s="73">
        <f t="shared" si="4"/>
        <v>1052021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10966320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12018341</v>
      </c>
      <c r="O16" s="75">
        <f t="shared" si="2"/>
        <v>331.5312956883948</v>
      </c>
      <c r="P16" s="76"/>
    </row>
    <row r="17" spans="1:16" ht="15">
      <c r="A17" s="64"/>
      <c r="B17" s="65">
        <v>536</v>
      </c>
      <c r="C17" s="66" t="s">
        <v>65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10966320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10966320</v>
      </c>
      <c r="O17" s="68">
        <f t="shared" si="2"/>
        <v>302.5108272875231</v>
      </c>
      <c r="P17" s="69"/>
    </row>
    <row r="18" spans="1:16" ht="15">
      <c r="A18" s="64"/>
      <c r="B18" s="65">
        <v>538</v>
      </c>
      <c r="C18" s="66" t="s">
        <v>66</v>
      </c>
      <c r="D18" s="67">
        <v>0</v>
      </c>
      <c r="E18" s="67">
        <v>1052021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1052021</v>
      </c>
      <c r="O18" s="68">
        <f t="shared" si="2"/>
        <v>29.0204684008717</v>
      </c>
      <c r="P18" s="69"/>
    </row>
    <row r="19" spans="1:16" ht="15.75">
      <c r="A19" s="70" t="s">
        <v>34</v>
      </c>
      <c r="B19" s="71"/>
      <c r="C19" s="72"/>
      <c r="D19" s="73">
        <f aca="true" t="shared" si="5" ref="D19:M19">SUM(D20:D20)</f>
        <v>2581296</v>
      </c>
      <c r="E19" s="73">
        <f t="shared" si="5"/>
        <v>4307697</v>
      </c>
      <c r="F19" s="73">
        <f t="shared" si="5"/>
        <v>0</v>
      </c>
      <c r="G19" s="73">
        <f t="shared" si="5"/>
        <v>699993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si="1"/>
        <v>7588986</v>
      </c>
      <c r="O19" s="75">
        <f t="shared" si="2"/>
        <v>209.34556288102397</v>
      </c>
      <c r="P19" s="76"/>
    </row>
    <row r="20" spans="1:16" ht="15">
      <c r="A20" s="64"/>
      <c r="B20" s="65">
        <v>541</v>
      </c>
      <c r="C20" s="66" t="s">
        <v>67</v>
      </c>
      <c r="D20" s="67">
        <v>2581296</v>
      </c>
      <c r="E20" s="67">
        <v>4307697</v>
      </c>
      <c r="F20" s="67">
        <v>0</v>
      </c>
      <c r="G20" s="67">
        <v>699993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7588986</v>
      </c>
      <c r="O20" s="68">
        <f t="shared" si="2"/>
        <v>209.34556288102397</v>
      </c>
      <c r="P20" s="69"/>
    </row>
    <row r="21" spans="1:16" ht="15.75">
      <c r="A21" s="70" t="s">
        <v>39</v>
      </c>
      <c r="B21" s="71"/>
      <c r="C21" s="72"/>
      <c r="D21" s="73">
        <f aca="true" t="shared" si="6" ref="D21:M21">SUM(D22:D22)</f>
        <v>0</v>
      </c>
      <c r="E21" s="73">
        <f t="shared" si="6"/>
        <v>0</v>
      </c>
      <c r="F21" s="73">
        <f t="shared" si="6"/>
        <v>0</v>
      </c>
      <c r="G21" s="73">
        <f t="shared" si="6"/>
        <v>0</v>
      </c>
      <c r="H21" s="73">
        <f t="shared" si="6"/>
        <v>0</v>
      </c>
      <c r="I21" s="73">
        <f t="shared" si="6"/>
        <v>0</v>
      </c>
      <c r="J21" s="73">
        <f t="shared" si="6"/>
        <v>3500474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1"/>
        <v>3500474</v>
      </c>
      <c r="O21" s="75">
        <f t="shared" si="2"/>
        <v>96.56213621693195</v>
      </c>
      <c r="P21" s="76"/>
    </row>
    <row r="22" spans="1:16" ht="15">
      <c r="A22" s="64"/>
      <c r="B22" s="65">
        <v>562</v>
      </c>
      <c r="C22" s="66" t="s">
        <v>68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3500474</v>
      </c>
      <c r="K22" s="67">
        <v>0</v>
      </c>
      <c r="L22" s="67">
        <v>0</v>
      </c>
      <c r="M22" s="67">
        <v>0</v>
      </c>
      <c r="N22" s="67">
        <f t="shared" si="1"/>
        <v>3500474</v>
      </c>
      <c r="O22" s="68">
        <f t="shared" si="2"/>
        <v>96.56213621693195</v>
      </c>
      <c r="P22" s="69"/>
    </row>
    <row r="23" spans="1:16" ht="15.75">
      <c r="A23" s="70" t="s">
        <v>41</v>
      </c>
      <c r="B23" s="71"/>
      <c r="C23" s="72"/>
      <c r="D23" s="73">
        <f aca="true" t="shared" si="7" ref="D23:M23">SUM(D24:D24)</f>
        <v>3327295</v>
      </c>
      <c r="E23" s="73">
        <f t="shared" si="7"/>
        <v>268</v>
      </c>
      <c r="F23" s="73">
        <f t="shared" si="7"/>
        <v>0</v>
      </c>
      <c r="G23" s="73">
        <f t="shared" si="7"/>
        <v>5975762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1"/>
        <v>9303325</v>
      </c>
      <c r="O23" s="75">
        <f t="shared" si="2"/>
        <v>256.63636865189926</v>
      </c>
      <c r="P23" s="69"/>
    </row>
    <row r="24" spans="1:16" ht="15">
      <c r="A24" s="64"/>
      <c r="B24" s="65">
        <v>572</v>
      </c>
      <c r="C24" s="66" t="s">
        <v>69</v>
      </c>
      <c r="D24" s="67">
        <v>3327295</v>
      </c>
      <c r="E24" s="67">
        <v>268</v>
      </c>
      <c r="F24" s="67">
        <v>0</v>
      </c>
      <c r="G24" s="67">
        <v>5975762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9303325</v>
      </c>
      <c r="O24" s="68">
        <f t="shared" si="2"/>
        <v>256.63636865189926</v>
      </c>
      <c r="P24" s="69"/>
    </row>
    <row r="25" spans="1:16" ht="15.75">
      <c r="A25" s="70" t="s">
        <v>70</v>
      </c>
      <c r="B25" s="71"/>
      <c r="C25" s="72"/>
      <c r="D25" s="73">
        <f aca="true" t="shared" si="8" ref="D25:M25">SUM(D26:D28)</f>
        <v>2277842</v>
      </c>
      <c r="E25" s="73">
        <f t="shared" si="8"/>
        <v>782751</v>
      </c>
      <c r="F25" s="73">
        <f t="shared" si="8"/>
        <v>1033523</v>
      </c>
      <c r="G25" s="73">
        <f t="shared" si="8"/>
        <v>744558</v>
      </c>
      <c r="H25" s="73">
        <f t="shared" si="8"/>
        <v>0</v>
      </c>
      <c r="I25" s="73">
        <f t="shared" si="8"/>
        <v>2357873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1"/>
        <v>7196547</v>
      </c>
      <c r="O25" s="75">
        <f t="shared" si="2"/>
        <v>198.51995807012221</v>
      </c>
      <c r="P25" s="69"/>
    </row>
    <row r="26" spans="1:16" ht="15">
      <c r="A26" s="64"/>
      <c r="B26" s="65">
        <v>581</v>
      </c>
      <c r="C26" s="66" t="s">
        <v>71</v>
      </c>
      <c r="D26" s="67">
        <v>2277842</v>
      </c>
      <c r="E26" s="67">
        <v>782751</v>
      </c>
      <c r="F26" s="67">
        <v>0</v>
      </c>
      <c r="G26" s="67">
        <v>744558</v>
      </c>
      <c r="H26" s="67">
        <v>0</v>
      </c>
      <c r="I26" s="67">
        <v>139082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3944233</v>
      </c>
      <c r="O26" s="68">
        <f t="shared" si="2"/>
        <v>108.80342611238311</v>
      </c>
      <c r="P26" s="69"/>
    </row>
    <row r="27" spans="1:16" ht="15">
      <c r="A27" s="64"/>
      <c r="B27" s="65">
        <v>590</v>
      </c>
      <c r="C27" s="66" t="s">
        <v>72</v>
      </c>
      <c r="D27" s="67">
        <v>0</v>
      </c>
      <c r="E27" s="67">
        <v>0</v>
      </c>
      <c r="F27" s="67">
        <v>544524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544524</v>
      </c>
      <c r="O27" s="68">
        <f t="shared" si="2"/>
        <v>15.020937353452318</v>
      </c>
      <c r="P27" s="69"/>
    </row>
    <row r="28" spans="1:16" ht="15.75" thickBot="1">
      <c r="A28" s="64"/>
      <c r="B28" s="65">
        <v>591</v>
      </c>
      <c r="C28" s="66" t="s">
        <v>73</v>
      </c>
      <c r="D28" s="67">
        <v>0</v>
      </c>
      <c r="E28" s="67">
        <v>0</v>
      </c>
      <c r="F28" s="67">
        <v>488999</v>
      </c>
      <c r="G28" s="67">
        <v>0</v>
      </c>
      <c r="H28" s="67">
        <v>0</v>
      </c>
      <c r="I28" s="67">
        <v>2218791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2707790</v>
      </c>
      <c r="O28" s="68">
        <f t="shared" si="2"/>
        <v>74.69559460428678</v>
      </c>
      <c r="P28" s="69"/>
    </row>
    <row r="29" spans="1:119" ht="16.5" thickBot="1">
      <c r="A29" s="77" t="s">
        <v>10</v>
      </c>
      <c r="B29" s="78"/>
      <c r="C29" s="79"/>
      <c r="D29" s="80">
        <f>SUM(D5,D12,D16,D19,D21,D23,D25)</f>
        <v>22118740</v>
      </c>
      <c r="E29" s="80">
        <f aca="true" t="shared" si="9" ref="E29:M29">SUM(E5,E12,E16,E19,E21,E23,E25)</f>
        <v>7216374</v>
      </c>
      <c r="F29" s="80">
        <f t="shared" si="9"/>
        <v>1033523</v>
      </c>
      <c r="G29" s="80">
        <f t="shared" si="9"/>
        <v>8566317</v>
      </c>
      <c r="H29" s="80">
        <f t="shared" si="9"/>
        <v>0</v>
      </c>
      <c r="I29" s="80">
        <f t="shared" si="9"/>
        <v>13324193</v>
      </c>
      <c r="J29" s="80">
        <f t="shared" si="9"/>
        <v>3500474</v>
      </c>
      <c r="K29" s="80">
        <f t="shared" si="9"/>
        <v>1027252</v>
      </c>
      <c r="L29" s="80">
        <f t="shared" si="9"/>
        <v>0</v>
      </c>
      <c r="M29" s="80">
        <f t="shared" si="9"/>
        <v>0</v>
      </c>
      <c r="N29" s="80">
        <f t="shared" si="1"/>
        <v>56786873</v>
      </c>
      <c r="O29" s="81">
        <f t="shared" si="2"/>
        <v>1566.491214035475</v>
      </c>
      <c r="P29" s="62"/>
      <c r="Q29" s="82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</row>
    <row r="30" spans="1:15" ht="15">
      <c r="A30" s="84"/>
      <c r="B30" s="85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5" ht="15">
      <c r="A31" s="88"/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117" t="s">
        <v>74</v>
      </c>
      <c r="M31" s="117"/>
      <c r="N31" s="117"/>
      <c r="O31" s="91">
        <v>36251</v>
      </c>
    </row>
    <row r="32" spans="1:15" ht="1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54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2112901</v>
      </c>
      <c r="E5" s="26">
        <f t="shared" si="0"/>
        <v>49555</v>
      </c>
      <c r="F5" s="26">
        <f t="shared" si="0"/>
        <v>0</v>
      </c>
      <c r="G5" s="26">
        <f t="shared" si="0"/>
        <v>93540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923531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3179527</v>
      </c>
      <c r="O5" s="32">
        <f aca="true" t="shared" si="2" ref="O5:O29">(N5/O$31)</f>
        <v>90.93456313456313</v>
      </c>
      <c r="P5" s="6"/>
    </row>
    <row r="6" spans="1:16" ht="15">
      <c r="A6" s="12"/>
      <c r="B6" s="44">
        <v>511</v>
      </c>
      <c r="C6" s="20" t="s">
        <v>19</v>
      </c>
      <c r="D6" s="46">
        <v>142205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142205</v>
      </c>
      <c r="O6" s="47">
        <f t="shared" si="2"/>
        <v>4.067067067067067</v>
      </c>
      <c r="P6" s="9"/>
    </row>
    <row r="7" spans="1:16" ht="15">
      <c r="A7" s="12"/>
      <c r="B7" s="44">
        <v>512</v>
      </c>
      <c r="C7" s="20" t="s">
        <v>20</v>
      </c>
      <c r="D7" s="46">
        <v>619671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619671</v>
      </c>
      <c r="O7" s="47">
        <f t="shared" si="2"/>
        <v>17.722608322608323</v>
      </c>
      <c r="P7" s="9"/>
    </row>
    <row r="8" spans="1:16" ht="15">
      <c r="A8" s="12"/>
      <c r="B8" s="44">
        <v>513</v>
      </c>
      <c r="C8" s="20" t="s">
        <v>21</v>
      </c>
      <c r="D8" s="46">
        <v>920797</v>
      </c>
      <c r="E8" s="46">
        <v>49555</v>
      </c>
      <c r="F8" s="46">
        <v>0</v>
      </c>
      <c r="G8" s="46">
        <v>93366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1063718</v>
      </c>
      <c r="O8" s="47">
        <f t="shared" si="2"/>
        <v>30.422365222365222</v>
      </c>
      <c r="P8" s="9"/>
    </row>
    <row r="9" spans="1:16" ht="15">
      <c r="A9" s="12"/>
      <c r="B9" s="44">
        <v>514</v>
      </c>
      <c r="C9" s="20" t="s">
        <v>22</v>
      </c>
      <c r="D9" s="46">
        <v>138606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138606</v>
      </c>
      <c r="O9" s="47">
        <f t="shared" si="2"/>
        <v>3.9641355641355642</v>
      </c>
      <c r="P9" s="9"/>
    </row>
    <row r="10" spans="1:16" ht="15">
      <c r="A10" s="12"/>
      <c r="B10" s="44">
        <v>515</v>
      </c>
      <c r="C10" s="20" t="s">
        <v>23</v>
      </c>
      <c r="D10" s="46">
        <v>291622</v>
      </c>
      <c r="E10" s="46">
        <v>0</v>
      </c>
      <c r="F10" s="46">
        <v>0</v>
      </c>
      <c r="G10" s="46">
        <v>174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291796</v>
      </c>
      <c r="O10" s="47">
        <f t="shared" si="2"/>
        <v>8.345373945373945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923531</v>
      </c>
      <c r="L11" s="46">
        <v>0</v>
      </c>
      <c r="M11" s="46">
        <v>0</v>
      </c>
      <c r="N11" s="46">
        <f t="shared" si="1"/>
        <v>923531</v>
      </c>
      <c r="O11" s="47">
        <f t="shared" si="2"/>
        <v>26.413013013013014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11948377</v>
      </c>
      <c r="E12" s="31">
        <f t="shared" si="3"/>
        <v>1494192</v>
      </c>
      <c r="F12" s="31">
        <f t="shared" si="3"/>
        <v>0</v>
      </c>
      <c r="G12" s="31">
        <f t="shared" si="3"/>
        <v>180366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13622935</v>
      </c>
      <c r="O12" s="43">
        <f t="shared" si="2"/>
        <v>389.61633061633063</v>
      </c>
      <c r="P12" s="10"/>
    </row>
    <row r="13" spans="1:16" ht="15">
      <c r="A13" s="12"/>
      <c r="B13" s="44">
        <v>521</v>
      </c>
      <c r="C13" s="20" t="s">
        <v>27</v>
      </c>
      <c r="D13" s="46">
        <v>6341971</v>
      </c>
      <c r="E13" s="46">
        <v>447068</v>
      </c>
      <c r="F13" s="46">
        <v>0</v>
      </c>
      <c r="G13" s="46">
        <v>86383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6875422</v>
      </c>
      <c r="O13" s="47">
        <f t="shared" si="2"/>
        <v>196.63726583726583</v>
      </c>
      <c r="P13" s="9"/>
    </row>
    <row r="14" spans="1:16" ht="15">
      <c r="A14" s="12"/>
      <c r="B14" s="44">
        <v>522</v>
      </c>
      <c r="C14" s="20" t="s">
        <v>28</v>
      </c>
      <c r="D14" s="46">
        <v>5259672</v>
      </c>
      <c r="E14" s="46">
        <v>280764</v>
      </c>
      <c r="F14" s="46">
        <v>0</v>
      </c>
      <c r="G14" s="46">
        <v>93983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5634419</v>
      </c>
      <c r="O14" s="47">
        <f t="shared" si="2"/>
        <v>161.14454454454454</v>
      </c>
      <c r="P14" s="9"/>
    </row>
    <row r="15" spans="1:16" ht="15">
      <c r="A15" s="12"/>
      <c r="B15" s="44">
        <v>524</v>
      </c>
      <c r="C15" s="20" t="s">
        <v>29</v>
      </c>
      <c r="D15" s="46">
        <v>346734</v>
      </c>
      <c r="E15" s="46">
        <v>766360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1113094</v>
      </c>
      <c r="O15" s="47">
        <f t="shared" si="2"/>
        <v>31.834520234520234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SUM(D17:D18)</f>
        <v>0</v>
      </c>
      <c r="E16" s="31">
        <f t="shared" si="4"/>
        <v>1973096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11405359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13378455</v>
      </c>
      <c r="O16" s="43">
        <f t="shared" si="2"/>
        <v>382.62419562419564</v>
      </c>
      <c r="P16" s="10"/>
    </row>
    <row r="17" spans="1:16" ht="15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11405359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11405359</v>
      </c>
      <c r="O17" s="47">
        <f t="shared" si="2"/>
        <v>326.1935935935936</v>
      </c>
      <c r="P17" s="9"/>
    </row>
    <row r="18" spans="1:16" ht="15">
      <c r="A18" s="12"/>
      <c r="B18" s="44">
        <v>538</v>
      </c>
      <c r="C18" s="20" t="s">
        <v>33</v>
      </c>
      <c r="D18" s="46">
        <v>0</v>
      </c>
      <c r="E18" s="46">
        <v>1973096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1973096</v>
      </c>
      <c r="O18" s="47">
        <f t="shared" si="2"/>
        <v>56.43060203060203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SUM(D20:D20)</f>
        <v>2587074</v>
      </c>
      <c r="E19" s="31">
        <f t="shared" si="5"/>
        <v>3644392</v>
      </c>
      <c r="F19" s="31">
        <f t="shared" si="5"/>
        <v>0</v>
      </c>
      <c r="G19" s="31">
        <f t="shared" si="5"/>
        <v>1947908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8179374</v>
      </c>
      <c r="O19" s="43">
        <f t="shared" si="2"/>
        <v>233.93033033033032</v>
      </c>
      <c r="P19" s="10"/>
    </row>
    <row r="20" spans="1:16" ht="15">
      <c r="A20" s="12"/>
      <c r="B20" s="44">
        <v>541</v>
      </c>
      <c r="C20" s="20" t="s">
        <v>35</v>
      </c>
      <c r="D20" s="46">
        <v>2587074</v>
      </c>
      <c r="E20" s="46">
        <v>3644392</v>
      </c>
      <c r="F20" s="46">
        <v>0</v>
      </c>
      <c r="G20" s="46">
        <v>1947908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8179374</v>
      </c>
      <c r="O20" s="47">
        <f t="shared" si="2"/>
        <v>233.93033033033032</v>
      </c>
      <c r="P20" s="9"/>
    </row>
    <row r="21" spans="1:16" ht="15.75">
      <c r="A21" s="28" t="s">
        <v>39</v>
      </c>
      <c r="B21" s="29"/>
      <c r="C21" s="30"/>
      <c r="D21" s="31">
        <f aca="true" t="shared" si="6" ref="D21:M21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2526317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2526317</v>
      </c>
      <c r="O21" s="43">
        <f t="shared" si="2"/>
        <v>72.25273845273846</v>
      </c>
      <c r="P21" s="10"/>
    </row>
    <row r="22" spans="1:16" ht="15">
      <c r="A22" s="12"/>
      <c r="B22" s="44">
        <v>562</v>
      </c>
      <c r="C22" s="20" t="s">
        <v>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2526317</v>
      </c>
      <c r="K22" s="46">
        <v>0</v>
      </c>
      <c r="L22" s="46">
        <v>0</v>
      </c>
      <c r="M22" s="46">
        <v>0</v>
      </c>
      <c r="N22" s="46">
        <f t="shared" si="1"/>
        <v>2526317</v>
      </c>
      <c r="O22" s="47">
        <f t="shared" si="2"/>
        <v>72.25273845273846</v>
      </c>
      <c r="P22" s="9"/>
    </row>
    <row r="23" spans="1:16" ht="15.75">
      <c r="A23" s="28" t="s">
        <v>41</v>
      </c>
      <c r="B23" s="29"/>
      <c r="C23" s="30"/>
      <c r="D23" s="31">
        <f aca="true" t="shared" si="7" ref="D23:M23">SUM(D24:D24)</f>
        <v>3183320</v>
      </c>
      <c r="E23" s="31">
        <f t="shared" si="7"/>
        <v>10878</v>
      </c>
      <c r="F23" s="31">
        <f t="shared" si="7"/>
        <v>0</v>
      </c>
      <c r="G23" s="31">
        <f t="shared" si="7"/>
        <v>2691027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5885225</v>
      </c>
      <c r="O23" s="43">
        <f t="shared" si="2"/>
        <v>168.31760331760333</v>
      </c>
      <c r="P23" s="9"/>
    </row>
    <row r="24" spans="1:16" ht="15">
      <c r="A24" s="12"/>
      <c r="B24" s="44">
        <v>572</v>
      </c>
      <c r="C24" s="20" t="s">
        <v>42</v>
      </c>
      <c r="D24" s="46">
        <v>3183320</v>
      </c>
      <c r="E24" s="46">
        <v>10878</v>
      </c>
      <c r="F24" s="46">
        <v>0</v>
      </c>
      <c r="G24" s="46">
        <v>2691027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5885225</v>
      </c>
      <c r="O24" s="47">
        <f t="shared" si="2"/>
        <v>168.31760331760333</v>
      </c>
      <c r="P24" s="9"/>
    </row>
    <row r="25" spans="1:16" ht="15.75">
      <c r="A25" s="28" t="s">
        <v>47</v>
      </c>
      <c r="B25" s="29"/>
      <c r="C25" s="30"/>
      <c r="D25" s="31">
        <f aca="true" t="shared" si="8" ref="D25:M25">SUM(D26:D28)</f>
        <v>2009725</v>
      </c>
      <c r="E25" s="31">
        <f t="shared" si="8"/>
        <v>1102358</v>
      </c>
      <c r="F25" s="31">
        <f t="shared" si="8"/>
        <v>8393536</v>
      </c>
      <c r="G25" s="31">
        <f t="shared" si="8"/>
        <v>247399</v>
      </c>
      <c r="H25" s="31">
        <f t="shared" si="8"/>
        <v>0</v>
      </c>
      <c r="I25" s="31">
        <f t="shared" si="8"/>
        <v>2242345</v>
      </c>
      <c r="J25" s="31">
        <f t="shared" si="8"/>
        <v>56768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14052131</v>
      </c>
      <c r="O25" s="43">
        <f t="shared" si="2"/>
        <v>401.8913484913485</v>
      </c>
      <c r="P25" s="9"/>
    </row>
    <row r="26" spans="1:16" ht="15">
      <c r="A26" s="12"/>
      <c r="B26" s="44">
        <v>581</v>
      </c>
      <c r="C26" s="20" t="s">
        <v>43</v>
      </c>
      <c r="D26" s="46">
        <v>2009725</v>
      </c>
      <c r="E26" s="46">
        <v>1102358</v>
      </c>
      <c r="F26" s="46">
        <v>0</v>
      </c>
      <c r="G26" s="46">
        <v>247399</v>
      </c>
      <c r="H26" s="46">
        <v>0</v>
      </c>
      <c r="I26" s="46">
        <v>167147</v>
      </c>
      <c r="J26" s="46">
        <v>56768</v>
      </c>
      <c r="K26" s="46">
        <v>0</v>
      </c>
      <c r="L26" s="46">
        <v>0</v>
      </c>
      <c r="M26" s="46">
        <v>0</v>
      </c>
      <c r="N26" s="46">
        <f t="shared" si="1"/>
        <v>3583397</v>
      </c>
      <c r="O26" s="47">
        <f t="shared" si="2"/>
        <v>102.48525668525669</v>
      </c>
      <c r="P26" s="9"/>
    </row>
    <row r="27" spans="1:16" ht="15">
      <c r="A27" s="12"/>
      <c r="B27" s="44">
        <v>590</v>
      </c>
      <c r="C27" s="20" t="s">
        <v>45</v>
      </c>
      <c r="D27" s="46">
        <v>0</v>
      </c>
      <c r="E27" s="46">
        <v>0</v>
      </c>
      <c r="F27" s="46">
        <v>7651066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7651066</v>
      </c>
      <c r="O27" s="47">
        <f t="shared" si="2"/>
        <v>218.82070642070641</v>
      </c>
      <c r="P27" s="9"/>
    </row>
    <row r="28" spans="1:16" ht="15.75" thickBot="1">
      <c r="A28" s="12"/>
      <c r="B28" s="44">
        <v>591</v>
      </c>
      <c r="C28" s="20" t="s">
        <v>46</v>
      </c>
      <c r="D28" s="46">
        <v>0</v>
      </c>
      <c r="E28" s="46">
        <v>0</v>
      </c>
      <c r="F28" s="46">
        <v>742470</v>
      </c>
      <c r="G28" s="46">
        <v>0</v>
      </c>
      <c r="H28" s="46">
        <v>0</v>
      </c>
      <c r="I28" s="46">
        <v>2075198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2817668</v>
      </c>
      <c r="O28" s="47">
        <f t="shared" si="2"/>
        <v>80.58538538538538</v>
      </c>
      <c r="P28" s="9"/>
    </row>
    <row r="29" spans="1:119" ht="16.5" thickBot="1">
      <c r="A29" s="14" t="s">
        <v>10</v>
      </c>
      <c r="B29" s="23"/>
      <c r="C29" s="22"/>
      <c r="D29" s="15">
        <f>SUM(D5,D12,D16,D19,D21,D23,D25)</f>
        <v>21841397</v>
      </c>
      <c r="E29" s="15">
        <f aca="true" t="shared" si="9" ref="E29:M29">SUM(E5,E12,E16,E19,E21,E23,E25)</f>
        <v>8274471</v>
      </c>
      <c r="F29" s="15">
        <f t="shared" si="9"/>
        <v>8393536</v>
      </c>
      <c r="G29" s="15">
        <f t="shared" si="9"/>
        <v>5160240</v>
      </c>
      <c r="H29" s="15">
        <f t="shared" si="9"/>
        <v>0</v>
      </c>
      <c r="I29" s="15">
        <f t="shared" si="9"/>
        <v>13647704</v>
      </c>
      <c r="J29" s="15">
        <f t="shared" si="9"/>
        <v>2583085</v>
      </c>
      <c r="K29" s="15">
        <f t="shared" si="9"/>
        <v>923531</v>
      </c>
      <c r="L29" s="15">
        <f t="shared" si="9"/>
        <v>0</v>
      </c>
      <c r="M29" s="15">
        <f t="shared" si="9"/>
        <v>0</v>
      </c>
      <c r="N29" s="15">
        <f t="shared" si="1"/>
        <v>60823964</v>
      </c>
      <c r="O29" s="37">
        <f t="shared" si="2"/>
        <v>1739.56710996711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63</v>
      </c>
      <c r="M31" s="93"/>
      <c r="N31" s="93"/>
      <c r="O31" s="41">
        <v>34965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2022-06-21T18:03:37Z</cp:lastPrinted>
  <dcterms:created xsi:type="dcterms:W3CDTF">2000-08-31T21:26:31Z</dcterms:created>
  <dcterms:modified xsi:type="dcterms:W3CDTF">2022-06-21T18:03:40Z</dcterms:modified>
  <cp:category/>
  <cp:version/>
  <cp:contentType/>
  <cp:contentStatus/>
</cp:coreProperties>
</file>