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8" r:id="rId1"/>
    <sheet name="2020" sheetId="47" r:id="rId2"/>
    <sheet name="2019" sheetId="46" r:id="rId3"/>
    <sheet name="2018" sheetId="45" r:id="rId4"/>
    <sheet name="2017" sheetId="44" r:id="rId5"/>
    <sheet name="2016" sheetId="43" r:id="rId6"/>
    <sheet name="2015" sheetId="42" r:id="rId7"/>
    <sheet name="2014" sheetId="40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9" r:id="rId14"/>
    <sheet name="2007" sheetId="41" r:id="rId15"/>
  </sheets>
  <definedNames>
    <definedName name="_xlnm.Print_Area" localSheetId="14">'2007'!$A$1:$O$32</definedName>
    <definedName name="_xlnm.Print_Area" localSheetId="13">'2008'!$A$1:$O$32</definedName>
    <definedName name="_xlnm.Print_Area" localSheetId="12">'2009'!$A$1:$O$33</definedName>
    <definedName name="_xlnm.Print_Area" localSheetId="11">'2010'!$A$1:$O$32</definedName>
    <definedName name="_xlnm.Print_Area" localSheetId="10">'2011'!$A$1:$O$31</definedName>
    <definedName name="_xlnm.Print_Area" localSheetId="9">'2012'!$A$1:$O$30</definedName>
    <definedName name="_xlnm.Print_Area" localSheetId="8">'2013'!$A$1:$O$30</definedName>
    <definedName name="_xlnm.Print_Area" localSheetId="7">'2014'!$A$1:$O$28</definedName>
    <definedName name="_xlnm.Print_Area" localSheetId="6">'2015'!$A$1:$O$28</definedName>
    <definedName name="_xlnm.Print_Area" localSheetId="5">'2016'!$A$1:$O$28</definedName>
    <definedName name="_xlnm.Print_Area" localSheetId="4">'2017'!$A$1:$O$30</definedName>
    <definedName name="_xlnm.Print_Area" localSheetId="3">'2018'!$A$1:$O$31</definedName>
    <definedName name="_xlnm.Print_Area" localSheetId="2">'2019'!$A$1:$O$30</definedName>
    <definedName name="_xlnm.Print_Area" localSheetId="1">'2020'!$A$1:$O$29</definedName>
    <definedName name="_xlnm.Print_Area" localSheetId="0">'2021'!$A$1:$P$30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M25" i="47"/>
  <c r="N24" i="47"/>
  <c r="O24" i="47" s="1"/>
  <c r="N23" i="47"/>
  <c r="O23" i="47"/>
  <c r="M22" i="47"/>
  <c r="L22" i="47"/>
  <c r="K22" i="47"/>
  <c r="J22" i="47"/>
  <c r="I22" i="47"/>
  <c r="H22" i="47"/>
  <c r="G22" i="47"/>
  <c r="F22" i="47"/>
  <c r="E22" i="47"/>
  <c r="D22" i="47"/>
  <c r="N21" i="47"/>
  <c r="O21" i="47"/>
  <c r="N20" i="47"/>
  <c r="O20" i="47"/>
  <c r="M19" i="47"/>
  <c r="L19" i="47"/>
  <c r="K19" i="47"/>
  <c r="J19" i="47"/>
  <c r="I19" i="47"/>
  <c r="H19" i="47"/>
  <c r="G19" i="47"/>
  <c r="N19" i="47" s="1"/>
  <c r="O19" i="47" s="1"/>
  <c r="F19" i="47"/>
  <c r="E19" i="47"/>
  <c r="D19" i="47"/>
  <c r="N18" i="47"/>
  <c r="O18" i="47"/>
  <c r="M17" i="47"/>
  <c r="L17" i="47"/>
  <c r="K17" i="47"/>
  <c r="J17" i="47"/>
  <c r="I17" i="47"/>
  <c r="H17" i="47"/>
  <c r="G17" i="47"/>
  <c r="N17" i="47" s="1"/>
  <c r="O17" i="47" s="1"/>
  <c r="F17" i="47"/>
  <c r="E17" i="47"/>
  <c r="D17" i="47"/>
  <c r="N16" i="47"/>
  <c r="O16" i="47"/>
  <c r="M15" i="47"/>
  <c r="L15" i="47"/>
  <c r="K15" i="47"/>
  <c r="J15" i="47"/>
  <c r="I15" i="47"/>
  <c r="H15" i="47"/>
  <c r="G15" i="47"/>
  <c r="N15" i="47" s="1"/>
  <c r="O15" i="47" s="1"/>
  <c r="F15" i="47"/>
  <c r="E15" i="47"/>
  <c r="D15" i="47"/>
  <c r="N14" i="47"/>
  <c r="O14" i="47"/>
  <c r="M13" i="47"/>
  <c r="L13" i="47"/>
  <c r="K13" i="47"/>
  <c r="J13" i="47"/>
  <c r="I13" i="47"/>
  <c r="H13" i="47"/>
  <c r="G13" i="47"/>
  <c r="N13" i="47" s="1"/>
  <c r="O13" i="47" s="1"/>
  <c r="F13" i="47"/>
  <c r="E13" i="47"/>
  <c r="D13" i="47"/>
  <c r="N12" i="47"/>
  <c r="O12" i="47"/>
  <c r="N11" i="47"/>
  <c r="O11" i="47"/>
  <c r="M10" i="47"/>
  <c r="L10" i="47"/>
  <c r="K10" i="47"/>
  <c r="J10" i="47"/>
  <c r="J25" i="47" s="1"/>
  <c r="I10" i="47"/>
  <c r="N10" i="47" s="1"/>
  <c r="O10" i="47" s="1"/>
  <c r="H10" i="47"/>
  <c r="G10" i="47"/>
  <c r="F10" i="47"/>
  <c r="F25" i="47" s="1"/>
  <c r="E10" i="47"/>
  <c r="D10" i="47"/>
  <c r="N9" i="47"/>
  <c r="O9" i="47"/>
  <c r="N8" i="47"/>
  <c r="O8" i="47"/>
  <c r="N7" i="47"/>
  <c r="O7" i="47"/>
  <c r="N6" i="47"/>
  <c r="O6" i="47" s="1"/>
  <c r="M5" i="47"/>
  <c r="L5" i="47"/>
  <c r="L25" i="47" s="1"/>
  <c r="K5" i="47"/>
  <c r="K25" i="47" s="1"/>
  <c r="J5" i="47"/>
  <c r="I5" i="47"/>
  <c r="I25" i="47" s="1"/>
  <c r="H5" i="47"/>
  <c r="H25" i="47" s="1"/>
  <c r="G5" i="47"/>
  <c r="G25" i="47" s="1"/>
  <c r="F5" i="47"/>
  <c r="E5" i="47"/>
  <c r="E25" i="47" s="1"/>
  <c r="D5" i="47"/>
  <c r="D25" i="47" s="1"/>
  <c r="N25" i="46"/>
  <c r="O25" i="46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M17" i="46"/>
  <c r="L17" i="46"/>
  <c r="K17" i="46"/>
  <c r="J17" i="46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E26" i="46" s="1"/>
  <c r="D12" i="46"/>
  <c r="N11" i="46"/>
  <c r="O11" i="46"/>
  <c r="N10" i="46"/>
  <c r="O10" i="46"/>
  <c r="N9" i="46"/>
  <c r="O9" i="46"/>
  <c r="N8" i="46"/>
  <c r="O8" i="46" s="1"/>
  <c r="N7" i="46"/>
  <c r="O7" i="46"/>
  <c r="N6" i="46"/>
  <c r="O6" i="46" s="1"/>
  <c r="M5" i="46"/>
  <c r="M26" i="46" s="1"/>
  <c r="L5" i="46"/>
  <c r="L26" i="46" s="1"/>
  <c r="K5" i="46"/>
  <c r="K26" i="46" s="1"/>
  <c r="J5" i="46"/>
  <c r="J26" i="46" s="1"/>
  <c r="I5" i="46"/>
  <c r="I26" i="46" s="1"/>
  <c r="H5" i="46"/>
  <c r="H26" i="46" s="1"/>
  <c r="G5" i="46"/>
  <c r="G26" i="46" s="1"/>
  <c r="F5" i="46"/>
  <c r="F26" i="46" s="1"/>
  <c r="E5" i="46"/>
  <c r="D5" i="46"/>
  <c r="D26" i="46" s="1"/>
  <c r="N26" i="45"/>
  <c r="O26" i="45"/>
  <c r="M25" i="45"/>
  <c r="N25" i="45" s="1"/>
  <c r="O25" i="45" s="1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M16" i="45"/>
  <c r="L16" i="45"/>
  <c r="L27" i="45" s="1"/>
  <c r="K16" i="45"/>
  <c r="J16" i="45"/>
  <c r="I16" i="45"/>
  <c r="H16" i="45"/>
  <c r="H27" i="45" s="1"/>
  <c r="G16" i="45"/>
  <c r="F16" i="45"/>
  <c r="E16" i="45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N13" i="45" s="1"/>
  <c r="O13" i="45" s="1"/>
  <c r="D13" i="45"/>
  <c r="N12" i="45"/>
  <c r="O12" i="45"/>
  <c r="N11" i="45"/>
  <c r="O11" i="45"/>
  <c r="N10" i="45"/>
  <c r="O10" i="45"/>
  <c r="N9" i="45"/>
  <c r="O9" i="45" s="1"/>
  <c r="N8" i="45"/>
  <c r="O8" i="45"/>
  <c r="N7" i="45"/>
  <c r="O7" i="45" s="1"/>
  <c r="N6" i="45"/>
  <c r="O6" i="45"/>
  <c r="M5" i="45"/>
  <c r="M27" i="45" s="1"/>
  <c r="L5" i="45"/>
  <c r="K5" i="45"/>
  <c r="K27" i="45" s="1"/>
  <c r="J5" i="45"/>
  <c r="J27" i="45" s="1"/>
  <c r="I5" i="45"/>
  <c r="I27" i="45" s="1"/>
  <c r="H5" i="45"/>
  <c r="G5" i="45"/>
  <c r="G27" i="45" s="1"/>
  <c r="F5" i="45"/>
  <c r="F27" i="45" s="1"/>
  <c r="E5" i="45"/>
  <c r="E27" i="45" s="1"/>
  <c r="D5" i="45"/>
  <c r="D27" i="45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/>
  <c r="M15" i="44"/>
  <c r="L15" i="44"/>
  <c r="K15" i="44"/>
  <c r="J15" i="44"/>
  <c r="I15" i="44"/>
  <c r="H15" i="44"/>
  <c r="G15" i="44"/>
  <c r="F15" i="44"/>
  <c r="E15" i="44"/>
  <c r="N15" i="44" s="1"/>
  <c r="O15" i="44" s="1"/>
  <c r="D15" i="44"/>
  <c r="N14" i="44"/>
  <c r="O14" i="44"/>
  <c r="N13" i="44"/>
  <c r="O13" i="44" s="1"/>
  <c r="M12" i="44"/>
  <c r="L12" i="44"/>
  <c r="K12" i="44"/>
  <c r="J12" i="44"/>
  <c r="I12" i="44"/>
  <c r="H12" i="44"/>
  <c r="G12" i="44"/>
  <c r="N12" i="44" s="1"/>
  <c r="O12" i="44" s="1"/>
  <c r="F12" i="44"/>
  <c r="E12" i="44"/>
  <c r="D12" i="44"/>
  <c r="D26" i="44" s="1"/>
  <c r="N11" i="44"/>
  <c r="O11" i="44" s="1"/>
  <c r="N10" i="44"/>
  <c r="O10" i="44"/>
  <c r="N9" i="44"/>
  <c r="O9" i="44" s="1"/>
  <c r="N8" i="44"/>
  <c r="O8" i="44"/>
  <c r="N7" i="44"/>
  <c r="O7" i="44" s="1"/>
  <c r="N6" i="44"/>
  <c r="O6" i="44"/>
  <c r="M5" i="44"/>
  <c r="M26" i="44" s="1"/>
  <c r="L5" i="44"/>
  <c r="L26" i="44" s="1"/>
  <c r="K5" i="44"/>
  <c r="K26" i="44" s="1"/>
  <c r="J5" i="44"/>
  <c r="J26" i="44" s="1"/>
  <c r="I5" i="44"/>
  <c r="I26" i="44" s="1"/>
  <c r="H5" i="44"/>
  <c r="H26" i="44" s="1"/>
  <c r="G5" i="44"/>
  <c r="G26" i="44" s="1"/>
  <c r="F5" i="44"/>
  <c r="F26" i="44" s="1"/>
  <c r="E5" i="44"/>
  <c r="E26" i="44" s="1"/>
  <c r="D5" i="44"/>
  <c r="K17" i="43"/>
  <c r="J17" i="43"/>
  <c r="H17" i="43"/>
  <c r="D17" i="43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N20" i="43"/>
  <c r="O20" i="43"/>
  <c r="M19" i="43"/>
  <c r="L19" i="43"/>
  <c r="K19" i="43"/>
  <c r="J19" i="43"/>
  <c r="I19" i="43"/>
  <c r="N19" i="43" s="1"/>
  <c r="O19" i="43" s="1"/>
  <c r="H19" i="43"/>
  <c r="G19" i="43"/>
  <c r="F19" i="43"/>
  <c r="E19" i="43"/>
  <c r="D19" i="43"/>
  <c r="N18" i="43"/>
  <c r="O18" i="43"/>
  <c r="M17" i="43"/>
  <c r="L17" i="43"/>
  <c r="I17" i="43"/>
  <c r="G17" i="43"/>
  <c r="F17" i="43"/>
  <c r="N17" i="43" s="1"/>
  <c r="O17" i="43" s="1"/>
  <c r="E17" i="43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D24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/>
  <c r="M5" i="43"/>
  <c r="M24" i="43" s="1"/>
  <c r="L5" i="43"/>
  <c r="L24" i="43" s="1"/>
  <c r="K5" i="43"/>
  <c r="K24" i="43" s="1"/>
  <c r="J5" i="43"/>
  <c r="J24" i="43" s="1"/>
  <c r="I5" i="43"/>
  <c r="I24" i="43" s="1"/>
  <c r="H5" i="43"/>
  <c r="H24" i="43" s="1"/>
  <c r="G5" i="43"/>
  <c r="G24" i="43" s="1"/>
  <c r="F5" i="43"/>
  <c r="F24" i="43" s="1"/>
  <c r="E5" i="43"/>
  <c r="E24" i="43" s="1"/>
  <c r="D5" i="43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M19" i="42"/>
  <c r="L19" i="42"/>
  <c r="K19" i="42"/>
  <c r="J19" i="42"/>
  <c r="I19" i="42"/>
  <c r="H19" i="42"/>
  <c r="G19" i="42"/>
  <c r="F19" i="42"/>
  <c r="E19" i="42"/>
  <c r="N19" i="42" s="1"/>
  <c r="O19" i="42" s="1"/>
  <c r="D19" i="42"/>
  <c r="N18" i="42"/>
  <c r="O18" i="42"/>
  <c r="M17" i="42"/>
  <c r="L17" i="42"/>
  <c r="K17" i="42"/>
  <c r="J17" i="42"/>
  <c r="I17" i="42"/>
  <c r="H17" i="42"/>
  <c r="G17" i="42"/>
  <c r="F17" i="42"/>
  <c r="E17" i="42"/>
  <c r="N17" i="42" s="1"/>
  <c r="O17" i="42" s="1"/>
  <c r="D17" i="42"/>
  <c r="N16" i="42"/>
  <c r="O16" i="42"/>
  <c r="M15" i="42"/>
  <c r="L15" i="42"/>
  <c r="K15" i="42"/>
  <c r="J15" i="42"/>
  <c r="I15" i="42"/>
  <c r="H15" i="42"/>
  <c r="G15" i="42"/>
  <c r="F15" i="42"/>
  <c r="E15" i="42"/>
  <c r="N15" i="42" s="1"/>
  <c r="O15" i="42" s="1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N12" i="42" s="1"/>
  <c r="O12" i="42" s="1"/>
  <c r="F12" i="42"/>
  <c r="E12" i="42"/>
  <c r="D12" i="42"/>
  <c r="D24" i="42" s="1"/>
  <c r="N11" i="42"/>
  <c r="O11" i="42" s="1"/>
  <c r="N10" i="42"/>
  <c r="O10" i="42"/>
  <c r="N9" i="42"/>
  <c r="O9" i="42"/>
  <c r="N8" i="42"/>
  <c r="O8" i="42"/>
  <c r="N7" i="42"/>
  <c r="O7" i="42" s="1"/>
  <c r="N6" i="42"/>
  <c r="O6" i="42"/>
  <c r="M5" i="42"/>
  <c r="M24" i="42" s="1"/>
  <c r="L5" i="42"/>
  <c r="L24" i="42" s="1"/>
  <c r="K5" i="42"/>
  <c r="K24" i="42" s="1"/>
  <c r="J5" i="42"/>
  <c r="J24" i="42" s="1"/>
  <c r="I5" i="42"/>
  <c r="I24" i="42" s="1"/>
  <c r="H5" i="42"/>
  <c r="H24" i="42" s="1"/>
  <c r="G5" i="42"/>
  <c r="G24" i="42" s="1"/>
  <c r="F5" i="42"/>
  <c r="F24" i="42" s="1"/>
  <c r="E5" i="42"/>
  <c r="E24" i="42" s="1"/>
  <c r="D5" i="42"/>
  <c r="N27" i="41"/>
  <c r="O27" i="41" s="1"/>
  <c r="M26" i="41"/>
  <c r="L26" i="41"/>
  <c r="K26" i="41"/>
  <c r="J26" i="41"/>
  <c r="I26" i="41"/>
  <c r="H26" i="41"/>
  <c r="G26" i="41"/>
  <c r="N26" i="41" s="1"/>
  <c r="O26" i="41" s="1"/>
  <c r="F26" i="41"/>
  <c r="E26" i="41"/>
  <c r="D26" i="41"/>
  <c r="N25" i="41"/>
  <c r="O25" i="41" s="1"/>
  <c r="N24" i="41"/>
  <c r="O24" i="41"/>
  <c r="M23" i="41"/>
  <c r="L23" i="41"/>
  <c r="K23" i="41"/>
  <c r="J23" i="41"/>
  <c r="I23" i="41"/>
  <c r="N23" i="41" s="1"/>
  <c r="O23" i="41" s="1"/>
  <c r="H23" i="41"/>
  <c r="G23" i="41"/>
  <c r="F23" i="41"/>
  <c r="E23" i="41"/>
  <c r="D23" i="41"/>
  <c r="N22" i="41"/>
  <c r="O22" i="41"/>
  <c r="M21" i="41"/>
  <c r="L21" i="41"/>
  <c r="K21" i="41"/>
  <c r="J21" i="41"/>
  <c r="I21" i="41"/>
  <c r="N21" i="41" s="1"/>
  <c r="O21" i="41" s="1"/>
  <c r="H21" i="41"/>
  <c r="G21" i="41"/>
  <c r="F21" i="41"/>
  <c r="E21" i="41"/>
  <c r="D21" i="41"/>
  <c r="N20" i="41"/>
  <c r="O20" i="41"/>
  <c r="M19" i="41"/>
  <c r="L19" i="41"/>
  <c r="K19" i="41"/>
  <c r="J19" i="41"/>
  <c r="J28" i="41" s="1"/>
  <c r="I19" i="41"/>
  <c r="N19" i="41" s="1"/>
  <c r="O19" i="41" s="1"/>
  <c r="H19" i="41"/>
  <c r="G19" i="41"/>
  <c r="F19" i="41"/>
  <c r="E19" i="41"/>
  <c r="D19" i="41"/>
  <c r="N18" i="41"/>
  <c r="O18" i="41"/>
  <c r="N17" i="41"/>
  <c r="O17" i="41" s="1"/>
  <c r="M16" i="41"/>
  <c r="L16" i="41"/>
  <c r="K16" i="41"/>
  <c r="K28" i="41" s="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D28" i="4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/>
  <c r="M5" i="41"/>
  <c r="M28" i="41"/>
  <c r="L5" i="41"/>
  <c r="K5" i="41"/>
  <c r="J5" i="41"/>
  <c r="I5" i="41"/>
  <c r="I28" i="41" s="1"/>
  <c r="H5" i="41"/>
  <c r="G5" i="41"/>
  <c r="G28" i="41" s="1"/>
  <c r="F5" i="41"/>
  <c r="F28" i="41"/>
  <c r="E5" i="41"/>
  <c r="E28" i="41"/>
  <c r="D5" i="41"/>
  <c r="N23" i="40"/>
  <c r="O23" i="40"/>
  <c r="M22" i="40"/>
  <c r="M24" i="40" s="1"/>
  <c r="L22" i="40"/>
  <c r="K22" i="40"/>
  <c r="J22" i="40"/>
  <c r="I22" i="40"/>
  <c r="I24" i="40" s="1"/>
  <c r="H22" i="40"/>
  <c r="N22" i="40" s="1"/>
  <c r="O22" i="40" s="1"/>
  <c r="G22" i="40"/>
  <c r="F22" i="40"/>
  <c r="E22" i="40"/>
  <c r="D22" i="40"/>
  <c r="N21" i="40"/>
  <c r="O21" i="40"/>
  <c r="N20" i="40"/>
  <c r="O20" i="40" s="1"/>
  <c r="M19" i="40"/>
  <c r="L19" i="40"/>
  <c r="K19" i="40"/>
  <c r="J19" i="40"/>
  <c r="N19" i="40" s="1"/>
  <c r="O19" i="40" s="1"/>
  <c r="I19" i="40"/>
  <c r="H19" i="40"/>
  <c r="G19" i="40"/>
  <c r="F19" i="40"/>
  <c r="E19" i="40"/>
  <c r="D19" i="40"/>
  <c r="N18" i="40"/>
  <c r="O18" i="40" s="1"/>
  <c r="M17" i="40"/>
  <c r="L17" i="40"/>
  <c r="K17" i="40"/>
  <c r="J17" i="40"/>
  <c r="N17" i="40" s="1"/>
  <c r="O17" i="40" s="1"/>
  <c r="I17" i="40"/>
  <c r="H17" i="40"/>
  <c r="G17" i="40"/>
  <c r="F17" i="40"/>
  <c r="E17" i="40"/>
  <c r="D17" i="40"/>
  <c r="N16" i="40"/>
  <c r="O16" i="40" s="1"/>
  <c r="M15" i="40"/>
  <c r="L15" i="40"/>
  <c r="K15" i="40"/>
  <c r="J15" i="40"/>
  <c r="J24" i="40" s="1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E24" i="40" s="1"/>
  <c r="D12" i="40"/>
  <c r="N12" i="40" s="1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24" i="40" s="1"/>
  <c r="K5" i="40"/>
  <c r="K24" i="40" s="1"/>
  <c r="J5" i="40"/>
  <c r="I5" i="40"/>
  <c r="H5" i="40"/>
  <c r="G5" i="40"/>
  <c r="G24" i="40" s="1"/>
  <c r="F5" i="40"/>
  <c r="F24" i="40"/>
  <c r="E5" i="40"/>
  <c r="D5" i="40"/>
  <c r="D24" i="40" s="1"/>
  <c r="N27" i="39"/>
  <c r="O27" i="39"/>
  <c r="N26" i="39"/>
  <c r="O26" i="39"/>
  <c r="M25" i="39"/>
  <c r="M28" i="39" s="1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N22" i="39" s="1"/>
  <c r="O22" i="39" s="1"/>
  <c r="D22" i="39"/>
  <c r="N21" i="39"/>
  <c r="O21" i="39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N16" i="39"/>
  <c r="O16" i="39" s="1"/>
  <c r="M15" i="39"/>
  <c r="L15" i="39"/>
  <c r="K15" i="39"/>
  <c r="J15" i="39"/>
  <c r="N15" i="39" s="1"/>
  <c r="O15" i="39" s="1"/>
  <c r="I15" i="39"/>
  <c r="H15" i="39"/>
  <c r="G15" i="39"/>
  <c r="F15" i="39"/>
  <c r="E15" i="39"/>
  <c r="D15" i="39"/>
  <c r="N14" i="39"/>
  <c r="O14" i="39" s="1"/>
  <c r="N13" i="39"/>
  <c r="O13" i="39" s="1"/>
  <c r="M12" i="39"/>
  <c r="L12" i="39"/>
  <c r="N12" i="39" s="1"/>
  <c r="O12" i="39" s="1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/>
  <c r="N8" i="39"/>
  <c r="O8" i="39" s="1"/>
  <c r="N7" i="39"/>
  <c r="O7" i="39"/>
  <c r="N6" i="39"/>
  <c r="O6" i="39"/>
  <c r="M5" i="39"/>
  <c r="L5" i="39"/>
  <c r="L28" i="39" s="1"/>
  <c r="K5" i="39"/>
  <c r="K28" i="39" s="1"/>
  <c r="J5" i="39"/>
  <c r="J28" i="39" s="1"/>
  <c r="I5" i="39"/>
  <c r="I28" i="39"/>
  <c r="H5" i="39"/>
  <c r="H28" i="39" s="1"/>
  <c r="G5" i="39"/>
  <c r="G28" i="39" s="1"/>
  <c r="F5" i="39"/>
  <c r="F28" i="39"/>
  <c r="E5" i="39"/>
  <c r="N5" i="39" s="1"/>
  <c r="O5" i="39" s="1"/>
  <c r="D5" i="39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/>
  <c r="N22" i="37"/>
  <c r="O22" i="37" s="1"/>
  <c r="M21" i="37"/>
  <c r="L21" i="37"/>
  <c r="K21" i="37"/>
  <c r="J21" i="37"/>
  <c r="N21" i="37" s="1"/>
  <c r="O21" i="37" s="1"/>
  <c r="I21" i="37"/>
  <c r="H21" i="37"/>
  <c r="G21" i="37"/>
  <c r="F21" i="37"/>
  <c r="E21" i="37"/>
  <c r="D21" i="37"/>
  <c r="N20" i="37"/>
  <c r="O20" i="37"/>
  <c r="M19" i="37"/>
  <c r="L19" i="37"/>
  <c r="K19" i="37"/>
  <c r="K26" i="37" s="1"/>
  <c r="J19" i="37"/>
  <c r="I19" i="37"/>
  <c r="H19" i="37"/>
  <c r="G19" i="37"/>
  <c r="F19" i="37"/>
  <c r="E19" i="37"/>
  <c r="D19" i="37"/>
  <c r="N19" i="37" s="1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N16" i="37"/>
  <c r="O16" i="37"/>
  <c r="D16" i="37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/>
  <c r="N10" i="37"/>
  <c r="O10" i="37" s="1"/>
  <c r="N9" i="37"/>
  <c r="O9" i="37"/>
  <c r="N8" i="37"/>
  <c r="O8" i="37" s="1"/>
  <c r="N7" i="37"/>
  <c r="O7" i="37"/>
  <c r="N6" i="37"/>
  <c r="O6" i="37" s="1"/>
  <c r="M5" i="37"/>
  <c r="M26" i="37"/>
  <c r="L5" i="37"/>
  <c r="N5" i="37" s="1"/>
  <c r="O5" i="37" s="1"/>
  <c r="K5" i="37"/>
  <c r="J5" i="37"/>
  <c r="J26" i="37" s="1"/>
  <c r="I5" i="37"/>
  <c r="H5" i="37"/>
  <c r="H26" i="37" s="1"/>
  <c r="G5" i="37"/>
  <c r="G26" i="37" s="1"/>
  <c r="F5" i="37"/>
  <c r="F26" i="37" s="1"/>
  <c r="E5" i="37"/>
  <c r="D5" i="37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D26" i="36" s="1"/>
  <c r="N23" i="36"/>
  <c r="O23" i="36" s="1"/>
  <c r="N22" i="36"/>
  <c r="O22" i="36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/>
  <c r="M19" i="36"/>
  <c r="L19" i="36"/>
  <c r="K19" i="36"/>
  <c r="J19" i="36"/>
  <c r="I19" i="36"/>
  <c r="H19" i="36"/>
  <c r="G19" i="36"/>
  <c r="F19" i="36"/>
  <c r="E19" i="36"/>
  <c r="N19" i="36" s="1"/>
  <c r="O19" i="36" s="1"/>
  <c r="D19" i="36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E16" i="36"/>
  <c r="N16" i="36" s="1"/>
  <c r="O16" i="36" s="1"/>
  <c r="D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 s="1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L26" i="36" s="1"/>
  <c r="K5" i="36"/>
  <c r="K26" i="36" s="1"/>
  <c r="J5" i="36"/>
  <c r="J26" i="36" s="1"/>
  <c r="I5" i="36"/>
  <c r="N5" i="36" s="1"/>
  <c r="O5" i="36" s="1"/>
  <c r="H5" i="36"/>
  <c r="H26" i="36" s="1"/>
  <c r="G5" i="36"/>
  <c r="G26" i="36" s="1"/>
  <c r="F5" i="36"/>
  <c r="E5" i="36"/>
  <c r="D5" i="36"/>
  <c r="N26" i="35"/>
  <c r="O26" i="35" s="1"/>
  <c r="M25" i="35"/>
  <c r="L25" i="35"/>
  <c r="L27" i="35" s="1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N22" i="35" s="1"/>
  <c r="O22" i="35" s="1"/>
  <c r="E22" i="35"/>
  <c r="D22" i="35"/>
  <c r="N21" i="35"/>
  <c r="O21" i="35" s="1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N15" i="35"/>
  <c r="O15" i="35"/>
  <c r="N14" i="35"/>
  <c r="O14" i="35" s="1"/>
  <c r="M13" i="35"/>
  <c r="L13" i="35"/>
  <c r="K13" i="35"/>
  <c r="J13" i="35"/>
  <c r="J27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/>
  <c r="N9" i="35"/>
  <c r="O9" i="35"/>
  <c r="N8" i="35"/>
  <c r="O8" i="35"/>
  <c r="N7" i="35"/>
  <c r="O7" i="35" s="1"/>
  <c r="N6" i="35"/>
  <c r="O6" i="35"/>
  <c r="M5" i="35"/>
  <c r="M27" i="35" s="1"/>
  <c r="L5" i="35"/>
  <c r="K5" i="35"/>
  <c r="J5" i="35"/>
  <c r="I5" i="35"/>
  <c r="I27" i="35" s="1"/>
  <c r="H5" i="35"/>
  <c r="H27" i="35" s="1"/>
  <c r="G5" i="35"/>
  <c r="G27" i="35" s="1"/>
  <c r="F5" i="35"/>
  <c r="E5" i="35"/>
  <c r="E27" i="35" s="1"/>
  <c r="D5" i="35"/>
  <c r="N27" i="34"/>
  <c r="O27" i="34"/>
  <c r="N26" i="34"/>
  <c r="O26" i="34" s="1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/>
  <c r="M16" i="34"/>
  <c r="L16" i="34"/>
  <c r="K16" i="34"/>
  <c r="J16" i="34"/>
  <c r="J28" i="34"/>
  <c r="I16" i="34"/>
  <c r="N16" i="34" s="1"/>
  <c r="O16" i="34" s="1"/>
  <c r="H16" i="34"/>
  <c r="G16" i="34"/>
  <c r="F16" i="34"/>
  <c r="E16" i="34"/>
  <c r="D16" i="34"/>
  <c r="N15" i="34"/>
  <c r="O15" i="34" s="1"/>
  <c r="N14" i="34"/>
  <c r="O14" i="34" s="1"/>
  <c r="M13" i="34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28" i="34"/>
  <c r="L5" i="34"/>
  <c r="K5" i="34"/>
  <c r="K28" i="34" s="1"/>
  <c r="J5" i="34"/>
  <c r="I5" i="34"/>
  <c r="I28" i="34" s="1"/>
  <c r="H5" i="34"/>
  <c r="H28" i="34" s="1"/>
  <c r="G5" i="34"/>
  <c r="G28" i="34" s="1"/>
  <c r="F5" i="34"/>
  <c r="F28" i="34" s="1"/>
  <c r="E5" i="34"/>
  <c r="E28" i="34" s="1"/>
  <c r="D5" i="34"/>
  <c r="D28" i="34" s="1"/>
  <c r="E27" i="33"/>
  <c r="N27" i="33" s="1"/>
  <c r="O27" i="33" s="1"/>
  <c r="F27" i="33"/>
  <c r="G27" i="33"/>
  <c r="H27" i="33"/>
  <c r="H29" i="33" s="1"/>
  <c r="I27" i="33"/>
  <c r="J27" i="33"/>
  <c r="K27" i="33"/>
  <c r="L27" i="33"/>
  <c r="M27" i="33"/>
  <c r="D27" i="33"/>
  <c r="E24" i="33"/>
  <c r="N24" i="33" s="1"/>
  <c r="O24" i="33" s="1"/>
  <c r="F24" i="33"/>
  <c r="F29" i="33" s="1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18" i="33"/>
  <c r="F18" i="33"/>
  <c r="G18" i="33"/>
  <c r="G29" i="33"/>
  <c r="H18" i="33"/>
  <c r="I18" i="33"/>
  <c r="J18" i="33"/>
  <c r="K18" i="33"/>
  <c r="L18" i="33"/>
  <c r="M18" i="33"/>
  <c r="E14" i="33"/>
  <c r="E29" i="33" s="1"/>
  <c r="F14" i="33"/>
  <c r="G14" i="33"/>
  <c r="H14" i="33"/>
  <c r="I14" i="33"/>
  <c r="J14" i="33"/>
  <c r="N14" i="33" s="1"/>
  <c r="O14" i="33" s="1"/>
  <c r="K14" i="33"/>
  <c r="L14" i="33"/>
  <c r="M14" i="33"/>
  <c r="E5" i="33"/>
  <c r="F5" i="33"/>
  <c r="G5" i="33"/>
  <c r="H5" i="33"/>
  <c r="I5" i="33"/>
  <c r="I29" i="33" s="1"/>
  <c r="J5" i="33"/>
  <c r="J29" i="33" s="1"/>
  <c r="K5" i="33"/>
  <c r="K29" i="33" s="1"/>
  <c r="L5" i="33"/>
  <c r="L29" i="33"/>
  <c r="M5" i="33"/>
  <c r="M29" i="33" s="1"/>
  <c r="D24" i="33"/>
  <c r="D22" i="33"/>
  <c r="N22" i="33" s="1"/>
  <c r="O22" i="33" s="1"/>
  <c r="D18" i="33"/>
  <c r="N18" i="33" s="1"/>
  <c r="O18" i="33" s="1"/>
  <c r="D14" i="33"/>
  <c r="D5" i="33"/>
  <c r="N5" i="33" s="1"/>
  <c r="O5" i="33" s="1"/>
  <c r="D29" i="33"/>
  <c r="N28" i="33"/>
  <c r="O28" i="33"/>
  <c r="N25" i="33"/>
  <c r="O25" i="33" s="1"/>
  <c r="N26" i="33"/>
  <c r="O26" i="33" s="1"/>
  <c r="N23" i="33"/>
  <c r="O23" i="33"/>
  <c r="N16" i="33"/>
  <c r="O16" i="33" s="1"/>
  <c r="N17" i="33"/>
  <c r="O17" i="33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/>
  <c r="N13" i="33"/>
  <c r="O13" i="33"/>
  <c r="N6" i="33"/>
  <c r="O6" i="33" s="1"/>
  <c r="N19" i="33"/>
  <c r="O19" i="33" s="1"/>
  <c r="N20" i="33"/>
  <c r="O20" i="33" s="1"/>
  <c r="N21" i="33"/>
  <c r="O21" i="33" s="1"/>
  <c r="N15" i="33"/>
  <c r="O15" i="33"/>
  <c r="N12" i="41"/>
  <c r="O12" i="41" s="1"/>
  <c r="N5" i="41"/>
  <c r="O5" i="41" s="1"/>
  <c r="D27" i="35"/>
  <c r="N16" i="35"/>
  <c r="O16" i="35"/>
  <c r="K27" i="35"/>
  <c r="E26" i="36"/>
  <c r="M26" i="36"/>
  <c r="D26" i="37"/>
  <c r="I26" i="37"/>
  <c r="H28" i="41"/>
  <c r="L28" i="41"/>
  <c r="N22" i="34"/>
  <c r="O22" i="34" s="1"/>
  <c r="E26" i="37"/>
  <c r="D28" i="39"/>
  <c r="N22" i="42"/>
  <c r="O22" i="42" s="1"/>
  <c r="N5" i="42"/>
  <c r="O5" i="42" s="1"/>
  <c r="N12" i="43"/>
  <c r="O12" i="43" s="1"/>
  <c r="N24" i="44"/>
  <c r="O24" i="44" s="1"/>
  <c r="N22" i="45"/>
  <c r="O22" i="45"/>
  <c r="N18" i="45"/>
  <c r="O18" i="45" s="1"/>
  <c r="N20" i="45"/>
  <c r="O20" i="45" s="1"/>
  <c r="N16" i="45"/>
  <c r="O16" i="45"/>
  <c r="N17" i="46"/>
  <c r="O17" i="46"/>
  <c r="N15" i="46"/>
  <c r="O15" i="46" s="1"/>
  <c r="N19" i="46"/>
  <c r="O19" i="46"/>
  <c r="N21" i="46"/>
  <c r="O21" i="46"/>
  <c r="N12" i="46"/>
  <c r="O12" i="46" s="1"/>
  <c r="N5" i="46"/>
  <c r="O5" i="46"/>
  <c r="N22" i="47"/>
  <c r="O22" i="47" s="1"/>
  <c r="N5" i="47"/>
  <c r="O5" i="47"/>
  <c r="O14" i="48" l="1"/>
  <c r="P14" i="48" s="1"/>
  <c r="O20" i="48"/>
  <c r="P20" i="48" s="1"/>
  <c r="O18" i="48"/>
  <c r="P18" i="48" s="1"/>
  <c r="O16" i="48"/>
  <c r="P16" i="48" s="1"/>
  <c r="O11" i="48"/>
  <c r="P11" i="48" s="1"/>
  <c r="N26" i="44"/>
  <c r="O26" i="44" s="1"/>
  <c r="N29" i="33"/>
  <c r="O29" i="33" s="1"/>
  <c r="N27" i="45"/>
  <c r="O27" i="45" s="1"/>
  <c r="N24" i="43"/>
  <c r="O24" i="43" s="1"/>
  <c r="N26" i="37"/>
  <c r="O26" i="37" s="1"/>
  <c r="N25" i="47"/>
  <c r="O25" i="47" s="1"/>
  <c r="N28" i="41"/>
  <c r="O28" i="41" s="1"/>
  <c r="N24" i="42"/>
  <c r="O24" i="42" s="1"/>
  <c r="N28" i="39"/>
  <c r="O28" i="39" s="1"/>
  <c r="N26" i="46"/>
  <c r="O26" i="46" s="1"/>
  <c r="N25" i="39"/>
  <c r="O25" i="39" s="1"/>
  <c r="N5" i="35"/>
  <c r="O5" i="35" s="1"/>
  <c r="N5" i="34"/>
  <c r="O5" i="34" s="1"/>
  <c r="N5" i="40"/>
  <c r="O5" i="40" s="1"/>
  <c r="I26" i="36"/>
  <c r="N24" i="36"/>
  <c r="O24" i="36" s="1"/>
  <c r="E28" i="39"/>
  <c r="O23" i="48"/>
  <c r="P23" i="48" s="1"/>
  <c r="H24" i="40"/>
  <c r="N24" i="40" s="1"/>
  <c r="O24" i="40" s="1"/>
  <c r="N5" i="45"/>
  <c r="O5" i="45" s="1"/>
  <c r="L28" i="34"/>
  <c r="N28" i="34" s="1"/>
  <c r="O28" i="34" s="1"/>
  <c r="O5" i="48"/>
  <c r="P5" i="48" s="1"/>
  <c r="N16" i="41"/>
  <c r="O16" i="41" s="1"/>
  <c r="L26" i="37"/>
  <c r="N5" i="44"/>
  <c r="O5" i="44" s="1"/>
  <c r="F26" i="36"/>
  <c r="N26" i="36" s="1"/>
  <c r="O26" i="36" s="1"/>
  <c r="F27" i="35"/>
  <c r="N27" i="35" s="1"/>
  <c r="O27" i="35" s="1"/>
  <c r="N5" i="43"/>
  <c r="O5" i="43" s="1"/>
  <c r="O26" i="48" l="1"/>
  <c r="P26" i="48" s="1"/>
</calcChain>
</file>

<file path=xl/sharedStrings.xml><?xml version="1.0" encoding="utf-8"?>
<sst xmlns="http://schemas.openxmlformats.org/spreadsheetml/2006/main" count="635" uniqueCount="92">
  <si>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</si>
  <si>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</si>
  <si>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</si>
  <si>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</si>
  <si>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</si>
  <si>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</si>
  <si>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</si>
  <si>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</si>
  <si>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</si>
  <si>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</si>
  <si>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</si>
  <si>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</si>
  <si>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</si>
  <si>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</si>
  <si>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</si>
  <si>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</si>
  <si>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</si>
  <si>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</si>
  <si>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</si>
  <si>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</si>
  <si>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</si>
  <si>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</si>
  <si>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</si>
  <si>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</si>
  <si>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</si>
  <si>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</si>
  <si>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</si>
  <si>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</si>
  <si>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</si>
  <si>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</si>
  <si>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</si>
  <si>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</si>
  <si>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</si>
  <si>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</si>
  <si>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</si>
  <si>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</si>
  <si>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</si>
  <si>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</si>
  <si>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</si>
  <si>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</si>
  <si>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</si>
  <si>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</si>
  <si>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</si>
  <si>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Pahokee Expenditures Reported by Account Code and Fund Type</t>
  </si>
  <si>
    <t>Local Fiscal Year Ended September 30, 2010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</si>
  <si>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</si>
  <si>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</si>
  <si>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</si>
  <si>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</si>
  <si>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</si>
  <si>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</si>
  <si>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</si>
  <si>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</si>
  <si>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</si>
  <si>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Human Services</t>
  </si>
  <si>
    <t>Other Human Services</t>
  </si>
  <si>
    <t>Proprietary - Non-Operating Interest Expense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</si>
  <si>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</si>
  <si>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</si>
  <si>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</si>
  <si>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</si>
  <si>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</si>
  <si>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</si>
  <si>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</si>
  <si>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</si>
  <si>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</si>
  <si>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</si>
  <si>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</si>
  <si>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</si>
  <si>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</si>
  <si>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</si>
  <si>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</si>
  <si>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</si>
  <si>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</si>
  <si>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Economic Environment</t>
  </si>
  <si>
    <t>Other Economic Environment</t>
  </si>
  <si>
    <t>2017 Municipal Population:</t>
  </si>
  <si>
    <t>Local Fiscal Year Ended September 30, 2018</t>
  </si>
  <si>
    <t>Non-Court Information Systems</t>
  </si>
  <si>
    <t>2018 Municipal Population:</t>
  </si>
  <si>
    <t>Local Fiscal Year Ended September 30, 2019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</si>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</sst>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1048777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1048777</v>
      </c>
      <c r="P5" s="30">
        <f t="shared" ref="P5:P26" si="1">(O5/P$28)</f>
        <v>187.95286738351254</v>
      </c>
      <c r="Q5" s="6"/>
    </row>
    <row r="6" spans="1:134">
      <c r="A6" s="12"/>
      <c r="B6" s="42">
        <v>511</v>
      </c>
      <c r="C6" s="19" t="s">
        <v>19</v>
      </c>
      <c r="D6" s="43">
        <v>99697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99697</v>
      </c>
      <c r="P6" s="44">
        <f t="shared" si="1"/>
        <v>17.8668458781362</v>
      </c>
      <c r="Q6" s="9"/>
    </row>
    <row r="7" spans="1:134">
      <c r="A7" s="12"/>
      <c r="B7" s="42">
        <v>512</v>
      </c>
      <c r="C7" s="19" t="s">
        <v>20</v>
      </c>
      <c r="D7" s="43">
        <v>318478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2">SUM(D7:N7)</f>
        <v>318478</v>
      </c>
      <c r="P7" s="44">
        <f t="shared" si="1"/>
        <v>57.074910394265231</v>
      </c>
      <c r="Q7" s="9"/>
    </row>
    <row r="8" spans="1:134">
      <c r="A8" s="12"/>
      <c r="B8" s="42">
        <v>513</v>
      </c>
      <c r="C8" s="19" t="s">
        <v>21</v>
      </c>
      <c r="D8" s="43">
        <v>374046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374046</v>
      </c>
      <c r="P8" s="44">
        <f t="shared" si="1"/>
        <v>67.033333333333331</v>
      </c>
      <c r="Q8" s="9"/>
    </row>
    <row r="9" spans="1:134">
      <c r="A9" s="12"/>
      <c r="B9" s="42">
        <v>514</v>
      </c>
      <c r="C9" s="19" t="s">
        <v>22</v>
      </c>
      <c r="D9" s="43">
        <v>86388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86388</v>
      </c>
      <c r="P9" s="44">
        <f t="shared" si="1"/>
        <v>15.481720430107528</v>
      </c>
      <c r="Q9" s="9"/>
    </row>
    <row r="10" spans="1:134">
      <c r="A10" s="12"/>
      <c r="B10" s="42">
        <v>519</v>
      </c>
      <c r="C10" s="19" t="s">
        <v>26</v>
      </c>
      <c r="D10" s="43">
        <v>170168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170168</v>
      </c>
      <c r="P10" s="44">
        <f t="shared" si="1"/>
        <v>30.496057347670252</v>
      </c>
      <c r="Q10" s="9"/>
    </row>
    <row r="11" spans="1:134" ht="15.75">
      <c r="A11" s="26" t="s">
        <v>27</v>
      </c>
      <c r="B11" s="27"/>
      <c r="C11" s="28"/>
      <c r="D11" s="29">
        <f t="shared" ref="D11:N11" si="3">SUM(D12:D13)</f>
        <v>812828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>SUM(D11:N11)</f>
        <v>812828</v>
      </c>
      <c r="P11" s="41">
        <f t="shared" si="1"/>
        <v>145.66810035842295</v>
      </c>
      <c r="Q11" s="10"/>
    </row>
    <row r="12" spans="1:134">
      <c r="A12" s="12"/>
      <c r="B12" s="42">
        <v>521</v>
      </c>
      <c r="C12" s="19" t="s">
        <v>28</v>
      </c>
      <c r="D12" s="43">
        <v>565501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565501</v>
      </c>
      <c r="P12" s="44">
        <f t="shared" si="1"/>
        <v>101.34426523297491</v>
      </c>
      <c r="Q12" s="9"/>
    </row>
    <row r="13" spans="1:134">
      <c r="A13" s="12"/>
      <c r="B13" s="42">
        <v>524</v>
      </c>
      <c r="C13" s="19" t="s">
        <v>30</v>
      </c>
      <c r="D13" s="43">
        <v>247327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4">SUM(D13:N13)</f>
        <v>247327</v>
      </c>
      <c r="P13" s="44">
        <f t="shared" si="1"/>
        <v>44.323835125448028</v>
      </c>
      <c r="Q13" s="9"/>
    </row>
    <row r="14" spans="1:134" ht="15.75">
      <c r="A14" s="26" t="s">
        <v>31</v>
      </c>
      <c r="B14" s="27"/>
      <c r="C14" s="28"/>
      <c r="D14" s="29">
        <f t="shared" ref="D14:N14" si="5">SUM(D15:D15)</f>
        <v>0</v>
      </c>
      <c r="E14" s="29">
        <f t="shared" si="5"/>
        <v>6550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185014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40">
        <f>SUM(D14:N14)</f>
        <v>191564</v>
      </c>
      <c r="P14" s="41">
        <f t="shared" si="1"/>
        <v>34.330465949820791</v>
      </c>
      <c r="Q14" s="10"/>
    </row>
    <row r="15" spans="1:134">
      <c r="A15" s="12"/>
      <c r="B15" s="42">
        <v>539</v>
      </c>
      <c r="C15" s="19" t="s">
        <v>34</v>
      </c>
      <c r="D15" s="43">
        <v>0</v>
      </c>
      <c r="E15" s="43">
        <v>6550</v>
      </c>
      <c r="F15" s="43">
        <v>0</v>
      </c>
      <c r="G15" s="43">
        <v>0</v>
      </c>
      <c r="H15" s="43">
        <v>0</v>
      </c>
      <c r="I15" s="43">
        <v>185014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6">SUM(D15:N15)</f>
        <v>191564</v>
      </c>
      <c r="P15" s="44">
        <f t="shared" si="1"/>
        <v>34.330465949820791</v>
      </c>
      <c r="Q15" s="9"/>
    </row>
    <row r="16" spans="1:134" ht="15.75">
      <c r="A16" s="26" t="s">
        <v>35</v>
      </c>
      <c r="B16" s="27"/>
      <c r="C16" s="28"/>
      <c r="D16" s="29">
        <f t="shared" ref="D16:N16" si="7">SUM(D17:D17)</f>
        <v>1174255</v>
      </c>
      <c r="E16" s="29">
        <f t="shared" si="7"/>
        <v>9900</v>
      </c>
      <c r="F16" s="29">
        <f t="shared" si="7"/>
        <v>0</v>
      </c>
      <c r="G16" s="29">
        <f t="shared" si="7"/>
        <v>1105199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7"/>
        <v>0</v>
      </c>
      <c r="O16" s="29">
        <f t="shared" ref="O16:O19" si="8">SUM(D16:N16)</f>
        <v>2289354</v>
      </c>
      <c r="P16" s="41">
        <f t="shared" si="1"/>
        <v>410.27849462365589</v>
      </c>
      <c r="Q16" s="10"/>
    </row>
    <row r="17" spans="1:120">
      <c r="A17" s="12"/>
      <c r="B17" s="42">
        <v>541</v>
      </c>
      <c r="C17" s="19" t="s">
        <v>36</v>
      </c>
      <c r="D17" s="43">
        <v>1174255</v>
      </c>
      <c r="E17" s="43">
        <v>9900</v>
      </c>
      <c r="F17" s="43">
        <v>0</v>
      </c>
      <c r="G17" s="43">
        <v>1105199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8"/>
        <v>2289354</v>
      </c>
      <c r="P17" s="44">
        <f t="shared" si="1"/>
        <v>410.27849462365589</v>
      </c>
      <c r="Q17" s="9"/>
    </row>
    <row r="18" spans="1:120" ht="15.75">
      <c r="A18" s="26" t="s">
        <v>74</v>
      </c>
      <c r="B18" s="27"/>
      <c r="C18" s="28"/>
      <c r="D18" s="29">
        <f t="shared" ref="D18:N18" si="9">SUM(D19:D19)</f>
        <v>97199</v>
      </c>
      <c r="E18" s="29">
        <f t="shared" si="9"/>
        <v>0</v>
      </c>
      <c r="F18" s="29">
        <f t="shared" si="9"/>
        <v>0</v>
      </c>
      <c r="G18" s="29">
        <f t="shared" si="9"/>
        <v>63670</v>
      </c>
      <c r="H18" s="29">
        <f t="shared" si="9"/>
        <v>0</v>
      </c>
      <c r="I18" s="29">
        <f t="shared" si="9"/>
        <v>0</v>
      </c>
      <c r="J18" s="29">
        <f t="shared" si="9"/>
        <v>0</v>
      </c>
      <c r="K18" s="29">
        <f t="shared" si="9"/>
        <v>0</v>
      </c>
      <c r="L18" s="29">
        <f t="shared" si="9"/>
        <v>0</v>
      </c>
      <c r="M18" s="29">
        <f t="shared" si="9"/>
        <v>0</v>
      </c>
      <c r="N18" s="29">
        <f t="shared" si="9"/>
        <v>0</v>
      </c>
      <c r="O18" s="29">
        <f t="shared" si="8"/>
        <v>160869</v>
      </c>
      <c r="P18" s="41">
        <f t="shared" si="1"/>
        <v>28.829569892473117</v>
      </c>
      <c r="Q18" s="10"/>
    </row>
    <row r="19" spans="1:120">
      <c r="A19" s="90"/>
      <c r="B19" s="91">
        <v>559</v>
      </c>
      <c r="C19" s="92" t="s">
        <v>75</v>
      </c>
      <c r="D19" s="43">
        <v>97199</v>
      </c>
      <c r="E19" s="43">
        <v>0</v>
      </c>
      <c r="F19" s="43">
        <v>0</v>
      </c>
      <c r="G19" s="43">
        <v>63670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8"/>
        <v>160869</v>
      </c>
      <c r="P19" s="44">
        <f t="shared" si="1"/>
        <v>28.829569892473117</v>
      </c>
      <c r="Q19" s="9"/>
    </row>
    <row r="20" spans="1:120" ht="15.75">
      <c r="A20" s="26" t="s">
        <v>37</v>
      </c>
      <c r="B20" s="27"/>
      <c r="C20" s="28"/>
      <c r="D20" s="29">
        <f t="shared" ref="D20:N20" si="10">SUM(D21:D22)</f>
        <v>564601</v>
      </c>
      <c r="E20" s="29">
        <f t="shared" si="10"/>
        <v>29572</v>
      </c>
      <c r="F20" s="29">
        <f t="shared" si="10"/>
        <v>135234</v>
      </c>
      <c r="G20" s="29">
        <f t="shared" si="10"/>
        <v>0</v>
      </c>
      <c r="H20" s="29">
        <f t="shared" si="10"/>
        <v>0</v>
      </c>
      <c r="I20" s="29">
        <f t="shared" si="10"/>
        <v>778449</v>
      </c>
      <c r="J20" s="29">
        <f t="shared" si="10"/>
        <v>0</v>
      </c>
      <c r="K20" s="29">
        <f t="shared" si="10"/>
        <v>0</v>
      </c>
      <c r="L20" s="29">
        <f t="shared" si="10"/>
        <v>0</v>
      </c>
      <c r="M20" s="29">
        <f t="shared" si="10"/>
        <v>0</v>
      </c>
      <c r="N20" s="29">
        <f t="shared" si="10"/>
        <v>0</v>
      </c>
      <c r="O20" s="29">
        <f>SUM(D20:N20)</f>
        <v>1507856</v>
      </c>
      <c r="P20" s="41">
        <f t="shared" si="1"/>
        <v>270.22508960573475</v>
      </c>
      <c r="Q20" s="9"/>
    </row>
    <row r="21" spans="1:120">
      <c r="A21" s="12"/>
      <c r="B21" s="42">
        <v>572</v>
      </c>
      <c r="C21" s="19" t="s">
        <v>38</v>
      </c>
      <c r="D21" s="43">
        <v>564601</v>
      </c>
      <c r="E21" s="43">
        <v>29572</v>
      </c>
      <c r="F21" s="43">
        <v>135234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ref="O21:O22" si="11">SUM(D21:N21)</f>
        <v>729407</v>
      </c>
      <c r="P21" s="44">
        <f t="shared" si="1"/>
        <v>130.71810035842293</v>
      </c>
      <c r="Q21" s="9"/>
    </row>
    <row r="22" spans="1:120">
      <c r="A22" s="12"/>
      <c r="B22" s="42">
        <v>575</v>
      </c>
      <c r="C22" s="19" t="s">
        <v>39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778449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1"/>
        <v>778449</v>
      </c>
      <c r="P22" s="44">
        <f t="shared" si="1"/>
        <v>139.50698924731182</v>
      </c>
      <c r="Q22" s="9"/>
    </row>
    <row r="23" spans="1:120" ht="15.75">
      <c r="A23" s="26" t="s">
        <v>41</v>
      </c>
      <c r="B23" s="27"/>
      <c r="C23" s="28"/>
      <c r="D23" s="29">
        <f t="shared" ref="D23:N23" si="12">SUM(D24:D25)</f>
        <v>124318</v>
      </c>
      <c r="E23" s="29">
        <f t="shared" si="12"/>
        <v>149056</v>
      </c>
      <c r="F23" s="29">
        <f t="shared" si="12"/>
        <v>0</v>
      </c>
      <c r="G23" s="29">
        <f t="shared" si="12"/>
        <v>4281</v>
      </c>
      <c r="H23" s="29">
        <f t="shared" si="12"/>
        <v>160</v>
      </c>
      <c r="I23" s="29">
        <f t="shared" si="12"/>
        <v>0</v>
      </c>
      <c r="J23" s="29">
        <f t="shared" si="12"/>
        <v>0</v>
      </c>
      <c r="K23" s="29">
        <f t="shared" si="12"/>
        <v>0</v>
      </c>
      <c r="L23" s="29">
        <f t="shared" si="12"/>
        <v>0</v>
      </c>
      <c r="M23" s="29">
        <f t="shared" si="12"/>
        <v>0</v>
      </c>
      <c r="N23" s="29">
        <f t="shared" si="12"/>
        <v>0</v>
      </c>
      <c r="O23" s="29">
        <f>SUM(D23:N23)</f>
        <v>277815</v>
      </c>
      <c r="P23" s="41">
        <f t="shared" si="1"/>
        <v>49.787634408602152</v>
      </c>
      <c r="Q23" s="9"/>
    </row>
    <row r="24" spans="1:120">
      <c r="A24" s="12"/>
      <c r="B24" s="42">
        <v>581</v>
      </c>
      <c r="C24" s="19" t="s">
        <v>89</v>
      </c>
      <c r="D24" s="43">
        <v>124318</v>
      </c>
      <c r="E24" s="43">
        <v>135234</v>
      </c>
      <c r="F24" s="43">
        <v>0</v>
      </c>
      <c r="G24" s="43">
        <v>0</v>
      </c>
      <c r="H24" s="43">
        <v>160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>SUM(D24:N24)</f>
        <v>259712</v>
      </c>
      <c r="P24" s="44">
        <f t="shared" si="1"/>
        <v>46.543369175627241</v>
      </c>
      <c r="Q24" s="9"/>
    </row>
    <row r="25" spans="1:120" ht="15.75" thickBot="1">
      <c r="A25" s="12"/>
      <c r="B25" s="42">
        <v>590</v>
      </c>
      <c r="C25" s="19" t="s">
        <v>90</v>
      </c>
      <c r="D25" s="43">
        <v>0</v>
      </c>
      <c r="E25" s="43">
        <v>13822</v>
      </c>
      <c r="F25" s="43">
        <v>0</v>
      </c>
      <c r="G25" s="43">
        <v>4281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" si="13">SUM(D25:N25)</f>
        <v>18103</v>
      </c>
      <c r="P25" s="44">
        <f t="shared" si="1"/>
        <v>3.2442652329749104</v>
      </c>
      <c r="Q25" s="9"/>
    </row>
    <row r="26" spans="1:120" ht="16.5" thickBot="1">
      <c r="A26" s="13" t="s">
        <v>10</v>
      </c>
      <c r="B26" s="21"/>
      <c r="C26" s="20"/>
      <c r="D26" s="14">
        <f>SUM(D5,D11,D14,D16,D18,D20,D23)</f>
        <v>3821978</v>
      </c>
      <c r="E26" s="14">
        <f t="shared" ref="E26:N26" si="14">SUM(E5,E11,E14,E16,E18,E20,E23)</f>
        <v>195078</v>
      </c>
      <c r="F26" s="14">
        <f t="shared" si="14"/>
        <v>135234</v>
      </c>
      <c r="G26" s="14">
        <f t="shared" si="14"/>
        <v>1173150</v>
      </c>
      <c r="H26" s="14">
        <f t="shared" si="14"/>
        <v>160</v>
      </c>
      <c r="I26" s="14">
        <f t="shared" si="14"/>
        <v>963463</v>
      </c>
      <c r="J26" s="14">
        <f t="shared" si="14"/>
        <v>0</v>
      </c>
      <c r="K26" s="14">
        <f t="shared" si="14"/>
        <v>0</v>
      </c>
      <c r="L26" s="14">
        <f t="shared" si="14"/>
        <v>0</v>
      </c>
      <c r="M26" s="14">
        <f t="shared" si="14"/>
        <v>0</v>
      </c>
      <c r="N26" s="14">
        <f t="shared" si="14"/>
        <v>0</v>
      </c>
      <c r="O26" s="14">
        <f>SUM(D26:N26)</f>
        <v>6289063</v>
      </c>
      <c r="P26" s="35">
        <f t="shared" si="1"/>
        <v>1127.0722222222223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91</v>
      </c>
      <c r="N28" s="93"/>
      <c r="O28" s="93"/>
      <c r="P28" s="39">
        <v>5580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1118108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1118108</v>
      </c>
      <c r="O5" s="30">
        <f t="shared" ref="O5:O26" si="1">(N5/O$28)</f>
        <v>190.86855582109936</v>
      </c>
      <c r="P5" s="6"/>
    </row>
    <row r="6" spans="1:133">
      <c r="A6" s="12"/>
      <c r="B6" s="42">
        <v>511</v>
      </c>
      <c r="C6" s="19" t="s">
        <v>19</v>
      </c>
      <c r="D6" s="43">
        <v>95434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95434</v>
      </c>
      <c r="O6" s="44">
        <f t="shared" si="1"/>
        <v>16.291225674291567</v>
      </c>
      <c r="P6" s="9"/>
    </row>
    <row r="7" spans="1:133">
      <c r="A7" s="12"/>
      <c r="B7" s="42">
        <v>512</v>
      </c>
      <c r="C7" s="19" t="s">
        <v>20</v>
      </c>
      <c r="D7" s="43">
        <v>155138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155138</v>
      </c>
      <c r="O7" s="44">
        <f t="shared" si="1"/>
        <v>26.483100034141344</v>
      </c>
      <c r="P7" s="9"/>
    </row>
    <row r="8" spans="1:133">
      <c r="A8" s="12"/>
      <c r="B8" s="42">
        <v>513</v>
      </c>
      <c r="C8" s="19" t="s">
        <v>21</v>
      </c>
      <c r="D8" s="43">
        <v>440871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440871</v>
      </c>
      <c r="O8" s="44">
        <f t="shared" si="1"/>
        <v>75.259644930010239</v>
      </c>
      <c r="P8" s="9"/>
    </row>
    <row r="9" spans="1:133">
      <c r="A9" s="12"/>
      <c r="B9" s="42">
        <v>514</v>
      </c>
      <c r="C9" s="19" t="s">
        <v>22</v>
      </c>
      <c r="D9" s="43">
        <v>99003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99003</v>
      </c>
      <c r="O9" s="44">
        <f t="shared" si="1"/>
        <v>16.900477978832367</v>
      </c>
      <c r="P9" s="9"/>
    </row>
    <row r="10" spans="1:133">
      <c r="A10" s="12"/>
      <c r="B10" s="42">
        <v>515</v>
      </c>
      <c r="C10" s="19" t="s">
        <v>23</v>
      </c>
      <c r="D10" s="43">
        <v>28763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28763</v>
      </c>
      <c r="O10" s="44">
        <f t="shared" si="1"/>
        <v>4.9100375554796862</v>
      </c>
      <c r="P10" s="9"/>
    </row>
    <row r="11" spans="1:133">
      <c r="A11" s="12"/>
      <c r="B11" s="42">
        <v>517</v>
      </c>
      <c r="C11" s="19" t="s">
        <v>24</v>
      </c>
      <c r="D11" s="43">
        <v>35965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35965</v>
      </c>
      <c r="O11" s="44">
        <f t="shared" si="1"/>
        <v>6.1394673950153633</v>
      </c>
      <c r="P11" s="9"/>
    </row>
    <row r="12" spans="1:133">
      <c r="A12" s="12"/>
      <c r="B12" s="42">
        <v>519</v>
      </c>
      <c r="C12" s="19" t="s">
        <v>26</v>
      </c>
      <c r="D12" s="43">
        <v>262934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262934</v>
      </c>
      <c r="O12" s="44">
        <f t="shared" si="1"/>
        <v>44.884602253328779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692426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692426</v>
      </c>
      <c r="O13" s="41">
        <f t="shared" si="1"/>
        <v>118.20177534994879</v>
      </c>
      <c r="P13" s="10"/>
    </row>
    <row r="14" spans="1:133">
      <c r="A14" s="12"/>
      <c r="B14" s="42">
        <v>521</v>
      </c>
      <c r="C14" s="19" t="s">
        <v>28</v>
      </c>
      <c r="D14" s="43">
        <v>578993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578993</v>
      </c>
      <c r="O14" s="44">
        <f t="shared" si="1"/>
        <v>98.8379993171731</v>
      </c>
      <c r="P14" s="9"/>
    </row>
    <row r="15" spans="1:133">
      <c r="A15" s="12"/>
      <c r="B15" s="42">
        <v>524</v>
      </c>
      <c r="C15" s="19" t="s">
        <v>30</v>
      </c>
      <c r="D15" s="43">
        <v>113433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113433</v>
      </c>
      <c r="O15" s="44">
        <f t="shared" si="1"/>
        <v>19.363776032775693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672383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672383</v>
      </c>
      <c r="O16" s="41">
        <f t="shared" si="1"/>
        <v>114.78030044383749</v>
      </c>
      <c r="P16" s="10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425365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425365</v>
      </c>
      <c r="O17" s="44">
        <f t="shared" si="1"/>
        <v>72.612666439057705</v>
      </c>
      <c r="P17" s="9"/>
    </row>
    <row r="18" spans="1:119">
      <c r="A18" s="12"/>
      <c r="B18" s="42">
        <v>539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247018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247018</v>
      </c>
      <c r="O18" s="44">
        <f t="shared" si="1"/>
        <v>42.167634004779785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717947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717947</v>
      </c>
      <c r="O19" s="41">
        <f t="shared" si="1"/>
        <v>122.558381700239</v>
      </c>
      <c r="P19" s="10"/>
    </row>
    <row r="20" spans="1:119">
      <c r="A20" s="12"/>
      <c r="B20" s="42">
        <v>541</v>
      </c>
      <c r="C20" s="19" t="s">
        <v>36</v>
      </c>
      <c r="D20" s="43">
        <v>717947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717947</v>
      </c>
      <c r="O20" s="44">
        <f t="shared" si="1"/>
        <v>122.558381700239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1187580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1034019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2221599</v>
      </c>
      <c r="O21" s="41">
        <f t="shared" si="1"/>
        <v>379.24189143052234</v>
      </c>
      <c r="P21" s="9"/>
    </row>
    <row r="22" spans="1:119">
      <c r="A22" s="12"/>
      <c r="B22" s="42">
        <v>572</v>
      </c>
      <c r="C22" s="19" t="s">
        <v>38</v>
      </c>
      <c r="D22" s="43">
        <v>1187580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1187580</v>
      </c>
      <c r="O22" s="44">
        <f t="shared" si="1"/>
        <v>202.72789347900309</v>
      </c>
      <c r="P22" s="9"/>
    </row>
    <row r="23" spans="1:119">
      <c r="A23" s="12"/>
      <c r="B23" s="42">
        <v>575</v>
      </c>
      <c r="C23" s="19" t="s">
        <v>39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1034019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1034019</v>
      </c>
      <c r="O23" s="44">
        <f t="shared" si="1"/>
        <v>176.51399795151929</v>
      </c>
      <c r="P23" s="9"/>
    </row>
    <row r="24" spans="1:119" ht="15.75">
      <c r="A24" s="26" t="s">
        <v>41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1309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1309</v>
      </c>
      <c r="O24" s="41">
        <f t="shared" si="1"/>
        <v>0.22345510413110276</v>
      </c>
      <c r="P24" s="9"/>
    </row>
    <row r="25" spans="1:119" ht="15.75" thickBot="1">
      <c r="A25" s="12"/>
      <c r="B25" s="42">
        <v>581</v>
      </c>
      <c r="C25" s="19" t="s">
        <v>40</v>
      </c>
      <c r="D25" s="43">
        <v>0</v>
      </c>
      <c r="E25" s="43">
        <v>0</v>
      </c>
      <c r="F25" s="43">
        <v>0</v>
      </c>
      <c r="G25" s="43">
        <v>0</v>
      </c>
      <c r="H25" s="43">
        <v>1309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1309</v>
      </c>
      <c r="O25" s="44">
        <f t="shared" si="1"/>
        <v>0.22345510413110276</v>
      </c>
      <c r="P25" s="9"/>
    </row>
    <row r="26" spans="1:119" ht="16.5" thickBot="1">
      <c r="A26" s="13" t="s">
        <v>10</v>
      </c>
      <c r="B26" s="21"/>
      <c r="C26" s="20"/>
      <c r="D26" s="14">
        <f>SUM(D5,D13,D16,D19,D21,D24)</f>
        <v>3716061</v>
      </c>
      <c r="E26" s="14">
        <f t="shared" ref="E26:M26" si="9">SUM(E5,E13,E16,E19,E21,E24)</f>
        <v>0</v>
      </c>
      <c r="F26" s="14">
        <f t="shared" si="9"/>
        <v>0</v>
      </c>
      <c r="G26" s="14">
        <f t="shared" si="9"/>
        <v>0</v>
      </c>
      <c r="H26" s="14">
        <f t="shared" si="9"/>
        <v>1309</v>
      </c>
      <c r="I26" s="14">
        <f t="shared" si="9"/>
        <v>1706402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5423772</v>
      </c>
      <c r="O26" s="35">
        <f t="shared" si="1"/>
        <v>925.8743598497781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51</v>
      </c>
      <c r="M28" s="93"/>
      <c r="N28" s="93"/>
      <c r="O28" s="39">
        <v>5858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1325166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1325166</v>
      </c>
      <c r="O5" s="30">
        <f t="shared" ref="O5:O27" si="1">(N5/O$29)</f>
        <v>223.84560810810811</v>
      </c>
      <c r="P5" s="6"/>
    </row>
    <row r="6" spans="1:133">
      <c r="A6" s="12"/>
      <c r="B6" s="42">
        <v>511</v>
      </c>
      <c r="C6" s="19" t="s">
        <v>19</v>
      </c>
      <c r="D6" s="43">
        <v>110272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110272</v>
      </c>
      <c r="O6" s="44">
        <f t="shared" si="1"/>
        <v>18.627027027027026</v>
      </c>
      <c r="P6" s="9"/>
    </row>
    <row r="7" spans="1:133">
      <c r="A7" s="12"/>
      <c r="B7" s="42">
        <v>512</v>
      </c>
      <c r="C7" s="19" t="s">
        <v>20</v>
      </c>
      <c r="D7" s="43">
        <v>228043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228043</v>
      </c>
      <c r="O7" s="44">
        <f t="shared" si="1"/>
        <v>38.52077702702703</v>
      </c>
      <c r="P7" s="9"/>
    </row>
    <row r="8" spans="1:133">
      <c r="A8" s="12"/>
      <c r="B8" s="42">
        <v>513</v>
      </c>
      <c r="C8" s="19" t="s">
        <v>21</v>
      </c>
      <c r="D8" s="43">
        <v>544225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544225</v>
      </c>
      <c r="O8" s="44">
        <f t="shared" si="1"/>
        <v>91.929898648648646</v>
      </c>
      <c r="P8" s="9"/>
    </row>
    <row r="9" spans="1:133">
      <c r="A9" s="12"/>
      <c r="B9" s="42">
        <v>514</v>
      </c>
      <c r="C9" s="19" t="s">
        <v>22</v>
      </c>
      <c r="D9" s="43">
        <v>111416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111416</v>
      </c>
      <c r="O9" s="44">
        <f t="shared" si="1"/>
        <v>18.820270270270271</v>
      </c>
      <c r="P9" s="9"/>
    </row>
    <row r="10" spans="1:133">
      <c r="A10" s="12"/>
      <c r="B10" s="42">
        <v>515</v>
      </c>
      <c r="C10" s="19" t="s">
        <v>23</v>
      </c>
      <c r="D10" s="43">
        <v>8813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8813</v>
      </c>
      <c r="O10" s="44">
        <f t="shared" si="1"/>
        <v>1.4886824324324324</v>
      </c>
      <c r="P10" s="9"/>
    </row>
    <row r="11" spans="1:133">
      <c r="A11" s="12"/>
      <c r="B11" s="42">
        <v>517</v>
      </c>
      <c r="C11" s="19" t="s">
        <v>24</v>
      </c>
      <c r="D11" s="43">
        <v>35965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35965</v>
      </c>
      <c r="O11" s="44">
        <f t="shared" si="1"/>
        <v>6.0751689189189193</v>
      </c>
      <c r="P11" s="9"/>
    </row>
    <row r="12" spans="1:133">
      <c r="A12" s="12"/>
      <c r="B12" s="42">
        <v>519</v>
      </c>
      <c r="C12" s="19" t="s">
        <v>26</v>
      </c>
      <c r="D12" s="43">
        <v>286432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286432</v>
      </c>
      <c r="O12" s="44">
        <f t="shared" si="1"/>
        <v>48.383783783783784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671496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671496</v>
      </c>
      <c r="O13" s="41">
        <f t="shared" si="1"/>
        <v>113.42837837837838</v>
      </c>
      <c r="P13" s="10"/>
    </row>
    <row r="14" spans="1:133">
      <c r="A14" s="12"/>
      <c r="B14" s="42">
        <v>521</v>
      </c>
      <c r="C14" s="19" t="s">
        <v>28</v>
      </c>
      <c r="D14" s="43">
        <v>568232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568232</v>
      </c>
      <c r="O14" s="44">
        <f t="shared" si="1"/>
        <v>95.985135135135138</v>
      </c>
      <c r="P14" s="9"/>
    </row>
    <row r="15" spans="1:133">
      <c r="A15" s="12"/>
      <c r="B15" s="42">
        <v>524</v>
      </c>
      <c r="C15" s="19" t="s">
        <v>30</v>
      </c>
      <c r="D15" s="43">
        <v>103264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103264</v>
      </c>
      <c r="O15" s="44">
        <f t="shared" si="1"/>
        <v>17.443243243243245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702894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702894</v>
      </c>
      <c r="O16" s="41">
        <f t="shared" si="1"/>
        <v>118.7320945945946</v>
      </c>
      <c r="P16" s="10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420898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420898</v>
      </c>
      <c r="O17" s="44">
        <f t="shared" si="1"/>
        <v>71.097635135135135</v>
      </c>
      <c r="P17" s="9"/>
    </row>
    <row r="18" spans="1:119">
      <c r="A18" s="12"/>
      <c r="B18" s="42">
        <v>536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25624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25624</v>
      </c>
      <c r="O18" s="44">
        <f t="shared" si="1"/>
        <v>4.3283783783783782</v>
      </c>
      <c r="P18" s="9"/>
    </row>
    <row r="19" spans="1:119">
      <c r="A19" s="12"/>
      <c r="B19" s="42">
        <v>539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256372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256372</v>
      </c>
      <c r="O19" s="44">
        <f t="shared" si="1"/>
        <v>43.306081081081082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847688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847688</v>
      </c>
      <c r="O20" s="41">
        <f t="shared" si="1"/>
        <v>143.19054054054055</v>
      </c>
      <c r="P20" s="10"/>
    </row>
    <row r="21" spans="1:119">
      <c r="A21" s="12"/>
      <c r="B21" s="42">
        <v>541</v>
      </c>
      <c r="C21" s="19" t="s">
        <v>36</v>
      </c>
      <c r="D21" s="43">
        <v>847688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847688</v>
      </c>
      <c r="O21" s="44">
        <f t="shared" si="1"/>
        <v>143.19054054054055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1132719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923030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2055749</v>
      </c>
      <c r="O22" s="41">
        <f t="shared" si="1"/>
        <v>347.25489864864863</v>
      </c>
      <c r="P22" s="9"/>
    </row>
    <row r="23" spans="1:119">
      <c r="A23" s="12"/>
      <c r="B23" s="42">
        <v>572</v>
      </c>
      <c r="C23" s="19" t="s">
        <v>38</v>
      </c>
      <c r="D23" s="43">
        <v>1132719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1132719</v>
      </c>
      <c r="O23" s="44">
        <f t="shared" si="1"/>
        <v>191.33766891891892</v>
      </c>
      <c r="P23" s="9"/>
    </row>
    <row r="24" spans="1:119">
      <c r="A24" s="12"/>
      <c r="B24" s="42">
        <v>575</v>
      </c>
      <c r="C24" s="19" t="s">
        <v>39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923030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923030</v>
      </c>
      <c r="O24" s="44">
        <f t="shared" si="1"/>
        <v>155.91722972972974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SUM(D26:D26)</f>
        <v>1379081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1973</v>
      </c>
      <c r="I25" s="29">
        <f t="shared" si="8"/>
        <v>642869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2023923</v>
      </c>
      <c r="O25" s="41">
        <f t="shared" si="1"/>
        <v>341.87888513513514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1379081</v>
      </c>
      <c r="E26" s="43">
        <v>0</v>
      </c>
      <c r="F26" s="43">
        <v>0</v>
      </c>
      <c r="G26" s="43">
        <v>0</v>
      </c>
      <c r="H26" s="43">
        <v>1973</v>
      </c>
      <c r="I26" s="43">
        <v>642869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2023923</v>
      </c>
      <c r="O26" s="44">
        <f t="shared" si="1"/>
        <v>341.87888513513514</v>
      </c>
      <c r="P26" s="9"/>
    </row>
    <row r="27" spans="1:119" ht="16.5" thickBot="1">
      <c r="A27" s="13" t="s">
        <v>10</v>
      </c>
      <c r="B27" s="21"/>
      <c r="C27" s="20"/>
      <c r="D27" s="14">
        <f>SUM(D5,D13,D16,D20,D22,D25)</f>
        <v>5356150</v>
      </c>
      <c r="E27" s="14">
        <f t="shared" ref="E27:M27" si="9">SUM(E5,E13,E16,E20,E22,E25)</f>
        <v>0</v>
      </c>
      <c r="F27" s="14">
        <f t="shared" si="9"/>
        <v>0</v>
      </c>
      <c r="G27" s="14">
        <f t="shared" si="9"/>
        <v>0</v>
      </c>
      <c r="H27" s="14">
        <f t="shared" si="9"/>
        <v>1973</v>
      </c>
      <c r="I27" s="14">
        <f t="shared" si="9"/>
        <v>2268793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7626916</v>
      </c>
      <c r="O27" s="35">
        <f t="shared" si="1"/>
        <v>1288.3304054054054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49</v>
      </c>
      <c r="M29" s="93"/>
      <c r="N29" s="93"/>
      <c r="O29" s="39">
        <v>5920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1852218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2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1852220</v>
      </c>
      <c r="O5" s="30">
        <f t="shared" ref="O5:O28" si="1">(N5/O$30)</f>
        <v>327.88458134183043</v>
      </c>
      <c r="P5" s="6"/>
    </row>
    <row r="6" spans="1:133">
      <c r="A6" s="12"/>
      <c r="B6" s="42">
        <v>511</v>
      </c>
      <c r="C6" s="19" t="s">
        <v>19</v>
      </c>
      <c r="D6" s="43">
        <v>122570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122570</v>
      </c>
      <c r="O6" s="44">
        <f t="shared" si="1"/>
        <v>21.697645600991326</v>
      </c>
      <c r="P6" s="9"/>
    </row>
    <row r="7" spans="1:133">
      <c r="A7" s="12"/>
      <c r="B7" s="42">
        <v>512</v>
      </c>
      <c r="C7" s="19" t="s">
        <v>20</v>
      </c>
      <c r="D7" s="43">
        <v>149802</v>
      </c>
      <c r="E7" s="43">
        <v>0</v>
      </c>
      <c r="F7" s="43">
        <v>0</v>
      </c>
      <c r="G7" s="43">
        <v>0</v>
      </c>
      <c r="H7" s="43">
        <v>2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149804</v>
      </c>
      <c r="O7" s="44">
        <f t="shared" si="1"/>
        <v>26.518675871835722</v>
      </c>
      <c r="P7" s="9"/>
    </row>
    <row r="8" spans="1:133">
      <c r="A8" s="12"/>
      <c r="B8" s="42">
        <v>513</v>
      </c>
      <c r="C8" s="19" t="s">
        <v>21</v>
      </c>
      <c r="D8" s="43">
        <v>806854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806854</v>
      </c>
      <c r="O8" s="44">
        <f t="shared" si="1"/>
        <v>142.83129757479199</v>
      </c>
      <c r="P8" s="9"/>
    </row>
    <row r="9" spans="1:133">
      <c r="A9" s="12"/>
      <c r="B9" s="42">
        <v>514</v>
      </c>
      <c r="C9" s="19" t="s">
        <v>22</v>
      </c>
      <c r="D9" s="43">
        <v>135988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135988</v>
      </c>
      <c r="O9" s="44">
        <f t="shared" si="1"/>
        <v>24.072933262524341</v>
      </c>
      <c r="P9" s="9"/>
    </row>
    <row r="10" spans="1:133">
      <c r="A10" s="12"/>
      <c r="B10" s="42">
        <v>515</v>
      </c>
      <c r="C10" s="19" t="s">
        <v>23</v>
      </c>
      <c r="D10" s="43">
        <v>115651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115651</v>
      </c>
      <c r="O10" s="44">
        <f t="shared" si="1"/>
        <v>20.472827049035228</v>
      </c>
      <c r="P10" s="9"/>
    </row>
    <row r="11" spans="1:133">
      <c r="A11" s="12"/>
      <c r="B11" s="42">
        <v>517</v>
      </c>
      <c r="C11" s="19" t="s">
        <v>24</v>
      </c>
      <c r="D11" s="43">
        <v>21484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21484</v>
      </c>
      <c r="O11" s="44">
        <f t="shared" si="1"/>
        <v>3.8031510001770226</v>
      </c>
      <c r="P11" s="9"/>
    </row>
    <row r="12" spans="1:133">
      <c r="A12" s="12"/>
      <c r="B12" s="42">
        <v>519</v>
      </c>
      <c r="C12" s="19" t="s">
        <v>26</v>
      </c>
      <c r="D12" s="43">
        <v>499869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499869</v>
      </c>
      <c r="O12" s="44">
        <f t="shared" si="1"/>
        <v>88.488050982474775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741359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741359</v>
      </c>
      <c r="O13" s="41">
        <f t="shared" si="1"/>
        <v>131.23721012568595</v>
      </c>
      <c r="P13" s="10"/>
    </row>
    <row r="14" spans="1:133">
      <c r="A14" s="12"/>
      <c r="B14" s="42">
        <v>521</v>
      </c>
      <c r="C14" s="19" t="s">
        <v>28</v>
      </c>
      <c r="D14" s="43">
        <v>593834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593834</v>
      </c>
      <c r="O14" s="44">
        <f t="shared" si="1"/>
        <v>105.12196848999822</v>
      </c>
      <c r="P14" s="9"/>
    </row>
    <row r="15" spans="1:133">
      <c r="A15" s="12"/>
      <c r="B15" s="42">
        <v>524</v>
      </c>
      <c r="C15" s="19" t="s">
        <v>30</v>
      </c>
      <c r="D15" s="43">
        <v>147525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147525</v>
      </c>
      <c r="O15" s="44">
        <f t="shared" si="1"/>
        <v>26.115241635687731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748656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748656</v>
      </c>
      <c r="O16" s="41">
        <f t="shared" si="1"/>
        <v>132.52894317578333</v>
      </c>
      <c r="P16" s="10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445175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445175</v>
      </c>
      <c r="O17" s="44">
        <f t="shared" si="1"/>
        <v>78.80598335988671</v>
      </c>
      <c r="P17" s="9"/>
    </row>
    <row r="18" spans="1:119">
      <c r="A18" s="12"/>
      <c r="B18" s="42">
        <v>536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19945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19945</v>
      </c>
      <c r="O18" s="44">
        <f t="shared" si="1"/>
        <v>3.5307134006018766</v>
      </c>
      <c r="P18" s="9"/>
    </row>
    <row r="19" spans="1:119">
      <c r="A19" s="12"/>
      <c r="B19" s="42">
        <v>539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283536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283536</v>
      </c>
      <c r="O19" s="44">
        <f t="shared" si="1"/>
        <v>50.19224641529474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1104691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1104691</v>
      </c>
      <c r="O20" s="41">
        <f t="shared" si="1"/>
        <v>195.5551425030979</v>
      </c>
      <c r="P20" s="10"/>
    </row>
    <row r="21" spans="1:119">
      <c r="A21" s="12"/>
      <c r="B21" s="42">
        <v>541</v>
      </c>
      <c r="C21" s="19" t="s">
        <v>36</v>
      </c>
      <c r="D21" s="43">
        <v>1104691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1104691</v>
      </c>
      <c r="O21" s="44">
        <f t="shared" si="1"/>
        <v>195.5551425030979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1184880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296109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1480989</v>
      </c>
      <c r="O22" s="41">
        <f t="shared" si="1"/>
        <v>262.16834838024431</v>
      </c>
      <c r="P22" s="9"/>
    </row>
    <row r="23" spans="1:119">
      <c r="A23" s="12"/>
      <c r="B23" s="42">
        <v>572</v>
      </c>
      <c r="C23" s="19" t="s">
        <v>38</v>
      </c>
      <c r="D23" s="43">
        <v>1184880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1184880</v>
      </c>
      <c r="O23" s="44">
        <f t="shared" si="1"/>
        <v>209.75039830058418</v>
      </c>
      <c r="P23" s="9"/>
    </row>
    <row r="24" spans="1:119">
      <c r="A24" s="12"/>
      <c r="B24" s="42">
        <v>575</v>
      </c>
      <c r="C24" s="19" t="s">
        <v>39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296109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296109</v>
      </c>
      <c r="O24" s="44">
        <f t="shared" si="1"/>
        <v>52.417950079660116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SUM(D26:D27)</f>
        <v>0</v>
      </c>
      <c r="E25" s="29">
        <f t="shared" si="8"/>
        <v>9088</v>
      </c>
      <c r="F25" s="29">
        <f t="shared" si="8"/>
        <v>0</v>
      </c>
      <c r="G25" s="29">
        <f t="shared" si="8"/>
        <v>0</v>
      </c>
      <c r="H25" s="29">
        <f t="shared" si="8"/>
        <v>3596</v>
      </c>
      <c r="I25" s="29">
        <f t="shared" si="8"/>
        <v>5814401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5827085</v>
      </c>
      <c r="O25" s="41">
        <f t="shared" si="1"/>
        <v>1031.5250486811824</v>
      </c>
      <c r="P25" s="9"/>
    </row>
    <row r="26" spans="1:119">
      <c r="A26" s="12"/>
      <c r="B26" s="42">
        <v>581</v>
      </c>
      <c r="C26" s="19" t="s">
        <v>40</v>
      </c>
      <c r="D26" s="43">
        <v>0</v>
      </c>
      <c r="E26" s="43">
        <v>9088</v>
      </c>
      <c r="F26" s="43">
        <v>0</v>
      </c>
      <c r="G26" s="43">
        <v>0</v>
      </c>
      <c r="H26" s="43">
        <v>3596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12684</v>
      </c>
      <c r="O26" s="44">
        <f t="shared" si="1"/>
        <v>2.2453531598513012</v>
      </c>
      <c r="P26" s="9"/>
    </row>
    <row r="27" spans="1:119" ht="15.75" thickBot="1">
      <c r="A27" s="12"/>
      <c r="B27" s="42">
        <v>593</v>
      </c>
      <c r="C27" s="19" t="s">
        <v>45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5814401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5814401</v>
      </c>
      <c r="O27" s="44">
        <f t="shared" si="1"/>
        <v>1029.2796955213312</v>
      </c>
      <c r="P27" s="9"/>
    </row>
    <row r="28" spans="1:119" ht="16.5" thickBot="1">
      <c r="A28" s="13" t="s">
        <v>10</v>
      </c>
      <c r="B28" s="21"/>
      <c r="C28" s="20"/>
      <c r="D28" s="14">
        <f>SUM(D5,D13,D16,D20,D22,D25)</f>
        <v>4883148</v>
      </c>
      <c r="E28" s="14">
        <f t="shared" ref="E28:M28" si="9">SUM(E5,E13,E16,E20,E22,E25)</f>
        <v>9088</v>
      </c>
      <c r="F28" s="14">
        <f t="shared" si="9"/>
        <v>0</v>
      </c>
      <c r="G28" s="14">
        <f t="shared" si="9"/>
        <v>0</v>
      </c>
      <c r="H28" s="14">
        <f t="shared" si="9"/>
        <v>3598</v>
      </c>
      <c r="I28" s="14">
        <f t="shared" si="9"/>
        <v>6859166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11755000</v>
      </c>
      <c r="O28" s="35">
        <f t="shared" si="1"/>
        <v>2080.8992742078244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46</v>
      </c>
      <c r="M30" s="93"/>
      <c r="N30" s="93"/>
      <c r="O30" s="39">
        <v>5649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1878643</v>
      </c>
      <c r="E5" s="24">
        <f t="shared" ref="E5:M5" si="0">SUM(E6:E13)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549232</v>
      </c>
      <c r="L5" s="24">
        <f t="shared" si="0"/>
        <v>0</v>
      </c>
      <c r="M5" s="24">
        <f t="shared" si="0"/>
        <v>0</v>
      </c>
      <c r="N5" s="25">
        <f>SUM(D5:M5)</f>
        <v>2427875</v>
      </c>
      <c r="O5" s="30">
        <f t="shared" ref="O5:O29" si="1">(N5/O$31)</f>
        <v>392.35213316095667</v>
      </c>
      <c r="P5" s="6"/>
    </row>
    <row r="6" spans="1:133">
      <c r="A6" s="12"/>
      <c r="B6" s="42">
        <v>511</v>
      </c>
      <c r="C6" s="19" t="s">
        <v>19</v>
      </c>
      <c r="D6" s="43">
        <v>64577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64577</v>
      </c>
      <c r="O6" s="44">
        <f t="shared" si="1"/>
        <v>10.435843568196509</v>
      </c>
      <c r="P6" s="9"/>
    </row>
    <row r="7" spans="1:133">
      <c r="A7" s="12"/>
      <c r="B7" s="42">
        <v>512</v>
      </c>
      <c r="C7" s="19" t="s">
        <v>20</v>
      </c>
      <c r="D7" s="43">
        <v>159589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159589</v>
      </c>
      <c r="O7" s="44">
        <f t="shared" si="1"/>
        <v>25.790077569489334</v>
      </c>
      <c r="P7" s="9"/>
    </row>
    <row r="8" spans="1:133">
      <c r="A8" s="12"/>
      <c r="B8" s="42">
        <v>513</v>
      </c>
      <c r="C8" s="19" t="s">
        <v>21</v>
      </c>
      <c r="D8" s="43">
        <v>651847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651847</v>
      </c>
      <c r="O8" s="44">
        <f t="shared" si="1"/>
        <v>105.34049773755656</v>
      </c>
      <c r="P8" s="9"/>
    </row>
    <row r="9" spans="1:133">
      <c r="A9" s="12"/>
      <c r="B9" s="42">
        <v>514</v>
      </c>
      <c r="C9" s="19" t="s">
        <v>22</v>
      </c>
      <c r="D9" s="43">
        <v>132668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132668</v>
      </c>
      <c r="O9" s="44">
        <f t="shared" si="1"/>
        <v>21.439560439560438</v>
      </c>
      <c r="P9" s="9"/>
    </row>
    <row r="10" spans="1:133">
      <c r="A10" s="12"/>
      <c r="B10" s="42">
        <v>515</v>
      </c>
      <c r="C10" s="19" t="s">
        <v>23</v>
      </c>
      <c r="D10" s="43">
        <v>42442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42442</v>
      </c>
      <c r="O10" s="44">
        <f t="shared" si="1"/>
        <v>6.8587588881706525</v>
      </c>
      <c r="P10" s="9"/>
    </row>
    <row r="11" spans="1:133">
      <c r="A11" s="12"/>
      <c r="B11" s="42">
        <v>517</v>
      </c>
      <c r="C11" s="19" t="s">
        <v>24</v>
      </c>
      <c r="D11" s="43">
        <v>627501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627501</v>
      </c>
      <c r="O11" s="44">
        <f t="shared" si="1"/>
        <v>101.40610859728507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549232</v>
      </c>
      <c r="L12" s="43">
        <v>0</v>
      </c>
      <c r="M12" s="43">
        <v>0</v>
      </c>
      <c r="N12" s="43">
        <f t="shared" si="2"/>
        <v>549232</v>
      </c>
      <c r="O12" s="44">
        <f t="shared" si="1"/>
        <v>88.757595345830637</v>
      </c>
      <c r="P12" s="9"/>
    </row>
    <row r="13" spans="1:133">
      <c r="A13" s="12"/>
      <c r="B13" s="42">
        <v>519</v>
      </c>
      <c r="C13" s="19" t="s">
        <v>26</v>
      </c>
      <c r="D13" s="43">
        <v>200019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200019</v>
      </c>
      <c r="O13" s="44">
        <f t="shared" si="1"/>
        <v>32.323691014867485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834594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834594</v>
      </c>
      <c r="O14" s="41">
        <f t="shared" si="1"/>
        <v>134.87297996121526</v>
      </c>
      <c r="P14" s="10"/>
    </row>
    <row r="15" spans="1:133">
      <c r="A15" s="12"/>
      <c r="B15" s="42">
        <v>521</v>
      </c>
      <c r="C15" s="19" t="s">
        <v>28</v>
      </c>
      <c r="D15" s="43">
        <v>753740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753740</v>
      </c>
      <c r="O15" s="44">
        <f t="shared" si="1"/>
        <v>121.80672268907563</v>
      </c>
      <c r="P15" s="9"/>
    </row>
    <row r="16" spans="1:133">
      <c r="A16" s="12"/>
      <c r="B16" s="42">
        <v>522</v>
      </c>
      <c r="C16" s="19" t="s">
        <v>29</v>
      </c>
      <c r="D16" s="43">
        <v>985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985</v>
      </c>
      <c r="O16" s="44">
        <f t="shared" si="1"/>
        <v>0.15917905623787976</v>
      </c>
      <c r="P16" s="9"/>
    </row>
    <row r="17" spans="1:119">
      <c r="A17" s="12"/>
      <c r="B17" s="42">
        <v>524</v>
      </c>
      <c r="C17" s="19" t="s">
        <v>30</v>
      </c>
      <c r="D17" s="43">
        <v>79869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79869</v>
      </c>
      <c r="O17" s="44">
        <f t="shared" si="1"/>
        <v>12.907078215901745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3675700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3675700</v>
      </c>
      <c r="O18" s="41">
        <f t="shared" si="1"/>
        <v>594.00452488687779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454574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454574</v>
      </c>
      <c r="O19" s="44">
        <f t="shared" si="1"/>
        <v>73.460568842921788</v>
      </c>
      <c r="P19" s="9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2998498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2998498</v>
      </c>
      <c r="O20" s="44">
        <f t="shared" si="1"/>
        <v>484.5665804783452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222628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222628</v>
      </c>
      <c r="O21" s="44">
        <f t="shared" si="1"/>
        <v>35.977375565610856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1015762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1015762</v>
      </c>
      <c r="O22" s="41">
        <f t="shared" si="1"/>
        <v>164.15029088558501</v>
      </c>
      <c r="P22" s="10"/>
    </row>
    <row r="23" spans="1:119">
      <c r="A23" s="12"/>
      <c r="B23" s="42">
        <v>541</v>
      </c>
      <c r="C23" s="19" t="s">
        <v>36</v>
      </c>
      <c r="D23" s="43">
        <v>1015762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1015762</v>
      </c>
      <c r="O23" s="44">
        <f t="shared" si="1"/>
        <v>164.15029088558501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1075498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66764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1142262</v>
      </c>
      <c r="O24" s="41">
        <f t="shared" si="1"/>
        <v>184.59308338720103</v>
      </c>
      <c r="P24" s="9"/>
    </row>
    <row r="25" spans="1:119">
      <c r="A25" s="12"/>
      <c r="B25" s="42">
        <v>572</v>
      </c>
      <c r="C25" s="19" t="s">
        <v>38</v>
      </c>
      <c r="D25" s="43">
        <v>1075498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1075498</v>
      </c>
      <c r="O25" s="44">
        <f t="shared" si="1"/>
        <v>173.8038138332256</v>
      </c>
      <c r="P25" s="9"/>
    </row>
    <row r="26" spans="1:119">
      <c r="A26" s="12"/>
      <c r="B26" s="42">
        <v>575</v>
      </c>
      <c r="C26" s="19" t="s">
        <v>39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66764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66764</v>
      </c>
      <c r="O26" s="44">
        <f t="shared" si="1"/>
        <v>10.789269553975437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15144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15144</v>
      </c>
      <c r="O27" s="41">
        <f t="shared" si="1"/>
        <v>2.4473173884938593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15144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15144</v>
      </c>
      <c r="O28" s="44">
        <f t="shared" si="1"/>
        <v>2.4473173884938593</v>
      </c>
      <c r="P28" s="9"/>
    </row>
    <row r="29" spans="1:119" ht="16.5" thickBot="1">
      <c r="A29" s="13" t="s">
        <v>10</v>
      </c>
      <c r="B29" s="21"/>
      <c r="C29" s="20"/>
      <c r="D29" s="14">
        <f>SUM(D5,D14,D18,D22,D24,D27)</f>
        <v>4804497</v>
      </c>
      <c r="E29" s="14">
        <f t="shared" ref="E29:M29" si="9">SUM(E5,E14,E18,E22,E24,E27)</f>
        <v>0</v>
      </c>
      <c r="F29" s="14">
        <f t="shared" si="9"/>
        <v>0</v>
      </c>
      <c r="G29" s="14">
        <f t="shared" si="9"/>
        <v>0</v>
      </c>
      <c r="H29" s="14">
        <f t="shared" si="9"/>
        <v>15144</v>
      </c>
      <c r="I29" s="14">
        <f t="shared" si="9"/>
        <v>3742464</v>
      </c>
      <c r="J29" s="14">
        <f t="shared" si="9"/>
        <v>0</v>
      </c>
      <c r="K29" s="14">
        <f t="shared" si="9"/>
        <v>549232</v>
      </c>
      <c r="L29" s="14">
        <f t="shared" si="9"/>
        <v>0</v>
      </c>
      <c r="M29" s="14">
        <f t="shared" si="9"/>
        <v>0</v>
      </c>
      <c r="N29" s="14">
        <f t="shared" si="4"/>
        <v>9111337</v>
      </c>
      <c r="O29" s="35">
        <f t="shared" si="1"/>
        <v>1472.4203296703297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6188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1487534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45989</v>
      </c>
      <c r="L5" s="24">
        <f t="shared" si="0"/>
        <v>0</v>
      </c>
      <c r="M5" s="24">
        <f t="shared" si="0"/>
        <v>0</v>
      </c>
      <c r="N5" s="25">
        <f t="shared" ref="N5:N28" si="1">SUM(D5:M5)</f>
        <v>1533523</v>
      </c>
      <c r="O5" s="30">
        <f t="shared" ref="O5:O28" si="2">(N5/O$30)</f>
        <v>241.42364609571788</v>
      </c>
      <c r="P5" s="6"/>
    </row>
    <row r="6" spans="1:133">
      <c r="A6" s="12"/>
      <c r="B6" s="42">
        <v>511</v>
      </c>
      <c r="C6" s="19" t="s">
        <v>19</v>
      </c>
      <c r="D6" s="43">
        <v>176291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176291</v>
      </c>
      <c r="O6" s="44">
        <f t="shared" si="2"/>
        <v>27.753620906801007</v>
      </c>
      <c r="P6" s="9"/>
    </row>
    <row r="7" spans="1:133">
      <c r="A7" s="12"/>
      <c r="B7" s="42">
        <v>512</v>
      </c>
      <c r="C7" s="19" t="s">
        <v>20</v>
      </c>
      <c r="D7" s="43">
        <v>229908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229908</v>
      </c>
      <c r="O7" s="44">
        <f t="shared" si="2"/>
        <v>36.19458438287154</v>
      </c>
      <c r="P7" s="9"/>
    </row>
    <row r="8" spans="1:133">
      <c r="A8" s="12"/>
      <c r="B8" s="42">
        <v>513</v>
      </c>
      <c r="C8" s="19" t="s">
        <v>21</v>
      </c>
      <c r="D8" s="43">
        <v>784721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784721</v>
      </c>
      <c r="O8" s="44">
        <f t="shared" si="2"/>
        <v>123.53920025188917</v>
      </c>
      <c r="P8" s="9"/>
    </row>
    <row r="9" spans="1:133">
      <c r="A9" s="12"/>
      <c r="B9" s="42">
        <v>514</v>
      </c>
      <c r="C9" s="19" t="s">
        <v>22</v>
      </c>
      <c r="D9" s="43">
        <v>102085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102085</v>
      </c>
      <c r="O9" s="44">
        <f t="shared" si="2"/>
        <v>16.071316120906801</v>
      </c>
      <c r="P9" s="9"/>
    </row>
    <row r="10" spans="1:133">
      <c r="A10" s="12"/>
      <c r="B10" s="42">
        <v>515</v>
      </c>
      <c r="C10" s="19" t="s">
        <v>23</v>
      </c>
      <c r="D10" s="43">
        <v>194529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194529</v>
      </c>
      <c r="O10" s="44">
        <f t="shared" si="2"/>
        <v>30.624842569269521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45989</v>
      </c>
      <c r="L11" s="43">
        <v>0</v>
      </c>
      <c r="M11" s="43">
        <v>0</v>
      </c>
      <c r="N11" s="43">
        <f t="shared" si="1"/>
        <v>45989</v>
      </c>
      <c r="O11" s="44">
        <f t="shared" si="2"/>
        <v>7.2400818639798485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858337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858337</v>
      </c>
      <c r="O12" s="41">
        <f t="shared" si="2"/>
        <v>135.12862090680102</v>
      </c>
      <c r="P12" s="10"/>
    </row>
    <row r="13" spans="1:133">
      <c r="A13" s="12"/>
      <c r="B13" s="42">
        <v>521</v>
      </c>
      <c r="C13" s="19" t="s">
        <v>28</v>
      </c>
      <c r="D13" s="43">
        <v>738354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738354</v>
      </c>
      <c r="O13" s="44">
        <f t="shared" si="2"/>
        <v>116.23960957178841</v>
      </c>
      <c r="P13" s="9"/>
    </row>
    <row r="14" spans="1:133">
      <c r="A14" s="12"/>
      <c r="B14" s="42">
        <v>524</v>
      </c>
      <c r="C14" s="19" t="s">
        <v>30</v>
      </c>
      <c r="D14" s="43">
        <v>119983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119983</v>
      </c>
      <c r="O14" s="44">
        <f t="shared" si="2"/>
        <v>18.889011335012594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3906970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3906970</v>
      </c>
      <c r="O15" s="41">
        <f t="shared" si="2"/>
        <v>615.07714105793445</v>
      </c>
      <c r="P15" s="10"/>
    </row>
    <row r="16" spans="1:133">
      <c r="A16" s="12"/>
      <c r="B16" s="42">
        <v>534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694816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694816</v>
      </c>
      <c r="O16" s="44">
        <f t="shared" si="2"/>
        <v>109.38539042821159</v>
      </c>
      <c r="P16" s="9"/>
    </row>
    <row r="17" spans="1:119">
      <c r="A17" s="12"/>
      <c r="B17" s="42">
        <v>536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3212154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3212154</v>
      </c>
      <c r="O17" s="44">
        <f t="shared" si="2"/>
        <v>505.69175062972295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SUM(D19:D19)</f>
        <v>756761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756761</v>
      </c>
      <c r="O18" s="41">
        <f t="shared" si="2"/>
        <v>119.1374370277078</v>
      </c>
      <c r="P18" s="10"/>
    </row>
    <row r="19" spans="1:119">
      <c r="A19" s="12"/>
      <c r="B19" s="42">
        <v>541</v>
      </c>
      <c r="C19" s="19" t="s">
        <v>36</v>
      </c>
      <c r="D19" s="43">
        <v>756761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756761</v>
      </c>
      <c r="O19" s="44">
        <f t="shared" si="2"/>
        <v>119.1374370277078</v>
      </c>
      <c r="P19" s="9"/>
    </row>
    <row r="20" spans="1:119" ht="15.75">
      <c r="A20" s="26" t="s">
        <v>54</v>
      </c>
      <c r="B20" s="27"/>
      <c r="C20" s="28"/>
      <c r="D20" s="29">
        <f t="shared" ref="D20:M20" si="6">SUM(D21:D21)</f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200503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200503</v>
      </c>
      <c r="O20" s="41">
        <f t="shared" si="2"/>
        <v>31.565333753148614</v>
      </c>
      <c r="P20" s="10"/>
    </row>
    <row r="21" spans="1:119">
      <c r="A21" s="12"/>
      <c r="B21" s="42">
        <v>569</v>
      </c>
      <c r="C21" s="19" t="s">
        <v>55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200503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200503</v>
      </c>
      <c r="O21" s="44">
        <f t="shared" si="2"/>
        <v>31.565333753148614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1034716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112346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1147062</v>
      </c>
      <c r="O22" s="41">
        <f t="shared" si="2"/>
        <v>180.58280856423173</v>
      </c>
      <c r="P22" s="9"/>
    </row>
    <row r="23" spans="1:119">
      <c r="A23" s="12"/>
      <c r="B23" s="42">
        <v>572</v>
      </c>
      <c r="C23" s="19" t="s">
        <v>38</v>
      </c>
      <c r="D23" s="43">
        <v>1034716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1034716</v>
      </c>
      <c r="O23" s="44">
        <f t="shared" si="2"/>
        <v>162.89609571788412</v>
      </c>
      <c r="P23" s="9"/>
    </row>
    <row r="24" spans="1:119">
      <c r="A24" s="12"/>
      <c r="B24" s="42">
        <v>575</v>
      </c>
      <c r="C24" s="19" t="s">
        <v>39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112346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112346</v>
      </c>
      <c r="O24" s="44">
        <f t="shared" si="2"/>
        <v>17.686712846347607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SUM(D26:D27)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25072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25072</v>
      </c>
      <c r="O25" s="41">
        <f t="shared" si="2"/>
        <v>3.9471032745591939</v>
      </c>
      <c r="P25" s="9"/>
    </row>
    <row r="26" spans="1:119">
      <c r="A26" s="12"/>
      <c r="B26" s="42">
        <v>581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25067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25067</v>
      </c>
      <c r="O26" s="44">
        <f t="shared" si="2"/>
        <v>3.946316120906801</v>
      </c>
      <c r="P26" s="9"/>
    </row>
    <row r="27" spans="1:119" ht="15.75" thickBot="1">
      <c r="A27" s="12"/>
      <c r="B27" s="42">
        <v>591</v>
      </c>
      <c r="C27" s="19" t="s">
        <v>56</v>
      </c>
      <c r="D27" s="43">
        <v>0</v>
      </c>
      <c r="E27" s="43">
        <v>0</v>
      </c>
      <c r="F27" s="43">
        <v>0</v>
      </c>
      <c r="G27" s="43">
        <v>0</v>
      </c>
      <c r="H27" s="43">
        <v>5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</v>
      </c>
      <c r="O27" s="44">
        <f t="shared" si="2"/>
        <v>7.8715365239294714E-4</v>
      </c>
      <c r="P27" s="9"/>
    </row>
    <row r="28" spans="1:119" ht="16.5" thickBot="1">
      <c r="A28" s="13" t="s">
        <v>10</v>
      </c>
      <c r="B28" s="21"/>
      <c r="C28" s="20"/>
      <c r="D28" s="14">
        <f>SUM(D5,D12,D15,D18,D20,D22,D25)</f>
        <v>4137348</v>
      </c>
      <c r="E28" s="14">
        <f t="shared" ref="E28:M28" si="9">SUM(E5,E12,E15,E18,E20,E22,E25)</f>
        <v>0</v>
      </c>
      <c r="F28" s="14">
        <f t="shared" si="9"/>
        <v>0</v>
      </c>
      <c r="G28" s="14">
        <f t="shared" si="9"/>
        <v>0</v>
      </c>
      <c r="H28" s="14">
        <f t="shared" si="9"/>
        <v>25072</v>
      </c>
      <c r="I28" s="14">
        <f t="shared" si="9"/>
        <v>4219819</v>
      </c>
      <c r="J28" s="14">
        <f t="shared" si="9"/>
        <v>0</v>
      </c>
      <c r="K28" s="14">
        <f t="shared" si="9"/>
        <v>45989</v>
      </c>
      <c r="L28" s="14">
        <f t="shared" si="9"/>
        <v>0</v>
      </c>
      <c r="M28" s="14">
        <f t="shared" si="9"/>
        <v>0</v>
      </c>
      <c r="N28" s="14">
        <f t="shared" si="1"/>
        <v>8428228</v>
      </c>
      <c r="O28" s="35">
        <f t="shared" si="2"/>
        <v>1326.8620906801007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58</v>
      </c>
      <c r="M30" s="93"/>
      <c r="N30" s="93"/>
      <c r="O30" s="39">
        <v>6352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1368374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9</v>
      </c>
      <c r="I5" s="24">
        <f t="shared" si="0"/>
        <v>0</v>
      </c>
      <c r="J5" s="24">
        <f t="shared" si="0"/>
        <v>0</v>
      </c>
      <c r="K5" s="24">
        <f t="shared" si="0"/>
        <v>808845</v>
      </c>
      <c r="L5" s="24">
        <f t="shared" si="0"/>
        <v>0</v>
      </c>
      <c r="M5" s="24">
        <f t="shared" si="0"/>
        <v>0</v>
      </c>
      <c r="N5" s="25">
        <f t="shared" ref="N5:N28" si="1">SUM(D5:M5)</f>
        <v>2177228</v>
      </c>
      <c r="O5" s="30">
        <f t="shared" ref="O5:O28" si="2">(N5/O$30)</f>
        <v>336.04383392498841</v>
      </c>
      <c r="P5" s="6"/>
    </row>
    <row r="6" spans="1:133">
      <c r="A6" s="12"/>
      <c r="B6" s="42">
        <v>511</v>
      </c>
      <c r="C6" s="19" t="s">
        <v>19</v>
      </c>
      <c r="D6" s="43">
        <v>93590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93590</v>
      </c>
      <c r="O6" s="44">
        <f t="shared" si="2"/>
        <v>14.445130421361322</v>
      </c>
      <c r="P6" s="9"/>
    </row>
    <row r="7" spans="1:133">
      <c r="A7" s="12"/>
      <c r="B7" s="42">
        <v>512</v>
      </c>
      <c r="C7" s="19" t="s">
        <v>20</v>
      </c>
      <c r="D7" s="43">
        <v>231851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231851</v>
      </c>
      <c r="O7" s="44">
        <f t="shared" si="2"/>
        <v>35.784997684827907</v>
      </c>
      <c r="P7" s="9"/>
    </row>
    <row r="8" spans="1:133">
      <c r="A8" s="12"/>
      <c r="B8" s="42">
        <v>513</v>
      </c>
      <c r="C8" s="19" t="s">
        <v>21</v>
      </c>
      <c r="D8" s="43">
        <v>655121</v>
      </c>
      <c r="E8" s="43">
        <v>0</v>
      </c>
      <c r="F8" s="43">
        <v>0</v>
      </c>
      <c r="G8" s="43">
        <v>0</v>
      </c>
      <c r="H8" s="43">
        <v>9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655130</v>
      </c>
      <c r="O8" s="44">
        <f t="shared" si="2"/>
        <v>101.11591294952925</v>
      </c>
      <c r="P8" s="9"/>
    </row>
    <row r="9" spans="1:133">
      <c r="A9" s="12"/>
      <c r="B9" s="42">
        <v>514</v>
      </c>
      <c r="C9" s="19" t="s">
        <v>22</v>
      </c>
      <c r="D9" s="43">
        <v>75935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75935</v>
      </c>
      <c r="O9" s="44">
        <f t="shared" si="2"/>
        <v>11.720172866183052</v>
      </c>
      <c r="P9" s="9"/>
    </row>
    <row r="10" spans="1:133">
      <c r="A10" s="12"/>
      <c r="B10" s="42">
        <v>515</v>
      </c>
      <c r="C10" s="19" t="s">
        <v>23</v>
      </c>
      <c r="D10" s="43">
        <v>311877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311877</v>
      </c>
      <c r="O10" s="44">
        <f t="shared" si="2"/>
        <v>48.136595153573083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808845</v>
      </c>
      <c r="L11" s="43">
        <v>0</v>
      </c>
      <c r="M11" s="43">
        <v>0</v>
      </c>
      <c r="N11" s="43">
        <f t="shared" si="1"/>
        <v>808845</v>
      </c>
      <c r="O11" s="44">
        <f t="shared" si="2"/>
        <v>124.84102484951381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SUM(D13:D15)</f>
        <v>887986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887986</v>
      </c>
      <c r="O12" s="41">
        <f t="shared" si="2"/>
        <v>137.0560271646859</v>
      </c>
      <c r="P12" s="10"/>
    </row>
    <row r="13" spans="1:133">
      <c r="A13" s="12"/>
      <c r="B13" s="42">
        <v>521</v>
      </c>
      <c r="C13" s="19" t="s">
        <v>28</v>
      </c>
      <c r="D13" s="43">
        <v>735167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735167</v>
      </c>
      <c r="O13" s="44">
        <f t="shared" si="2"/>
        <v>113.46920821114369</v>
      </c>
      <c r="P13" s="9"/>
    </row>
    <row r="14" spans="1:133">
      <c r="A14" s="12"/>
      <c r="B14" s="42">
        <v>522</v>
      </c>
      <c r="C14" s="19" t="s">
        <v>29</v>
      </c>
      <c r="D14" s="43">
        <v>17075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17075</v>
      </c>
      <c r="O14" s="44">
        <f t="shared" si="2"/>
        <v>2.6354375675258526</v>
      </c>
      <c r="P14" s="9"/>
    </row>
    <row r="15" spans="1:133">
      <c r="A15" s="12"/>
      <c r="B15" s="42">
        <v>524</v>
      </c>
      <c r="C15" s="19" t="s">
        <v>30</v>
      </c>
      <c r="D15" s="43">
        <v>135744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135744</v>
      </c>
      <c r="O15" s="44">
        <f t="shared" si="2"/>
        <v>20.951381386016362</v>
      </c>
      <c r="P15" s="9"/>
    </row>
    <row r="16" spans="1:133" ht="15.75">
      <c r="A16" s="26" t="s">
        <v>31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3940123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3940123</v>
      </c>
      <c r="O16" s="41">
        <f t="shared" si="2"/>
        <v>608.1375212224109</v>
      </c>
      <c r="P16" s="10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654863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654863</v>
      </c>
      <c r="O17" s="44">
        <f t="shared" si="2"/>
        <v>101.07470288624788</v>
      </c>
      <c r="P17" s="9"/>
    </row>
    <row r="18" spans="1:119">
      <c r="A18" s="12"/>
      <c r="B18" s="42">
        <v>536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3285260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3285260</v>
      </c>
      <c r="O18" s="44">
        <f t="shared" si="2"/>
        <v>507.06281833616299</v>
      </c>
      <c r="P18" s="9"/>
    </row>
    <row r="19" spans="1:119" ht="15.75">
      <c r="A19" s="26" t="s">
        <v>35</v>
      </c>
      <c r="B19" s="27"/>
      <c r="C19" s="28"/>
      <c r="D19" s="29">
        <f t="shared" ref="D19:M19" si="5">SUM(D20:D20)</f>
        <v>708704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708704</v>
      </c>
      <c r="O19" s="41">
        <f t="shared" si="2"/>
        <v>109.3847816020991</v>
      </c>
      <c r="P19" s="10"/>
    </row>
    <row r="20" spans="1:119">
      <c r="A20" s="12"/>
      <c r="B20" s="42">
        <v>541</v>
      </c>
      <c r="C20" s="19" t="s">
        <v>36</v>
      </c>
      <c r="D20" s="43">
        <v>708704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708704</v>
      </c>
      <c r="O20" s="44">
        <f t="shared" si="2"/>
        <v>109.3847816020991</v>
      </c>
      <c r="P20" s="9"/>
    </row>
    <row r="21" spans="1:119" ht="15.75">
      <c r="A21" s="26" t="s">
        <v>54</v>
      </c>
      <c r="B21" s="27"/>
      <c r="C21" s="28"/>
      <c r="D21" s="29">
        <f t="shared" ref="D21:M21" si="6">SUM(D22:D22)</f>
        <v>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188392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188392</v>
      </c>
      <c r="O21" s="41">
        <f t="shared" si="2"/>
        <v>29.077326747954931</v>
      </c>
      <c r="P21" s="10"/>
    </row>
    <row r="22" spans="1:119">
      <c r="A22" s="12"/>
      <c r="B22" s="42">
        <v>569</v>
      </c>
      <c r="C22" s="19" t="s">
        <v>55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188392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188392</v>
      </c>
      <c r="O22" s="44">
        <f t="shared" si="2"/>
        <v>29.077326747954931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SUM(D24:D25)</f>
        <v>889818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68456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958274</v>
      </c>
      <c r="O23" s="41">
        <f t="shared" si="2"/>
        <v>147.9046149097083</v>
      </c>
      <c r="P23" s="9"/>
    </row>
    <row r="24" spans="1:119">
      <c r="A24" s="12"/>
      <c r="B24" s="42">
        <v>572</v>
      </c>
      <c r="C24" s="19" t="s">
        <v>38</v>
      </c>
      <c r="D24" s="43">
        <v>889818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889818</v>
      </c>
      <c r="O24" s="44">
        <f t="shared" si="2"/>
        <v>137.3387868498225</v>
      </c>
      <c r="P24" s="9"/>
    </row>
    <row r="25" spans="1:119">
      <c r="A25" s="12"/>
      <c r="B25" s="42">
        <v>575</v>
      </c>
      <c r="C25" s="19" t="s">
        <v>39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68456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68456</v>
      </c>
      <c r="O25" s="44">
        <f t="shared" si="2"/>
        <v>10.565828059885785</v>
      </c>
      <c r="P25" s="9"/>
    </row>
    <row r="26" spans="1:119" ht="15.75">
      <c r="A26" s="26" t="s">
        <v>41</v>
      </c>
      <c r="B26" s="27"/>
      <c r="C26" s="28"/>
      <c r="D26" s="29">
        <f t="shared" ref="D26:M26" si="8">SUM(D27:D27)</f>
        <v>0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35597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35597</v>
      </c>
      <c r="O26" s="41">
        <f t="shared" si="2"/>
        <v>5.4942120697638526</v>
      </c>
      <c r="P26" s="9"/>
    </row>
    <row r="27" spans="1:119" ht="15.75" thickBot="1">
      <c r="A27" s="12"/>
      <c r="B27" s="42">
        <v>581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35597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35597</v>
      </c>
      <c r="O27" s="44">
        <f t="shared" si="2"/>
        <v>5.4942120697638526</v>
      </c>
      <c r="P27" s="9"/>
    </row>
    <row r="28" spans="1:119" ht="16.5" thickBot="1">
      <c r="A28" s="13" t="s">
        <v>10</v>
      </c>
      <c r="B28" s="21"/>
      <c r="C28" s="20"/>
      <c r="D28" s="14">
        <f>SUM(D5,D12,D16,D19,D21,D23,D26)</f>
        <v>3854882</v>
      </c>
      <c r="E28" s="14">
        <f t="shared" ref="E28:M28" si="9">SUM(E5,E12,E16,E19,E21,E23,E26)</f>
        <v>0</v>
      </c>
      <c r="F28" s="14">
        <f t="shared" si="9"/>
        <v>0</v>
      </c>
      <c r="G28" s="14">
        <f t="shared" si="9"/>
        <v>0</v>
      </c>
      <c r="H28" s="14">
        <f t="shared" si="9"/>
        <v>35606</v>
      </c>
      <c r="I28" s="14">
        <f t="shared" si="9"/>
        <v>4196971</v>
      </c>
      <c r="J28" s="14">
        <f t="shared" si="9"/>
        <v>0</v>
      </c>
      <c r="K28" s="14">
        <f t="shared" si="9"/>
        <v>808845</v>
      </c>
      <c r="L28" s="14">
        <f t="shared" si="9"/>
        <v>0</v>
      </c>
      <c r="M28" s="14">
        <f t="shared" si="9"/>
        <v>0</v>
      </c>
      <c r="N28" s="14">
        <f t="shared" si="1"/>
        <v>8896304</v>
      </c>
      <c r="O28" s="35">
        <f t="shared" si="2"/>
        <v>1373.0983176416114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68</v>
      </c>
      <c r="M30" s="93"/>
      <c r="N30" s="93"/>
      <c r="O30" s="39">
        <v>6479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791940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791940</v>
      </c>
      <c r="O5" s="30">
        <f t="shared" ref="O5:O25" si="2">(N5/O$27)</f>
        <v>135.44381734222679</v>
      </c>
      <c r="P5" s="6"/>
    </row>
    <row r="6" spans="1:133">
      <c r="A6" s="12"/>
      <c r="B6" s="42">
        <v>511</v>
      </c>
      <c r="C6" s="19" t="s">
        <v>19</v>
      </c>
      <c r="D6" s="43">
        <v>116475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116475</v>
      </c>
      <c r="O6" s="44">
        <f t="shared" si="2"/>
        <v>19.920472036942023</v>
      </c>
      <c r="P6" s="9"/>
    </row>
    <row r="7" spans="1:133">
      <c r="A7" s="12"/>
      <c r="B7" s="42">
        <v>512</v>
      </c>
      <c r="C7" s="19" t="s">
        <v>20</v>
      </c>
      <c r="D7" s="43">
        <v>236952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236952</v>
      </c>
      <c r="O7" s="44">
        <f t="shared" si="2"/>
        <v>40.525397639815289</v>
      </c>
      <c r="P7" s="9"/>
    </row>
    <row r="8" spans="1:133">
      <c r="A8" s="12"/>
      <c r="B8" s="42">
        <v>513</v>
      </c>
      <c r="C8" s="19" t="s">
        <v>21</v>
      </c>
      <c r="D8" s="43">
        <v>356913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356913</v>
      </c>
      <c r="O8" s="44">
        <f t="shared" si="2"/>
        <v>61.042072857875837</v>
      </c>
      <c r="P8" s="9"/>
    </row>
    <row r="9" spans="1:133">
      <c r="A9" s="12"/>
      <c r="B9" s="42">
        <v>514</v>
      </c>
      <c r="C9" s="19" t="s">
        <v>22</v>
      </c>
      <c r="D9" s="43">
        <v>81600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81600</v>
      </c>
      <c r="O9" s="44">
        <f t="shared" si="2"/>
        <v>13.955874807593638</v>
      </c>
      <c r="P9" s="9"/>
    </row>
    <row r="10" spans="1:133" ht="15.75">
      <c r="A10" s="26" t="s">
        <v>27</v>
      </c>
      <c r="B10" s="27"/>
      <c r="C10" s="28"/>
      <c r="D10" s="29">
        <f t="shared" ref="D10:M10" si="3">SUM(D11:D12)</f>
        <v>779939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779939</v>
      </c>
      <c r="O10" s="41">
        <f t="shared" si="2"/>
        <v>133.39131178382075</v>
      </c>
      <c r="P10" s="10"/>
    </row>
    <row r="11" spans="1:133">
      <c r="A11" s="12"/>
      <c r="B11" s="42">
        <v>521</v>
      </c>
      <c r="C11" s="19" t="s">
        <v>28</v>
      </c>
      <c r="D11" s="43">
        <v>565501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565501</v>
      </c>
      <c r="O11" s="44">
        <f t="shared" si="2"/>
        <v>96.716435779031983</v>
      </c>
      <c r="P11" s="9"/>
    </row>
    <row r="12" spans="1:133">
      <c r="A12" s="12"/>
      <c r="B12" s="42">
        <v>524</v>
      </c>
      <c r="C12" s="19" t="s">
        <v>30</v>
      </c>
      <c r="D12" s="43">
        <v>214438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214438</v>
      </c>
      <c r="O12" s="44">
        <f t="shared" si="2"/>
        <v>36.674876004788779</v>
      </c>
      <c r="P12" s="9"/>
    </row>
    <row r="13" spans="1:133" ht="15.75">
      <c r="A13" s="26" t="s">
        <v>31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443868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443868</v>
      </c>
      <c r="O13" s="41">
        <f t="shared" si="2"/>
        <v>75.913801949717808</v>
      </c>
      <c r="P13" s="10"/>
    </row>
    <row r="14" spans="1:133">
      <c r="A14" s="12"/>
      <c r="B14" s="42">
        <v>539</v>
      </c>
      <c r="C14" s="19" t="s">
        <v>34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443868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443868</v>
      </c>
      <c r="O14" s="44">
        <f t="shared" si="2"/>
        <v>75.913801949717808</v>
      </c>
      <c r="P14" s="9"/>
    </row>
    <row r="15" spans="1:133" ht="15.75">
      <c r="A15" s="26" t="s">
        <v>35</v>
      </c>
      <c r="B15" s="27"/>
      <c r="C15" s="28"/>
      <c r="D15" s="29">
        <f t="shared" ref="D15:M15" si="5">SUM(D16:D16)</f>
        <v>1245800</v>
      </c>
      <c r="E15" s="29">
        <f t="shared" si="5"/>
        <v>5590</v>
      </c>
      <c r="F15" s="29">
        <f t="shared" si="5"/>
        <v>0</v>
      </c>
      <c r="G15" s="29">
        <f t="shared" si="5"/>
        <v>960815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2212205</v>
      </c>
      <c r="O15" s="41">
        <f t="shared" si="2"/>
        <v>378.34872584231232</v>
      </c>
      <c r="P15" s="10"/>
    </row>
    <row r="16" spans="1:133">
      <c r="A16" s="12"/>
      <c r="B16" s="42">
        <v>541</v>
      </c>
      <c r="C16" s="19" t="s">
        <v>61</v>
      </c>
      <c r="D16" s="43">
        <v>1245800</v>
      </c>
      <c r="E16" s="43">
        <v>5590</v>
      </c>
      <c r="F16" s="43">
        <v>0</v>
      </c>
      <c r="G16" s="43">
        <v>960815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2212205</v>
      </c>
      <c r="O16" s="44">
        <f t="shared" si="2"/>
        <v>378.34872584231232</v>
      </c>
      <c r="P16" s="9"/>
    </row>
    <row r="17" spans="1:119" ht="15.75">
      <c r="A17" s="26" t="s">
        <v>74</v>
      </c>
      <c r="B17" s="27"/>
      <c r="C17" s="28"/>
      <c r="D17" s="29">
        <f t="shared" ref="D17:M17" si="6">SUM(D18:D18)</f>
        <v>90651</v>
      </c>
      <c r="E17" s="29">
        <f t="shared" si="6"/>
        <v>0</v>
      </c>
      <c r="F17" s="29">
        <f t="shared" si="6"/>
        <v>0</v>
      </c>
      <c r="G17" s="29">
        <f t="shared" si="6"/>
        <v>116329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206980</v>
      </c>
      <c r="O17" s="41">
        <f t="shared" si="2"/>
        <v>35.399350094065333</v>
      </c>
      <c r="P17" s="10"/>
    </row>
    <row r="18" spans="1:119">
      <c r="A18" s="90"/>
      <c r="B18" s="91">
        <v>559</v>
      </c>
      <c r="C18" s="92" t="s">
        <v>75</v>
      </c>
      <c r="D18" s="43">
        <v>90651</v>
      </c>
      <c r="E18" s="43">
        <v>0</v>
      </c>
      <c r="F18" s="43">
        <v>0</v>
      </c>
      <c r="G18" s="43">
        <v>116329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206980</v>
      </c>
      <c r="O18" s="44">
        <f t="shared" si="2"/>
        <v>35.399350094065333</v>
      </c>
      <c r="P18" s="9"/>
    </row>
    <row r="19" spans="1:119" ht="15.75">
      <c r="A19" s="26" t="s">
        <v>37</v>
      </c>
      <c r="B19" s="27"/>
      <c r="C19" s="28"/>
      <c r="D19" s="29">
        <f t="shared" ref="D19:M19" si="7">SUM(D20:D21)</f>
        <v>539785</v>
      </c>
      <c r="E19" s="29">
        <f t="shared" si="7"/>
        <v>12335</v>
      </c>
      <c r="F19" s="29">
        <f t="shared" si="7"/>
        <v>135234</v>
      </c>
      <c r="G19" s="29">
        <f t="shared" si="7"/>
        <v>0</v>
      </c>
      <c r="H19" s="29">
        <f t="shared" si="7"/>
        <v>0</v>
      </c>
      <c r="I19" s="29">
        <f t="shared" si="7"/>
        <v>1099706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1787060</v>
      </c>
      <c r="O19" s="41">
        <f t="shared" si="2"/>
        <v>305.63707884385155</v>
      </c>
      <c r="P19" s="9"/>
    </row>
    <row r="20" spans="1:119">
      <c r="A20" s="12"/>
      <c r="B20" s="42">
        <v>572</v>
      </c>
      <c r="C20" s="19" t="s">
        <v>62</v>
      </c>
      <c r="D20" s="43">
        <v>539785</v>
      </c>
      <c r="E20" s="43">
        <v>12335</v>
      </c>
      <c r="F20" s="43">
        <v>135234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687354</v>
      </c>
      <c r="O20" s="44">
        <f t="shared" si="2"/>
        <v>117.55669574140585</v>
      </c>
      <c r="P20" s="9"/>
    </row>
    <row r="21" spans="1:119">
      <c r="A21" s="12"/>
      <c r="B21" s="42">
        <v>575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1099706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1099706</v>
      </c>
      <c r="O21" s="44">
        <f t="shared" si="2"/>
        <v>188.08038310244569</v>
      </c>
      <c r="P21" s="9"/>
    </row>
    <row r="22" spans="1:119" ht="15.75">
      <c r="A22" s="26" t="s">
        <v>64</v>
      </c>
      <c r="B22" s="27"/>
      <c r="C22" s="28"/>
      <c r="D22" s="29">
        <f t="shared" ref="D22:M22" si="8">SUM(D23:D24)</f>
        <v>170160</v>
      </c>
      <c r="E22" s="29">
        <f t="shared" si="8"/>
        <v>137184</v>
      </c>
      <c r="F22" s="29">
        <f t="shared" si="8"/>
        <v>0</v>
      </c>
      <c r="G22" s="29">
        <f t="shared" si="8"/>
        <v>80964</v>
      </c>
      <c r="H22" s="29">
        <f t="shared" si="8"/>
        <v>3746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1"/>
        <v>392054</v>
      </c>
      <c r="O22" s="41">
        <f t="shared" si="2"/>
        <v>67.052163502650927</v>
      </c>
      <c r="P22" s="9"/>
    </row>
    <row r="23" spans="1:119">
      <c r="A23" s="12"/>
      <c r="B23" s="42">
        <v>581</v>
      </c>
      <c r="C23" s="19" t="s">
        <v>65</v>
      </c>
      <c r="D23" s="43">
        <v>19409</v>
      </c>
      <c r="E23" s="43">
        <v>135234</v>
      </c>
      <c r="F23" s="43">
        <v>0</v>
      </c>
      <c r="G23" s="43">
        <v>80964</v>
      </c>
      <c r="H23" s="43">
        <v>3746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239353</v>
      </c>
      <c r="O23" s="44">
        <f t="shared" si="2"/>
        <v>40.936035573798527</v>
      </c>
      <c r="P23" s="9"/>
    </row>
    <row r="24" spans="1:119" ht="15.75" thickBot="1">
      <c r="A24" s="12"/>
      <c r="B24" s="42">
        <v>590</v>
      </c>
      <c r="C24" s="19" t="s">
        <v>83</v>
      </c>
      <c r="D24" s="43">
        <v>150751</v>
      </c>
      <c r="E24" s="43">
        <v>1950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152701</v>
      </c>
      <c r="O24" s="44">
        <f t="shared" si="2"/>
        <v>26.116127928852404</v>
      </c>
      <c r="P24" s="9"/>
    </row>
    <row r="25" spans="1:119" ht="16.5" thickBot="1">
      <c r="A25" s="13" t="s">
        <v>10</v>
      </c>
      <c r="B25" s="21"/>
      <c r="C25" s="20"/>
      <c r="D25" s="14">
        <f>SUM(D5,D10,D13,D15,D17,D19,D22)</f>
        <v>3618275</v>
      </c>
      <c r="E25" s="14">
        <f t="shared" ref="E25:M25" si="9">SUM(E5,E10,E13,E15,E17,E19,E22)</f>
        <v>155109</v>
      </c>
      <c r="F25" s="14">
        <f t="shared" si="9"/>
        <v>135234</v>
      </c>
      <c r="G25" s="14">
        <f t="shared" si="9"/>
        <v>1158108</v>
      </c>
      <c r="H25" s="14">
        <f t="shared" si="9"/>
        <v>3746</v>
      </c>
      <c r="I25" s="14">
        <f t="shared" si="9"/>
        <v>1543574</v>
      </c>
      <c r="J25" s="14">
        <f t="shared" si="9"/>
        <v>0</v>
      </c>
      <c r="K25" s="14">
        <f t="shared" si="9"/>
        <v>0</v>
      </c>
      <c r="L25" s="14">
        <f t="shared" si="9"/>
        <v>0</v>
      </c>
      <c r="M25" s="14">
        <f t="shared" si="9"/>
        <v>0</v>
      </c>
      <c r="N25" s="14">
        <f t="shared" si="1"/>
        <v>6614046</v>
      </c>
      <c r="O25" s="35">
        <f t="shared" si="2"/>
        <v>1131.1862493586455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84</v>
      </c>
      <c r="M27" s="93"/>
      <c r="N27" s="93"/>
      <c r="O27" s="39">
        <v>5847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customHeight="1" thickBot="1">
      <c r="A29" s="97" t="s">
        <v>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 xml:space="preserve">&amp;L&amp;14Office of Economic and Demographic Research&amp;R&amp;14Page &amp;P of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1119068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1119068</v>
      </c>
      <c r="O5" s="30">
        <f t="shared" ref="O5:O26" si="2">(N5/O$28)</f>
        <v>189.4477738276621</v>
      </c>
      <c r="P5" s="6"/>
    </row>
    <row r="6" spans="1:133">
      <c r="A6" s="12"/>
      <c r="B6" s="42">
        <v>511</v>
      </c>
      <c r="C6" s="19" t="s">
        <v>19</v>
      </c>
      <c r="D6" s="43">
        <v>127859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127859</v>
      </c>
      <c r="O6" s="44">
        <f t="shared" si="2"/>
        <v>21.645336041984088</v>
      </c>
      <c r="P6" s="9"/>
    </row>
    <row r="7" spans="1:133">
      <c r="A7" s="12"/>
      <c r="B7" s="42">
        <v>512</v>
      </c>
      <c r="C7" s="19" t="s">
        <v>20</v>
      </c>
      <c r="D7" s="43">
        <v>260244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260244</v>
      </c>
      <c r="O7" s="44">
        <f t="shared" si="2"/>
        <v>44.056881665820214</v>
      </c>
      <c r="P7" s="9"/>
    </row>
    <row r="8" spans="1:133">
      <c r="A8" s="12"/>
      <c r="B8" s="42">
        <v>513</v>
      </c>
      <c r="C8" s="19" t="s">
        <v>21</v>
      </c>
      <c r="D8" s="43">
        <v>437768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437768</v>
      </c>
      <c r="O8" s="44">
        <f t="shared" si="2"/>
        <v>74.110038936854579</v>
      </c>
      <c r="P8" s="9"/>
    </row>
    <row r="9" spans="1:133">
      <c r="A9" s="12"/>
      <c r="B9" s="42">
        <v>514</v>
      </c>
      <c r="C9" s="19" t="s">
        <v>22</v>
      </c>
      <c r="D9" s="43">
        <v>104904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104904</v>
      </c>
      <c r="O9" s="44">
        <f t="shared" si="2"/>
        <v>17.759268664296599</v>
      </c>
      <c r="P9" s="9"/>
    </row>
    <row r="10" spans="1:133">
      <c r="A10" s="12"/>
      <c r="B10" s="42">
        <v>515</v>
      </c>
      <c r="C10" s="19" t="s">
        <v>23</v>
      </c>
      <c r="D10" s="43">
        <v>134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134</v>
      </c>
      <c r="O10" s="44">
        <f t="shared" si="2"/>
        <v>2.2684950059251734E-2</v>
      </c>
      <c r="P10" s="9"/>
    </row>
    <row r="11" spans="1:133">
      <c r="A11" s="12"/>
      <c r="B11" s="42">
        <v>519</v>
      </c>
      <c r="C11" s="19" t="s">
        <v>60</v>
      </c>
      <c r="D11" s="43">
        <v>188159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188159</v>
      </c>
      <c r="O11" s="44">
        <f t="shared" si="2"/>
        <v>31.853563568647367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762556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762556</v>
      </c>
      <c r="O12" s="41">
        <f t="shared" si="2"/>
        <v>129.09361774166243</v>
      </c>
      <c r="P12" s="10"/>
    </row>
    <row r="13" spans="1:133">
      <c r="A13" s="12"/>
      <c r="B13" s="42">
        <v>521</v>
      </c>
      <c r="C13" s="19" t="s">
        <v>28</v>
      </c>
      <c r="D13" s="43">
        <v>559902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559902</v>
      </c>
      <c r="O13" s="44">
        <f t="shared" si="2"/>
        <v>94.786185881157948</v>
      </c>
      <c r="P13" s="9"/>
    </row>
    <row r="14" spans="1:133">
      <c r="A14" s="12"/>
      <c r="B14" s="42">
        <v>524</v>
      </c>
      <c r="C14" s="19" t="s">
        <v>30</v>
      </c>
      <c r="D14" s="43">
        <v>202654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202654</v>
      </c>
      <c r="O14" s="44">
        <f t="shared" si="2"/>
        <v>34.307431860504487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182501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182501</v>
      </c>
      <c r="O15" s="41">
        <f t="shared" si="2"/>
        <v>30.895716945996277</v>
      </c>
      <c r="P15" s="10"/>
    </row>
    <row r="16" spans="1:133">
      <c r="A16" s="12"/>
      <c r="B16" s="42">
        <v>539</v>
      </c>
      <c r="C16" s="19" t="s">
        <v>34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182501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182501</v>
      </c>
      <c r="O16" s="44">
        <f t="shared" si="2"/>
        <v>30.895716945996277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1222792</v>
      </c>
      <c r="E17" s="29">
        <f t="shared" si="5"/>
        <v>0</v>
      </c>
      <c r="F17" s="29">
        <f t="shared" si="5"/>
        <v>0</v>
      </c>
      <c r="G17" s="29">
        <f t="shared" si="5"/>
        <v>825562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2048354</v>
      </c>
      <c r="O17" s="41">
        <f t="shared" si="2"/>
        <v>346.76722532588457</v>
      </c>
      <c r="P17" s="10"/>
    </row>
    <row r="18" spans="1:119">
      <c r="A18" s="12"/>
      <c r="B18" s="42">
        <v>541</v>
      </c>
      <c r="C18" s="19" t="s">
        <v>61</v>
      </c>
      <c r="D18" s="43">
        <v>1222792</v>
      </c>
      <c r="E18" s="43">
        <v>0</v>
      </c>
      <c r="F18" s="43">
        <v>0</v>
      </c>
      <c r="G18" s="43">
        <v>825562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2048354</v>
      </c>
      <c r="O18" s="44">
        <f t="shared" si="2"/>
        <v>346.76722532588457</v>
      </c>
      <c r="P18" s="9"/>
    </row>
    <row r="19" spans="1:119" ht="15.75">
      <c r="A19" s="26" t="s">
        <v>74</v>
      </c>
      <c r="B19" s="27"/>
      <c r="C19" s="28"/>
      <c r="D19" s="29">
        <f t="shared" ref="D19:M19" si="6">SUM(D20:D20)</f>
        <v>79590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79590</v>
      </c>
      <c r="O19" s="41">
        <f t="shared" si="2"/>
        <v>13.473844591163028</v>
      </c>
      <c r="P19" s="10"/>
    </row>
    <row r="20" spans="1:119">
      <c r="A20" s="90"/>
      <c r="B20" s="91">
        <v>559</v>
      </c>
      <c r="C20" s="92" t="s">
        <v>75</v>
      </c>
      <c r="D20" s="43">
        <v>79590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79590</v>
      </c>
      <c r="O20" s="44">
        <f t="shared" si="2"/>
        <v>13.473844591163028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617741</v>
      </c>
      <c r="E21" s="29">
        <f t="shared" si="7"/>
        <v>0</v>
      </c>
      <c r="F21" s="29">
        <f t="shared" si="7"/>
        <v>112695</v>
      </c>
      <c r="G21" s="29">
        <f t="shared" si="7"/>
        <v>1157971</v>
      </c>
      <c r="H21" s="29">
        <f t="shared" si="7"/>
        <v>0</v>
      </c>
      <c r="I21" s="29">
        <f t="shared" si="7"/>
        <v>1331344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3219751</v>
      </c>
      <c r="O21" s="41">
        <f t="shared" si="2"/>
        <v>545.07381073302861</v>
      </c>
      <c r="P21" s="9"/>
    </row>
    <row r="22" spans="1:119">
      <c r="A22" s="12"/>
      <c r="B22" s="42">
        <v>572</v>
      </c>
      <c r="C22" s="19" t="s">
        <v>62</v>
      </c>
      <c r="D22" s="43">
        <v>617741</v>
      </c>
      <c r="E22" s="43">
        <v>0</v>
      </c>
      <c r="F22" s="43">
        <v>112695</v>
      </c>
      <c r="G22" s="43">
        <v>875805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1606241</v>
      </c>
      <c r="O22" s="44">
        <f t="shared" si="2"/>
        <v>271.92161841882512</v>
      </c>
      <c r="P22" s="9"/>
    </row>
    <row r="23" spans="1:119">
      <c r="A23" s="12"/>
      <c r="B23" s="42">
        <v>575</v>
      </c>
      <c r="C23" s="19" t="s">
        <v>63</v>
      </c>
      <c r="D23" s="43">
        <v>0</v>
      </c>
      <c r="E23" s="43">
        <v>0</v>
      </c>
      <c r="F23" s="43">
        <v>0</v>
      </c>
      <c r="G23" s="43">
        <v>282166</v>
      </c>
      <c r="H23" s="43">
        <v>0</v>
      </c>
      <c r="I23" s="43">
        <v>1331344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1613510</v>
      </c>
      <c r="O23" s="44">
        <f t="shared" si="2"/>
        <v>273.15219231420349</v>
      </c>
      <c r="P23" s="9"/>
    </row>
    <row r="24" spans="1:119" ht="15.75">
      <c r="A24" s="26" t="s">
        <v>64</v>
      </c>
      <c r="B24" s="27"/>
      <c r="C24" s="28"/>
      <c r="D24" s="29">
        <f t="shared" ref="D24:M24" si="8">SUM(D25:D25)</f>
        <v>84128</v>
      </c>
      <c r="E24" s="29">
        <f t="shared" si="8"/>
        <v>0</v>
      </c>
      <c r="F24" s="29">
        <f t="shared" si="8"/>
        <v>0</v>
      </c>
      <c r="G24" s="29">
        <f t="shared" si="8"/>
        <v>112695</v>
      </c>
      <c r="H24" s="29">
        <f t="shared" si="8"/>
        <v>9565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206388</v>
      </c>
      <c r="O24" s="41">
        <f t="shared" si="2"/>
        <v>34.939563230066021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84128</v>
      </c>
      <c r="E25" s="43">
        <v>0</v>
      </c>
      <c r="F25" s="43">
        <v>0</v>
      </c>
      <c r="G25" s="43">
        <v>112695</v>
      </c>
      <c r="H25" s="43">
        <v>9565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206388</v>
      </c>
      <c r="O25" s="44">
        <f t="shared" si="2"/>
        <v>34.939563230066021</v>
      </c>
      <c r="P25" s="9"/>
    </row>
    <row r="26" spans="1:119" ht="16.5" thickBot="1">
      <c r="A26" s="13" t="s">
        <v>10</v>
      </c>
      <c r="B26" s="21"/>
      <c r="C26" s="20"/>
      <c r="D26" s="14">
        <f>SUM(D5,D12,D15,D17,D19,D21,D24)</f>
        <v>3885875</v>
      </c>
      <c r="E26" s="14">
        <f t="shared" ref="E26:M26" si="9">SUM(E5,E12,E15,E17,E19,E21,E24)</f>
        <v>0</v>
      </c>
      <c r="F26" s="14">
        <f t="shared" si="9"/>
        <v>112695</v>
      </c>
      <c r="G26" s="14">
        <f t="shared" si="9"/>
        <v>2096228</v>
      </c>
      <c r="H26" s="14">
        <f t="shared" si="9"/>
        <v>9565</v>
      </c>
      <c r="I26" s="14">
        <f t="shared" si="9"/>
        <v>1513845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7618208</v>
      </c>
      <c r="O26" s="35">
        <f t="shared" si="2"/>
        <v>1289.6915523954631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81</v>
      </c>
      <c r="M28" s="93"/>
      <c r="N28" s="93"/>
      <c r="O28" s="39">
        <v>5907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1603543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1603543</v>
      </c>
      <c r="O5" s="30">
        <f t="shared" ref="O5:O27" si="1">(N5/O$29)</f>
        <v>271.37299035369773</v>
      </c>
      <c r="P5" s="6"/>
    </row>
    <row r="6" spans="1:133">
      <c r="A6" s="12"/>
      <c r="B6" s="42">
        <v>511</v>
      </c>
      <c r="C6" s="19" t="s">
        <v>19</v>
      </c>
      <c r="D6" s="43">
        <v>126356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126356</v>
      </c>
      <c r="O6" s="44">
        <f t="shared" si="1"/>
        <v>21.383652056185479</v>
      </c>
      <c r="P6" s="9"/>
    </row>
    <row r="7" spans="1:133">
      <c r="A7" s="12"/>
      <c r="B7" s="42">
        <v>512</v>
      </c>
      <c r="C7" s="19" t="s">
        <v>20</v>
      </c>
      <c r="D7" s="43">
        <v>235882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235882</v>
      </c>
      <c r="O7" s="44">
        <f t="shared" si="1"/>
        <v>39.919106447791506</v>
      </c>
      <c r="P7" s="9"/>
    </row>
    <row r="8" spans="1:133">
      <c r="A8" s="12"/>
      <c r="B8" s="42">
        <v>513</v>
      </c>
      <c r="C8" s="19" t="s">
        <v>21</v>
      </c>
      <c r="D8" s="43">
        <v>383619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383619</v>
      </c>
      <c r="O8" s="44">
        <f t="shared" si="1"/>
        <v>64.921137248265353</v>
      </c>
      <c r="P8" s="9"/>
    </row>
    <row r="9" spans="1:133">
      <c r="A9" s="12"/>
      <c r="B9" s="42">
        <v>514</v>
      </c>
      <c r="C9" s="19" t="s">
        <v>22</v>
      </c>
      <c r="D9" s="43">
        <v>98513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98513</v>
      </c>
      <c r="O9" s="44">
        <f t="shared" si="1"/>
        <v>16.671687256727026</v>
      </c>
      <c r="P9" s="9"/>
    </row>
    <row r="10" spans="1:133">
      <c r="A10" s="12"/>
      <c r="B10" s="42">
        <v>515</v>
      </c>
      <c r="C10" s="19" t="s">
        <v>23</v>
      </c>
      <c r="D10" s="43">
        <v>2259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2259</v>
      </c>
      <c r="O10" s="44">
        <f t="shared" si="1"/>
        <v>0.38229818920291081</v>
      </c>
      <c r="P10" s="9"/>
    </row>
    <row r="11" spans="1:133">
      <c r="A11" s="12"/>
      <c r="B11" s="42">
        <v>516</v>
      </c>
      <c r="C11" s="19" t="s">
        <v>78</v>
      </c>
      <c r="D11" s="43">
        <v>545242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545242</v>
      </c>
      <c r="O11" s="44">
        <f t="shared" si="1"/>
        <v>92.273142663733282</v>
      </c>
      <c r="P11" s="9"/>
    </row>
    <row r="12" spans="1:133">
      <c r="A12" s="12"/>
      <c r="B12" s="42">
        <v>519</v>
      </c>
      <c r="C12" s="19" t="s">
        <v>60</v>
      </c>
      <c r="D12" s="43">
        <v>211672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211672</v>
      </c>
      <c r="O12" s="44">
        <f t="shared" si="1"/>
        <v>35.821966491792182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739388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739388</v>
      </c>
      <c r="O13" s="41">
        <f t="shared" si="1"/>
        <v>125.12912506346251</v>
      </c>
      <c r="P13" s="10"/>
    </row>
    <row r="14" spans="1:133">
      <c r="A14" s="12"/>
      <c r="B14" s="42">
        <v>521</v>
      </c>
      <c r="C14" s="19" t="s">
        <v>28</v>
      </c>
      <c r="D14" s="43">
        <v>550005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550005</v>
      </c>
      <c r="O14" s="44">
        <f t="shared" si="1"/>
        <v>93.079201218480279</v>
      </c>
      <c r="P14" s="9"/>
    </row>
    <row r="15" spans="1:133">
      <c r="A15" s="12"/>
      <c r="B15" s="42">
        <v>524</v>
      </c>
      <c r="C15" s="19" t="s">
        <v>30</v>
      </c>
      <c r="D15" s="43">
        <v>189383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189383</v>
      </c>
      <c r="O15" s="44">
        <f t="shared" si="1"/>
        <v>32.049923844982231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197762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197762</v>
      </c>
      <c r="O16" s="41">
        <f t="shared" si="1"/>
        <v>33.467930275850399</v>
      </c>
      <c r="P16" s="10"/>
    </row>
    <row r="17" spans="1:119">
      <c r="A17" s="12"/>
      <c r="B17" s="42">
        <v>539</v>
      </c>
      <c r="C17" s="19" t="s">
        <v>34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197762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197762</v>
      </c>
      <c r="O17" s="44">
        <f t="shared" si="1"/>
        <v>33.467930275850399</v>
      </c>
      <c r="P17" s="9"/>
    </row>
    <row r="18" spans="1:119" ht="15.75">
      <c r="A18" s="26" t="s">
        <v>35</v>
      </c>
      <c r="B18" s="27"/>
      <c r="C18" s="28"/>
      <c r="D18" s="29">
        <f t="shared" ref="D18:M18" si="6">SUM(D19:D19)</f>
        <v>1878960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4"/>
        <v>1878960</v>
      </c>
      <c r="O18" s="41">
        <f t="shared" si="1"/>
        <v>317.98273819597222</v>
      </c>
      <c r="P18" s="10"/>
    </row>
    <row r="19" spans="1:119">
      <c r="A19" s="12"/>
      <c r="B19" s="42">
        <v>541</v>
      </c>
      <c r="C19" s="19" t="s">
        <v>61</v>
      </c>
      <c r="D19" s="43">
        <v>1878960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1878960</v>
      </c>
      <c r="O19" s="44">
        <f t="shared" si="1"/>
        <v>317.98273819597222</v>
      </c>
      <c r="P19" s="9"/>
    </row>
    <row r="20" spans="1:119" ht="15.75">
      <c r="A20" s="26" t="s">
        <v>74</v>
      </c>
      <c r="B20" s="27"/>
      <c r="C20" s="28"/>
      <c r="D20" s="29">
        <f t="shared" ref="D20:M20" si="7">SUM(D21:D21)</f>
        <v>136289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4"/>
        <v>136289</v>
      </c>
      <c r="O20" s="41">
        <f t="shared" si="1"/>
        <v>23.064647148417667</v>
      </c>
      <c r="P20" s="10"/>
    </row>
    <row r="21" spans="1:119">
      <c r="A21" s="90"/>
      <c r="B21" s="91">
        <v>559</v>
      </c>
      <c r="C21" s="92" t="s">
        <v>75</v>
      </c>
      <c r="D21" s="43">
        <v>136289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136289</v>
      </c>
      <c r="O21" s="44">
        <f t="shared" si="1"/>
        <v>23.064647148417667</v>
      </c>
      <c r="P21" s="9"/>
    </row>
    <row r="22" spans="1:119" ht="15.75">
      <c r="A22" s="26" t="s">
        <v>37</v>
      </c>
      <c r="B22" s="27"/>
      <c r="C22" s="28"/>
      <c r="D22" s="29">
        <f t="shared" ref="D22:M22" si="8">SUM(D23:D24)</f>
        <v>614844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1055487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  <c r="N22" s="29">
        <f t="shared" si="4"/>
        <v>1670331</v>
      </c>
      <c r="O22" s="41">
        <f t="shared" si="1"/>
        <v>282.67574885767471</v>
      </c>
      <c r="P22" s="9"/>
    </row>
    <row r="23" spans="1:119">
      <c r="A23" s="12"/>
      <c r="B23" s="42">
        <v>572</v>
      </c>
      <c r="C23" s="19" t="s">
        <v>62</v>
      </c>
      <c r="D23" s="43">
        <v>614844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614844</v>
      </c>
      <c r="O23" s="44">
        <f t="shared" si="1"/>
        <v>104.05212387882891</v>
      </c>
      <c r="P23" s="9"/>
    </row>
    <row r="24" spans="1:119">
      <c r="A24" s="12"/>
      <c r="B24" s="42">
        <v>575</v>
      </c>
      <c r="C24" s="19" t="s">
        <v>63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1055487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1055487</v>
      </c>
      <c r="O24" s="44">
        <f t="shared" si="1"/>
        <v>178.62362497884584</v>
      </c>
      <c r="P24" s="9"/>
    </row>
    <row r="25" spans="1:119" ht="15.75">
      <c r="A25" s="26" t="s">
        <v>64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2787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 t="shared" si="4"/>
        <v>2787</v>
      </c>
      <c r="O25" s="41">
        <f t="shared" si="1"/>
        <v>0.47165341005246236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2787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2787</v>
      </c>
      <c r="O26" s="44">
        <f t="shared" si="1"/>
        <v>0.47165341005246236</v>
      </c>
      <c r="P26" s="9"/>
    </row>
    <row r="27" spans="1:119" ht="16.5" thickBot="1">
      <c r="A27" s="13" t="s">
        <v>10</v>
      </c>
      <c r="B27" s="21"/>
      <c r="C27" s="20"/>
      <c r="D27" s="14">
        <f>SUM(D5,D13,D16,D18,D20,D22,D25)</f>
        <v>4973024</v>
      </c>
      <c r="E27" s="14">
        <f t="shared" ref="E27:M27" si="10">SUM(E5,E13,E16,E18,E20,E22,E25)</f>
        <v>0</v>
      </c>
      <c r="F27" s="14">
        <f t="shared" si="10"/>
        <v>0</v>
      </c>
      <c r="G27" s="14">
        <f t="shared" si="10"/>
        <v>0</v>
      </c>
      <c r="H27" s="14">
        <f t="shared" si="10"/>
        <v>2787</v>
      </c>
      <c r="I27" s="14">
        <f t="shared" si="10"/>
        <v>1253249</v>
      </c>
      <c r="J27" s="14">
        <f t="shared" si="10"/>
        <v>0</v>
      </c>
      <c r="K27" s="14">
        <f t="shared" si="10"/>
        <v>0</v>
      </c>
      <c r="L27" s="14">
        <f t="shared" si="10"/>
        <v>0</v>
      </c>
      <c r="M27" s="14">
        <f t="shared" si="10"/>
        <v>0</v>
      </c>
      <c r="N27" s="14">
        <f t="shared" si="4"/>
        <v>6229060</v>
      </c>
      <c r="O27" s="35">
        <f t="shared" si="1"/>
        <v>1054.1648333051278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79</v>
      </c>
      <c r="M29" s="93"/>
      <c r="N29" s="93"/>
      <c r="O29" s="39">
        <v>5909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949871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949871</v>
      </c>
      <c r="O5" s="30">
        <f t="shared" ref="O5:O26" si="2">(N5/O$28)</f>
        <v>161.29580573951435</v>
      </c>
      <c r="P5" s="6"/>
    </row>
    <row r="6" spans="1:133">
      <c r="A6" s="12"/>
      <c r="B6" s="42">
        <v>511</v>
      </c>
      <c r="C6" s="19" t="s">
        <v>19</v>
      </c>
      <c r="D6" s="43">
        <v>128926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128926</v>
      </c>
      <c r="O6" s="44">
        <f t="shared" si="2"/>
        <v>21.892681270164715</v>
      </c>
      <c r="P6" s="9"/>
    </row>
    <row r="7" spans="1:133">
      <c r="A7" s="12"/>
      <c r="B7" s="42">
        <v>512</v>
      </c>
      <c r="C7" s="19" t="s">
        <v>20</v>
      </c>
      <c r="D7" s="43">
        <v>268618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268618</v>
      </c>
      <c r="O7" s="44">
        <f t="shared" si="2"/>
        <v>45.613516726099505</v>
      </c>
      <c r="P7" s="9"/>
    </row>
    <row r="8" spans="1:133">
      <c r="A8" s="12"/>
      <c r="B8" s="42">
        <v>513</v>
      </c>
      <c r="C8" s="19" t="s">
        <v>21</v>
      </c>
      <c r="D8" s="43">
        <v>345194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345194</v>
      </c>
      <c r="O8" s="44">
        <f t="shared" si="2"/>
        <v>58.616743080319239</v>
      </c>
      <c r="P8" s="9"/>
    </row>
    <row r="9" spans="1:133">
      <c r="A9" s="12"/>
      <c r="B9" s="42">
        <v>514</v>
      </c>
      <c r="C9" s="19" t="s">
        <v>22</v>
      </c>
      <c r="D9" s="43">
        <v>74467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74467</v>
      </c>
      <c r="O9" s="44">
        <f t="shared" si="2"/>
        <v>12.645101035829512</v>
      </c>
      <c r="P9" s="9"/>
    </row>
    <row r="10" spans="1:133">
      <c r="A10" s="12"/>
      <c r="B10" s="42">
        <v>515</v>
      </c>
      <c r="C10" s="19" t="s">
        <v>23</v>
      </c>
      <c r="D10" s="43">
        <v>3711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3711</v>
      </c>
      <c r="O10" s="44">
        <f t="shared" si="2"/>
        <v>0.63015792154865002</v>
      </c>
      <c r="P10" s="9"/>
    </row>
    <row r="11" spans="1:133">
      <c r="A11" s="12"/>
      <c r="B11" s="42">
        <v>519</v>
      </c>
      <c r="C11" s="19" t="s">
        <v>60</v>
      </c>
      <c r="D11" s="43">
        <v>128955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128955</v>
      </c>
      <c r="O11" s="44">
        <f t="shared" si="2"/>
        <v>21.897605705552724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809964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809964</v>
      </c>
      <c r="O12" s="41">
        <f t="shared" si="2"/>
        <v>137.53846153846155</v>
      </c>
      <c r="P12" s="10"/>
    </row>
    <row r="13" spans="1:133">
      <c r="A13" s="12"/>
      <c r="B13" s="42">
        <v>521</v>
      </c>
      <c r="C13" s="19" t="s">
        <v>28</v>
      </c>
      <c r="D13" s="43">
        <v>538345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538345</v>
      </c>
      <c r="O13" s="44">
        <f t="shared" si="2"/>
        <v>91.415350653761251</v>
      </c>
      <c r="P13" s="9"/>
    </row>
    <row r="14" spans="1:133">
      <c r="A14" s="12"/>
      <c r="B14" s="42">
        <v>524</v>
      </c>
      <c r="C14" s="19" t="s">
        <v>30</v>
      </c>
      <c r="D14" s="43">
        <v>271619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271619</v>
      </c>
      <c r="O14" s="44">
        <f t="shared" si="2"/>
        <v>46.123110884700289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227744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227744</v>
      </c>
      <c r="O15" s="41">
        <f t="shared" si="2"/>
        <v>38.672779758872473</v>
      </c>
      <c r="P15" s="10"/>
    </row>
    <row r="16" spans="1:133">
      <c r="A16" s="12"/>
      <c r="B16" s="42">
        <v>539</v>
      </c>
      <c r="C16" s="19" t="s">
        <v>34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227744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227744</v>
      </c>
      <c r="O16" s="44">
        <f t="shared" si="2"/>
        <v>38.672779758872473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2021239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2021239</v>
      </c>
      <c r="O17" s="41">
        <f t="shared" si="2"/>
        <v>343.22278824927832</v>
      </c>
      <c r="P17" s="10"/>
    </row>
    <row r="18" spans="1:119">
      <c r="A18" s="12"/>
      <c r="B18" s="42">
        <v>541</v>
      </c>
      <c r="C18" s="19" t="s">
        <v>61</v>
      </c>
      <c r="D18" s="43">
        <v>2021239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2021239</v>
      </c>
      <c r="O18" s="44">
        <f t="shared" si="2"/>
        <v>343.22278824927832</v>
      </c>
      <c r="P18" s="9"/>
    </row>
    <row r="19" spans="1:119" ht="15.75">
      <c r="A19" s="26" t="s">
        <v>74</v>
      </c>
      <c r="B19" s="27"/>
      <c r="C19" s="28"/>
      <c r="D19" s="29">
        <f t="shared" ref="D19:M19" si="6">SUM(D20:D20)</f>
        <v>91220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91220</v>
      </c>
      <c r="O19" s="41">
        <f t="shared" si="2"/>
        <v>15.489896417048735</v>
      </c>
      <c r="P19" s="10"/>
    </row>
    <row r="20" spans="1:119">
      <c r="A20" s="90"/>
      <c r="B20" s="91">
        <v>559</v>
      </c>
      <c r="C20" s="92" t="s">
        <v>75</v>
      </c>
      <c r="D20" s="43">
        <v>91220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91220</v>
      </c>
      <c r="O20" s="44">
        <f t="shared" si="2"/>
        <v>15.489896417048735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634327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980570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1614897</v>
      </c>
      <c r="O21" s="41">
        <f t="shared" si="2"/>
        <v>274.2226184411615</v>
      </c>
      <c r="P21" s="9"/>
    </row>
    <row r="22" spans="1:119">
      <c r="A22" s="12"/>
      <c r="B22" s="42">
        <v>572</v>
      </c>
      <c r="C22" s="19" t="s">
        <v>62</v>
      </c>
      <c r="D22" s="43">
        <v>634327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634327</v>
      </c>
      <c r="O22" s="44">
        <f t="shared" si="2"/>
        <v>107.71387332314485</v>
      </c>
      <c r="P22" s="9"/>
    </row>
    <row r="23" spans="1:119">
      <c r="A23" s="12"/>
      <c r="B23" s="42">
        <v>575</v>
      </c>
      <c r="C23" s="19" t="s">
        <v>63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980570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980570</v>
      </c>
      <c r="O23" s="44">
        <f t="shared" si="2"/>
        <v>166.50874511801663</v>
      </c>
      <c r="P23" s="9"/>
    </row>
    <row r="24" spans="1:119" ht="15.75">
      <c r="A24" s="26" t="s">
        <v>64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708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708</v>
      </c>
      <c r="O24" s="41">
        <f t="shared" si="2"/>
        <v>0.12022414671421294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0</v>
      </c>
      <c r="E25" s="43">
        <v>0</v>
      </c>
      <c r="F25" s="43">
        <v>0</v>
      </c>
      <c r="G25" s="43">
        <v>0</v>
      </c>
      <c r="H25" s="43">
        <v>708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708</v>
      </c>
      <c r="O25" s="44">
        <f t="shared" si="2"/>
        <v>0.12022414671421294</v>
      </c>
      <c r="P25" s="9"/>
    </row>
    <row r="26" spans="1:119" ht="16.5" thickBot="1">
      <c r="A26" s="13" t="s">
        <v>10</v>
      </c>
      <c r="B26" s="21"/>
      <c r="C26" s="20"/>
      <c r="D26" s="14">
        <f>SUM(D5,D12,D15,D17,D19,D21,D24)</f>
        <v>4506621</v>
      </c>
      <c r="E26" s="14">
        <f t="shared" ref="E26:M26" si="9">SUM(E5,E12,E15,E17,E19,E21,E24)</f>
        <v>0</v>
      </c>
      <c r="F26" s="14">
        <f t="shared" si="9"/>
        <v>0</v>
      </c>
      <c r="G26" s="14">
        <f t="shared" si="9"/>
        <v>0</v>
      </c>
      <c r="H26" s="14">
        <f t="shared" si="9"/>
        <v>708</v>
      </c>
      <c r="I26" s="14">
        <f t="shared" si="9"/>
        <v>1208314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5715643</v>
      </c>
      <c r="O26" s="35">
        <f t="shared" si="2"/>
        <v>970.56257429105108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76</v>
      </c>
      <c r="M28" s="93"/>
      <c r="N28" s="93"/>
      <c r="O28" s="39">
        <v>5889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1119585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1119585</v>
      </c>
      <c r="O5" s="30">
        <f t="shared" ref="O5:O24" si="2">(N5/O$26)</f>
        <v>192.17044284243048</v>
      </c>
      <c r="P5" s="6"/>
    </row>
    <row r="6" spans="1:133">
      <c r="A6" s="12"/>
      <c r="B6" s="42">
        <v>511</v>
      </c>
      <c r="C6" s="19" t="s">
        <v>19</v>
      </c>
      <c r="D6" s="43">
        <v>123441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123441</v>
      </c>
      <c r="O6" s="44">
        <f t="shared" si="2"/>
        <v>21.187950566426366</v>
      </c>
      <c r="P6" s="9"/>
    </row>
    <row r="7" spans="1:133">
      <c r="A7" s="12"/>
      <c r="B7" s="42">
        <v>512</v>
      </c>
      <c r="C7" s="19" t="s">
        <v>20</v>
      </c>
      <c r="D7" s="43">
        <v>361019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361019</v>
      </c>
      <c r="O7" s="44">
        <f t="shared" si="2"/>
        <v>61.966872639890148</v>
      </c>
      <c r="P7" s="9"/>
    </row>
    <row r="8" spans="1:133">
      <c r="A8" s="12"/>
      <c r="B8" s="42">
        <v>513</v>
      </c>
      <c r="C8" s="19" t="s">
        <v>21</v>
      </c>
      <c r="D8" s="43">
        <v>427708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427708</v>
      </c>
      <c r="O8" s="44">
        <f t="shared" si="2"/>
        <v>73.413662890490897</v>
      </c>
      <c r="P8" s="9"/>
    </row>
    <row r="9" spans="1:133">
      <c r="A9" s="12"/>
      <c r="B9" s="42">
        <v>514</v>
      </c>
      <c r="C9" s="19" t="s">
        <v>22</v>
      </c>
      <c r="D9" s="43">
        <v>83509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83509</v>
      </c>
      <c r="O9" s="44">
        <f t="shared" si="2"/>
        <v>14.333848266392035</v>
      </c>
      <c r="P9" s="9"/>
    </row>
    <row r="10" spans="1:133">
      <c r="A10" s="12"/>
      <c r="B10" s="42">
        <v>515</v>
      </c>
      <c r="C10" s="19" t="s">
        <v>23</v>
      </c>
      <c r="D10" s="43">
        <v>35862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35862</v>
      </c>
      <c r="O10" s="44">
        <f t="shared" si="2"/>
        <v>6.1555097837281156</v>
      </c>
      <c r="P10" s="9"/>
    </row>
    <row r="11" spans="1:133">
      <c r="A11" s="12"/>
      <c r="B11" s="42">
        <v>519</v>
      </c>
      <c r="C11" s="19" t="s">
        <v>60</v>
      </c>
      <c r="D11" s="43">
        <v>88046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88046</v>
      </c>
      <c r="O11" s="44">
        <f t="shared" si="2"/>
        <v>15.112598695502918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696213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696213</v>
      </c>
      <c r="O12" s="41">
        <f t="shared" si="2"/>
        <v>119.50102986611741</v>
      </c>
      <c r="P12" s="10"/>
    </row>
    <row r="13" spans="1:133">
      <c r="A13" s="12"/>
      <c r="B13" s="42">
        <v>521</v>
      </c>
      <c r="C13" s="19" t="s">
        <v>28</v>
      </c>
      <c r="D13" s="43">
        <v>565720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565720</v>
      </c>
      <c r="O13" s="44">
        <f t="shared" si="2"/>
        <v>97.10264332303467</v>
      </c>
      <c r="P13" s="9"/>
    </row>
    <row r="14" spans="1:133">
      <c r="A14" s="12"/>
      <c r="B14" s="42">
        <v>524</v>
      </c>
      <c r="C14" s="19" t="s">
        <v>30</v>
      </c>
      <c r="D14" s="43">
        <v>130493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130493</v>
      </c>
      <c r="O14" s="44">
        <f t="shared" si="2"/>
        <v>22.398386543082733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163121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163121</v>
      </c>
      <c r="O15" s="41">
        <f t="shared" si="2"/>
        <v>27.998798489529694</v>
      </c>
      <c r="P15" s="10"/>
    </row>
    <row r="16" spans="1:133">
      <c r="A16" s="12"/>
      <c r="B16" s="42">
        <v>539</v>
      </c>
      <c r="C16" s="19" t="s">
        <v>34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163121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163121</v>
      </c>
      <c r="O16" s="44">
        <f t="shared" si="2"/>
        <v>27.998798489529694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1996495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1996495</v>
      </c>
      <c r="O17" s="41">
        <f t="shared" si="2"/>
        <v>342.68709234466183</v>
      </c>
      <c r="P17" s="10"/>
    </row>
    <row r="18" spans="1:119">
      <c r="A18" s="12"/>
      <c r="B18" s="42">
        <v>541</v>
      </c>
      <c r="C18" s="19" t="s">
        <v>61</v>
      </c>
      <c r="D18" s="43">
        <v>1996495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1996495</v>
      </c>
      <c r="O18" s="44">
        <f t="shared" si="2"/>
        <v>342.68709234466183</v>
      </c>
      <c r="P18" s="9"/>
    </row>
    <row r="19" spans="1:119" ht="15.75">
      <c r="A19" s="26" t="s">
        <v>37</v>
      </c>
      <c r="B19" s="27"/>
      <c r="C19" s="28"/>
      <c r="D19" s="29">
        <f t="shared" ref="D19:M19" si="6">SUM(D20:D21)</f>
        <v>645448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1141790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1787238</v>
      </c>
      <c r="O19" s="41">
        <f t="shared" si="2"/>
        <v>306.76930998970136</v>
      </c>
      <c r="P19" s="9"/>
    </row>
    <row r="20" spans="1:119">
      <c r="A20" s="12"/>
      <c r="B20" s="42">
        <v>572</v>
      </c>
      <c r="C20" s="19" t="s">
        <v>62</v>
      </c>
      <c r="D20" s="43">
        <v>645448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645448</v>
      </c>
      <c r="O20" s="44">
        <f t="shared" si="2"/>
        <v>110.78750429110882</v>
      </c>
      <c r="P20" s="9"/>
    </row>
    <row r="21" spans="1:119">
      <c r="A21" s="12"/>
      <c r="B21" s="42">
        <v>575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1141790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1141790</v>
      </c>
      <c r="O21" s="44">
        <f t="shared" si="2"/>
        <v>195.98180569859252</v>
      </c>
      <c r="P21" s="9"/>
    </row>
    <row r="22" spans="1:119" ht="15.75">
      <c r="A22" s="26" t="s">
        <v>64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876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876</v>
      </c>
      <c r="O22" s="41">
        <f t="shared" si="2"/>
        <v>0.15036045314109167</v>
      </c>
      <c r="P22" s="9"/>
    </row>
    <row r="23" spans="1:119" ht="15.75" thickBot="1">
      <c r="A23" s="12"/>
      <c r="B23" s="42">
        <v>581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876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876</v>
      </c>
      <c r="O23" s="44">
        <f t="shared" si="2"/>
        <v>0.15036045314109167</v>
      </c>
      <c r="P23" s="9"/>
    </row>
    <row r="24" spans="1:119" ht="16.5" thickBot="1">
      <c r="A24" s="13" t="s">
        <v>10</v>
      </c>
      <c r="B24" s="21"/>
      <c r="C24" s="20"/>
      <c r="D24" s="14">
        <f>SUM(D5,D12,D15,D17,D19,D22)</f>
        <v>4457741</v>
      </c>
      <c r="E24" s="14">
        <f t="shared" ref="E24:M24" si="8">SUM(E5,E12,E15,E17,E19,E22)</f>
        <v>0</v>
      </c>
      <c r="F24" s="14">
        <f t="shared" si="8"/>
        <v>0</v>
      </c>
      <c r="G24" s="14">
        <f t="shared" si="8"/>
        <v>0</v>
      </c>
      <c r="H24" s="14">
        <f t="shared" si="8"/>
        <v>876</v>
      </c>
      <c r="I24" s="14">
        <f t="shared" si="8"/>
        <v>1304911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5763528</v>
      </c>
      <c r="O24" s="35">
        <f t="shared" si="2"/>
        <v>989.27703398558185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72</v>
      </c>
      <c r="M26" s="93"/>
      <c r="N26" s="93"/>
      <c r="O26" s="39">
        <v>5826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956624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956624</v>
      </c>
      <c r="O5" s="30">
        <f t="shared" ref="O5:O24" si="2">(N5/O$26)</f>
        <v>163.83353313923618</v>
      </c>
      <c r="P5" s="6"/>
    </row>
    <row r="6" spans="1:133">
      <c r="A6" s="12"/>
      <c r="B6" s="42">
        <v>511</v>
      </c>
      <c r="C6" s="19" t="s">
        <v>19</v>
      </c>
      <c r="D6" s="43">
        <v>93246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93246</v>
      </c>
      <c r="O6" s="44">
        <f t="shared" si="2"/>
        <v>15.969515327967118</v>
      </c>
      <c r="P6" s="9"/>
    </row>
    <row r="7" spans="1:133">
      <c r="A7" s="12"/>
      <c r="B7" s="42">
        <v>512</v>
      </c>
      <c r="C7" s="19" t="s">
        <v>20</v>
      </c>
      <c r="D7" s="43">
        <v>204234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204234</v>
      </c>
      <c r="O7" s="44">
        <f t="shared" si="2"/>
        <v>34.977564651481416</v>
      </c>
      <c r="P7" s="9"/>
    </row>
    <row r="8" spans="1:133">
      <c r="A8" s="12"/>
      <c r="B8" s="42">
        <v>513</v>
      </c>
      <c r="C8" s="19" t="s">
        <v>21</v>
      </c>
      <c r="D8" s="43">
        <v>405144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405144</v>
      </c>
      <c r="O8" s="44">
        <f t="shared" si="2"/>
        <v>69.385853742079121</v>
      </c>
      <c r="P8" s="9"/>
    </row>
    <row r="9" spans="1:133">
      <c r="A9" s="12"/>
      <c r="B9" s="42">
        <v>514</v>
      </c>
      <c r="C9" s="19" t="s">
        <v>22</v>
      </c>
      <c r="D9" s="43">
        <v>60526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60526</v>
      </c>
      <c r="O9" s="44">
        <f t="shared" si="2"/>
        <v>10.365816064394588</v>
      </c>
      <c r="P9" s="9"/>
    </row>
    <row r="10" spans="1:133">
      <c r="A10" s="12"/>
      <c r="B10" s="42">
        <v>515</v>
      </c>
      <c r="C10" s="19" t="s">
        <v>23</v>
      </c>
      <c r="D10" s="43">
        <v>9942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9942</v>
      </c>
      <c r="O10" s="44">
        <f t="shared" si="2"/>
        <v>1.7026888165781813</v>
      </c>
      <c r="P10" s="9"/>
    </row>
    <row r="11" spans="1:133">
      <c r="A11" s="12"/>
      <c r="B11" s="42">
        <v>519</v>
      </c>
      <c r="C11" s="19" t="s">
        <v>60</v>
      </c>
      <c r="D11" s="43">
        <v>183532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183532</v>
      </c>
      <c r="O11" s="44">
        <f t="shared" si="2"/>
        <v>31.432094536735743</v>
      </c>
      <c r="P11" s="9"/>
    </row>
    <row r="12" spans="1:133" ht="15.75">
      <c r="A12" s="26" t="s">
        <v>27</v>
      </c>
      <c r="B12" s="27"/>
      <c r="C12" s="28"/>
      <c r="D12" s="29">
        <f t="shared" ref="D12:M12" si="3">SUM(D13:D14)</f>
        <v>681361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681361</v>
      </c>
      <c r="O12" s="41">
        <f t="shared" si="2"/>
        <v>116.69138551121767</v>
      </c>
      <c r="P12" s="10"/>
    </row>
    <row r="13" spans="1:133">
      <c r="A13" s="12"/>
      <c r="B13" s="42">
        <v>521</v>
      </c>
      <c r="C13" s="19" t="s">
        <v>28</v>
      </c>
      <c r="D13" s="43">
        <v>583519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583519</v>
      </c>
      <c r="O13" s="44">
        <f t="shared" si="2"/>
        <v>99.934749100873432</v>
      </c>
      <c r="P13" s="9"/>
    </row>
    <row r="14" spans="1:133">
      <c r="A14" s="12"/>
      <c r="B14" s="42">
        <v>524</v>
      </c>
      <c r="C14" s="19" t="s">
        <v>30</v>
      </c>
      <c r="D14" s="43">
        <v>97842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97842</v>
      </c>
      <c r="O14" s="44">
        <f t="shared" si="2"/>
        <v>16.756636410344235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SUM(D16:D16)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233580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233580</v>
      </c>
      <c r="O15" s="41">
        <f t="shared" si="2"/>
        <v>40.003425244048636</v>
      </c>
      <c r="P15" s="10"/>
    </row>
    <row r="16" spans="1:133">
      <c r="A16" s="12"/>
      <c r="B16" s="42">
        <v>539</v>
      </c>
      <c r="C16" s="19" t="s">
        <v>34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233580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233580</v>
      </c>
      <c r="O16" s="44">
        <f t="shared" si="2"/>
        <v>40.003425244048636</v>
      </c>
      <c r="P16" s="9"/>
    </row>
    <row r="17" spans="1:119" ht="15.75">
      <c r="A17" s="26" t="s">
        <v>35</v>
      </c>
      <c r="B17" s="27"/>
      <c r="C17" s="28"/>
      <c r="D17" s="29">
        <f t="shared" ref="D17:M17" si="5">SUM(D18:D18)</f>
        <v>1427273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1427273</v>
      </c>
      <c r="O17" s="41">
        <f t="shared" si="2"/>
        <v>244.43791745161843</v>
      </c>
      <c r="P17" s="10"/>
    </row>
    <row r="18" spans="1:119">
      <c r="A18" s="12"/>
      <c r="B18" s="42">
        <v>541</v>
      </c>
      <c r="C18" s="19" t="s">
        <v>61</v>
      </c>
      <c r="D18" s="43">
        <v>1427273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1427273</v>
      </c>
      <c r="O18" s="44">
        <f t="shared" si="2"/>
        <v>244.43791745161843</v>
      </c>
      <c r="P18" s="9"/>
    </row>
    <row r="19" spans="1:119" ht="15.75">
      <c r="A19" s="26" t="s">
        <v>37</v>
      </c>
      <c r="B19" s="27"/>
      <c r="C19" s="28"/>
      <c r="D19" s="29">
        <f t="shared" ref="D19:M19" si="6">SUM(D20:D21)</f>
        <v>838218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1012192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1850410</v>
      </c>
      <c r="O19" s="41">
        <f t="shared" si="2"/>
        <v>316.90529200205515</v>
      </c>
      <c r="P19" s="9"/>
    </row>
    <row r="20" spans="1:119">
      <c r="A20" s="12"/>
      <c r="B20" s="42">
        <v>572</v>
      </c>
      <c r="C20" s="19" t="s">
        <v>62</v>
      </c>
      <c r="D20" s="43">
        <v>838218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838218</v>
      </c>
      <c r="O20" s="44">
        <f t="shared" si="2"/>
        <v>143.55506079808185</v>
      </c>
      <c r="P20" s="9"/>
    </row>
    <row r="21" spans="1:119">
      <c r="A21" s="12"/>
      <c r="B21" s="42">
        <v>575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1012192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1012192</v>
      </c>
      <c r="O21" s="44">
        <f t="shared" si="2"/>
        <v>173.35023120397329</v>
      </c>
      <c r="P21" s="9"/>
    </row>
    <row r="22" spans="1:119" ht="15.75">
      <c r="A22" s="26" t="s">
        <v>64</v>
      </c>
      <c r="B22" s="27"/>
      <c r="C22" s="28"/>
      <c r="D22" s="29">
        <f t="shared" ref="D22:M22" si="7">SUM(D23:D23)</f>
        <v>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1047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1047</v>
      </c>
      <c r="O22" s="41">
        <f t="shared" si="2"/>
        <v>0.17931152594622368</v>
      </c>
      <c r="P22" s="9"/>
    </row>
    <row r="23" spans="1:119" ht="15.75" thickBot="1">
      <c r="A23" s="12"/>
      <c r="B23" s="42">
        <v>581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1047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1047</v>
      </c>
      <c r="O23" s="44">
        <f t="shared" si="2"/>
        <v>0.17931152594622368</v>
      </c>
      <c r="P23" s="9"/>
    </row>
    <row r="24" spans="1:119" ht="16.5" thickBot="1">
      <c r="A24" s="13" t="s">
        <v>10</v>
      </c>
      <c r="B24" s="21"/>
      <c r="C24" s="20"/>
      <c r="D24" s="14">
        <f>SUM(D5,D12,D15,D17,D19,D22)</f>
        <v>3903476</v>
      </c>
      <c r="E24" s="14">
        <f t="shared" ref="E24:M24" si="8">SUM(E5,E12,E15,E17,E19,E22)</f>
        <v>0</v>
      </c>
      <c r="F24" s="14">
        <f t="shared" si="8"/>
        <v>0</v>
      </c>
      <c r="G24" s="14">
        <f t="shared" si="8"/>
        <v>0</v>
      </c>
      <c r="H24" s="14">
        <f t="shared" si="8"/>
        <v>1047</v>
      </c>
      <c r="I24" s="14">
        <f t="shared" si="8"/>
        <v>1245772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5150295</v>
      </c>
      <c r="O24" s="35">
        <f t="shared" si="2"/>
        <v>882.05086487412223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3" t="s">
        <v>70</v>
      </c>
      <c r="M26" s="93"/>
      <c r="N26" s="93"/>
      <c r="O26" s="39">
        <v>5839</v>
      </c>
    </row>
    <row r="27" spans="1:119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  <row r="28" spans="1:119" ht="15.75" customHeight="1" thickBot="1">
      <c r="A28" s="97" t="s">
        <v>47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9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59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1142509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4" si="1">SUM(D5:M5)</f>
        <v>1142509</v>
      </c>
      <c r="O5" s="58">
        <f t="shared" ref="O5:O24" si="2">(N5/O$26)</f>
        <v>196.37487108972155</v>
      </c>
      <c r="P5" s="59"/>
    </row>
    <row r="6" spans="1:133">
      <c r="A6" s="61"/>
      <c r="B6" s="62">
        <v>511</v>
      </c>
      <c r="C6" s="63" t="s">
        <v>19</v>
      </c>
      <c r="D6" s="64">
        <v>104715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104715</v>
      </c>
      <c r="O6" s="65">
        <f t="shared" si="2"/>
        <v>17.998453076658645</v>
      </c>
      <c r="P6" s="66"/>
    </row>
    <row r="7" spans="1:133">
      <c r="A7" s="61"/>
      <c r="B7" s="62">
        <v>512</v>
      </c>
      <c r="C7" s="63" t="s">
        <v>20</v>
      </c>
      <c r="D7" s="64">
        <v>148177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148177</v>
      </c>
      <c r="O7" s="65">
        <f t="shared" si="2"/>
        <v>25.468717772430388</v>
      </c>
      <c r="P7" s="66"/>
    </row>
    <row r="8" spans="1:133">
      <c r="A8" s="61"/>
      <c r="B8" s="62">
        <v>513</v>
      </c>
      <c r="C8" s="63" t="s">
        <v>21</v>
      </c>
      <c r="D8" s="64">
        <v>445366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445366</v>
      </c>
      <c r="O8" s="65">
        <f t="shared" si="2"/>
        <v>76.549673427294607</v>
      </c>
      <c r="P8" s="66"/>
    </row>
    <row r="9" spans="1:133">
      <c r="A9" s="61"/>
      <c r="B9" s="62">
        <v>514</v>
      </c>
      <c r="C9" s="63" t="s">
        <v>22</v>
      </c>
      <c r="D9" s="64">
        <v>74903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74903</v>
      </c>
      <c r="O9" s="65">
        <f t="shared" si="2"/>
        <v>12.874355448607769</v>
      </c>
      <c r="P9" s="66"/>
    </row>
    <row r="10" spans="1:133">
      <c r="A10" s="61"/>
      <c r="B10" s="62">
        <v>515</v>
      </c>
      <c r="C10" s="63" t="s">
        <v>23</v>
      </c>
      <c r="D10" s="64">
        <v>16265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16265</v>
      </c>
      <c r="O10" s="65">
        <f t="shared" si="2"/>
        <v>2.7956342385699555</v>
      </c>
      <c r="P10" s="66"/>
    </row>
    <row r="11" spans="1:133">
      <c r="A11" s="61"/>
      <c r="B11" s="62">
        <v>519</v>
      </c>
      <c r="C11" s="63" t="s">
        <v>60</v>
      </c>
      <c r="D11" s="64">
        <v>353083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353083</v>
      </c>
      <c r="O11" s="65">
        <f t="shared" si="2"/>
        <v>60.688037126160189</v>
      </c>
      <c r="P11" s="66"/>
    </row>
    <row r="12" spans="1:133" ht="15.75">
      <c r="A12" s="67" t="s">
        <v>27</v>
      </c>
      <c r="B12" s="68"/>
      <c r="C12" s="69"/>
      <c r="D12" s="70">
        <f t="shared" ref="D12:M12" si="3">SUM(D13:D14)</f>
        <v>680525</v>
      </c>
      <c r="E12" s="70">
        <f t="shared" si="3"/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680525</v>
      </c>
      <c r="O12" s="72">
        <f t="shared" si="2"/>
        <v>116.96888965280165</v>
      </c>
      <c r="P12" s="73"/>
    </row>
    <row r="13" spans="1:133">
      <c r="A13" s="61"/>
      <c r="B13" s="62">
        <v>521</v>
      </c>
      <c r="C13" s="63" t="s">
        <v>28</v>
      </c>
      <c r="D13" s="64">
        <v>578939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578939</v>
      </c>
      <c r="O13" s="65">
        <f t="shared" si="2"/>
        <v>99.508250257820563</v>
      </c>
      <c r="P13" s="66"/>
    </row>
    <row r="14" spans="1:133">
      <c r="A14" s="61"/>
      <c r="B14" s="62">
        <v>524</v>
      </c>
      <c r="C14" s="63" t="s">
        <v>30</v>
      </c>
      <c r="D14" s="64">
        <v>101586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101586</v>
      </c>
      <c r="O14" s="65">
        <f t="shared" si="2"/>
        <v>17.460639394981094</v>
      </c>
      <c r="P14" s="66"/>
    </row>
    <row r="15" spans="1:133" ht="15.75">
      <c r="A15" s="67" t="s">
        <v>31</v>
      </c>
      <c r="B15" s="68"/>
      <c r="C15" s="69"/>
      <c r="D15" s="70">
        <f t="shared" ref="D15:M15" si="4">SUM(D16:D16)</f>
        <v>0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231074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231074</v>
      </c>
      <c r="O15" s="72">
        <f t="shared" si="2"/>
        <v>39.717084908903402</v>
      </c>
      <c r="P15" s="73"/>
    </row>
    <row r="16" spans="1:133">
      <c r="A16" s="61"/>
      <c r="B16" s="62">
        <v>539</v>
      </c>
      <c r="C16" s="63" t="s">
        <v>34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231074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231074</v>
      </c>
      <c r="O16" s="65">
        <f t="shared" si="2"/>
        <v>39.717084908903402</v>
      </c>
      <c r="P16" s="66"/>
    </row>
    <row r="17" spans="1:119" ht="15.75">
      <c r="A17" s="67" t="s">
        <v>35</v>
      </c>
      <c r="B17" s="68"/>
      <c r="C17" s="69"/>
      <c r="D17" s="70">
        <f t="shared" ref="D17:M17" si="5">SUM(D18:D18)</f>
        <v>1221846</v>
      </c>
      <c r="E17" s="70">
        <f t="shared" si="5"/>
        <v>0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0">
        <f t="shared" si="1"/>
        <v>1221846</v>
      </c>
      <c r="O17" s="72">
        <f t="shared" si="2"/>
        <v>210.01134410450325</v>
      </c>
      <c r="P17" s="73"/>
    </row>
    <row r="18" spans="1:119">
      <c r="A18" s="61"/>
      <c r="B18" s="62">
        <v>541</v>
      </c>
      <c r="C18" s="63" t="s">
        <v>61</v>
      </c>
      <c r="D18" s="64">
        <v>1221846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1221846</v>
      </c>
      <c r="O18" s="65">
        <f t="shared" si="2"/>
        <v>210.01134410450325</v>
      </c>
      <c r="P18" s="66"/>
    </row>
    <row r="19" spans="1:119" ht="15.75">
      <c r="A19" s="67" t="s">
        <v>37</v>
      </c>
      <c r="B19" s="68"/>
      <c r="C19" s="69"/>
      <c r="D19" s="70">
        <f t="shared" ref="D19:M19" si="6">SUM(D20:D21)</f>
        <v>885204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1020069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1"/>
        <v>1905273</v>
      </c>
      <c r="O19" s="72">
        <f t="shared" si="2"/>
        <v>327.4790305947061</v>
      </c>
      <c r="P19" s="66"/>
    </row>
    <row r="20" spans="1:119">
      <c r="A20" s="61"/>
      <c r="B20" s="62">
        <v>572</v>
      </c>
      <c r="C20" s="63" t="s">
        <v>62</v>
      </c>
      <c r="D20" s="64">
        <v>885204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885204</v>
      </c>
      <c r="O20" s="65">
        <f t="shared" si="2"/>
        <v>152.14919216225508</v>
      </c>
      <c r="P20" s="66"/>
    </row>
    <row r="21" spans="1:119">
      <c r="A21" s="61"/>
      <c r="B21" s="62">
        <v>575</v>
      </c>
      <c r="C21" s="63" t="s">
        <v>63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1020069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1020069</v>
      </c>
      <c r="O21" s="65">
        <f t="shared" si="2"/>
        <v>175.32983843245103</v>
      </c>
      <c r="P21" s="66"/>
    </row>
    <row r="22" spans="1:119" ht="15.75">
      <c r="A22" s="67" t="s">
        <v>64</v>
      </c>
      <c r="B22" s="68"/>
      <c r="C22" s="69"/>
      <c r="D22" s="70">
        <f t="shared" ref="D22:M22" si="7">SUM(D23:D23)</f>
        <v>21225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1316</v>
      </c>
      <c r="I22" s="70">
        <f t="shared" si="7"/>
        <v>903518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926059</v>
      </c>
      <c r="O22" s="72">
        <f t="shared" si="2"/>
        <v>159.17136473014781</v>
      </c>
      <c r="P22" s="66"/>
    </row>
    <row r="23" spans="1:119" ht="15.75" thickBot="1">
      <c r="A23" s="61"/>
      <c r="B23" s="62">
        <v>581</v>
      </c>
      <c r="C23" s="63" t="s">
        <v>65</v>
      </c>
      <c r="D23" s="64">
        <v>21225</v>
      </c>
      <c r="E23" s="64">
        <v>0</v>
      </c>
      <c r="F23" s="64">
        <v>0</v>
      </c>
      <c r="G23" s="64">
        <v>0</v>
      </c>
      <c r="H23" s="64">
        <v>1316</v>
      </c>
      <c r="I23" s="64">
        <v>903518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926059</v>
      </c>
      <c r="O23" s="65">
        <f t="shared" si="2"/>
        <v>159.17136473014781</v>
      </c>
      <c r="P23" s="66"/>
    </row>
    <row r="24" spans="1:119" ht="16.5" thickBot="1">
      <c r="A24" s="74" t="s">
        <v>10</v>
      </c>
      <c r="B24" s="75"/>
      <c r="C24" s="76"/>
      <c r="D24" s="77">
        <f>SUM(D5,D12,D15,D17,D19,D22)</f>
        <v>3951309</v>
      </c>
      <c r="E24" s="77">
        <f t="shared" ref="E24:M24" si="8">SUM(E5,E12,E15,E17,E19,E22)</f>
        <v>0</v>
      </c>
      <c r="F24" s="77">
        <f t="shared" si="8"/>
        <v>0</v>
      </c>
      <c r="G24" s="77">
        <f t="shared" si="8"/>
        <v>0</v>
      </c>
      <c r="H24" s="77">
        <f t="shared" si="8"/>
        <v>1316</v>
      </c>
      <c r="I24" s="77">
        <f t="shared" si="8"/>
        <v>2154661</v>
      </c>
      <c r="J24" s="77">
        <f t="shared" si="8"/>
        <v>0</v>
      </c>
      <c r="K24" s="77">
        <f t="shared" si="8"/>
        <v>0</v>
      </c>
      <c r="L24" s="77">
        <f t="shared" si="8"/>
        <v>0</v>
      </c>
      <c r="M24" s="77">
        <f t="shared" si="8"/>
        <v>0</v>
      </c>
      <c r="N24" s="77">
        <f t="shared" si="1"/>
        <v>6107286</v>
      </c>
      <c r="O24" s="78">
        <f t="shared" si="2"/>
        <v>1049.7225850807838</v>
      </c>
      <c r="P24" s="59"/>
      <c r="Q24" s="79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</row>
    <row r="25" spans="1:119">
      <c r="A25" s="81"/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4"/>
    </row>
    <row r="26" spans="1:119">
      <c r="A26" s="85"/>
      <c r="B26" s="86"/>
      <c r="C26" s="86"/>
      <c r="D26" s="87"/>
      <c r="E26" s="87"/>
      <c r="F26" s="87"/>
      <c r="G26" s="87"/>
      <c r="H26" s="87"/>
      <c r="I26" s="87"/>
      <c r="J26" s="87"/>
      <c r="K26" s="87"/>
      <c r="L26" s="117" t="s">
        <v>66</v>
      </c>
      <c r="M26" s="117"/>
      <c r="N26" s="117"/>
      <c r="O26" s="88">
        <v>5818</v>
      </c>
    </row>
    <row r="27" spans="1:119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20"/>
    </row>
    <row r="28" spans="1:119" ht="15.75" customHeight="1" thickBot="1">
      <c r="A28" s="121" t="s">
        <v>47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3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1047768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1047768</v>
      </c>
      <c r="O5" s="30">
        <f t="shared" ref="O5:O26" si="1">(N5/O$28)</f>
        <v>179.78174330816748</v>
      </c>
      <c r="P5" s="6"/>
    </row>
    <row r="6" spans="1:133">
      <c r="A6" s="12"/>
      <c r="B6" s="42">
        <v>511</v>
      </c>
      <c r="C6" s="19" t="s">
        <v>19</v>
      </c>
      <c r="D6" s="43">
        <v>114542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114542</v>
      </c>
      <c r="O6" s="44">
        <f t="shared" si="1"/>
        <v>19.653740562800273</v>
      </c>
      <c r="P6" s="9"/>
    </row>
    <row r="7" spans="1:133">
      <c r="A7" s="12"/>
      <c r="B7" s="42">
        <v>512</v>
      </c>
      <c r="C7" s="19" t="s">
        <v>20</v>
      </c>
      <c r="D7" s="43">
        <v>152565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152565</v>
      </c>
      <c r="O7" s="44">
        <f t="shared" si="1"/>
        <v>26.177934111187373</v>
      </c>
      <c r="P7" s="9"/>
    </row>
    <row r="8" spans="1:133">
      <c r="A8" s="12"/>
      <c r="B8" s="42">
        <v>513</v>
      </c>
      <c r="C8" s="19" t="s">
        <v>21</v>
      </c>
      <c r="D8" s="43">
        <v>396412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396412</v>
      </c>
      <c r="O8" s="44">
        <f t="shared" si="1"/>
        <v>68.018531228551822</v>
      </c>
      <c r="P8" s="9"/>
    </row>
    <row r="9" spans="1:133">
      <c r="A9" s="12"/>
      <c r="B9" s="42">
        <v>514</v>
      </c>
      <c r="C9" s="19" t="s">
        <v>22</v>
      </c>
      <c r="D9" s="43">
        <v>85502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85502</v>
      </c>
      <c r="O9" s="44">
        <f t="shared" si="1"/>
        <v>14.670899107755663</v>
      </c>
      <c r="P9" s="9"/>
    </row>
    <row r="10" spans="1:133">
      <c r="A10" s="12"/>
      <c r="B10" s="42">
        <v>515</v>
      </c>
      <c r="C10" s="19" t="s">
        <v>23</v>
      </c>
      <c r="D10" s="43">
        <v>17679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17679</v>
      </c>
      <c r="O10" s="44">
        <f t="shared" si="1"/>
        <v>3.0334591626630063</v>
      </c>
      <c r="P10" s="9"/>
    </row>
    <row r="11" spans="1:133">
      <c r="A11" s="12"/>
      <c r="B11" s="42">
        <v>517</v>
      </c>
      <c r="C11" s="19" t="s">
        <v>24</v>
      </c>
      <c r="D11" s="43">
        <v>23977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23977</v>
      </c>
      <c r="O11" s="44">
        <f t="shared" si="1"/>
        <v>4.1141043239533284</v>
      </c>
      <c r="P11" s="9"/>
    </row>
    <row r="12" spans="1:133">
      <c r="A12" s="12"/>
      <c r="B12" s="42">
        <v>519</v>
      </c>
      <c r="C12" s="19" t="s">
        <v>26</v>
      </c>
      <c r="D12" s="43">
        <v>257091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257091</v>
      </c>
      <c r="O12" s="44">
        <f t="shared" si="1"/>
        <v>44.113074811256006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665475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665475</v>
      </c>
      <c r="O13" s="41">
        <f t="shared" si="1"/>
        <v>114.18582704186684</v>
      </c>
      <c r="P13" s="10"/>
    </row>
    <row r="14" spans="1:133">
      <c r="A14" s="12"/>
      <c r="B14" s="42">
        <v>521</v>
      </c>
      <c r="C14" s="19" t="s">
        <v>28</v>
      </c>
      <c r="D14" s="43">
        <v>570088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570088</v>
      </c>
      <c r="O14" s="44">
        <f t="shared" si="1"/>
        <v>97.818805765271108</v>
      </c>
      <c r="P14" s="9"/>
    </row>
    <row r="15" spans="1:133">
      <c r="A15" s="12"/>
      <c r="B15" s="42">
        <v>524</v>
      </c>
      <c r="C15" s="19" t="s">
        <v>30</v>
      </c>
      <c r="D15" s="43">
        <v>95387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95387</v>
      </c>
      <c r="O15" s="44">
        <f t="shared" si="1"/>
        <v>16.367021276595743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796979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796979</v>
      </c>
      <c r="O16" s="41">
        <f t="shared" si="1"/>
        <v>136.75</v>
      </c>
      <c r="P16" s="10"/>
    </row>
    <row r="17" spans="1:119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537295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537295</v>
      </c>
      <c r="O17" s="44">
        <f t="shared" si="1"/>
        <v>92.192004118050789</v>
      </c>
      <c r="P17" s="9"/>
    </row>
    <row r="18" spans="1:119">
      <c r="A18" s="12"/>
      <c r="B18" s="42">
        <v>539</v>
      </c>
      <c r="C18" s="19" t="s">
        <v>34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259684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259684</v>
      </c>
      <c r="O18" s="44">
        <f t="shared" si="1"/>
        <v>44.557995881949211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704680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704680</v>
      </c>
      <c r="O19" s="41">
        <f t="shared" si="1"/>
        <v>120.91283459162663</v>
      </c>
      <c r="P19" s="10"/>
    </row>
    <row r="20" spans="1:119">
      <c r="A20" s="12"/>
      <c r="B20" s="42">
        <v>541</v>
      </c>
      <c r="C20" s="19" t="s">
        <v>36</v>
      </c>
      <c r="D20" s="43">
        <v>704680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704680</v>
      </c>
      <c r="O20" s="44">
        <f t="shared" si="1"/>
        <v>120.91283459162663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1014477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951344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1965821</v>
      </c>
      <c r="O21" s="41">
        <f t="shared" si="1"/>
        <v>337.30628002745368</v>
      </c>
      <c r="P21" s="9"/>
    </row>
    <row r="22" spans="1:119">
      <c r="A22" s="12"/>
      <c r="B22" s="42">
        <v>572</v>
      </c>
      <c r="C22" s="19" t="s">
        <v>38</v>
      </c>
      <c r="D22" s="43">
        <v>1014477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1014477</v>
      </c>
      <c r="O22" s="44">
        <f t="shared" si="1"/>
        <v>174.06949210706932</v>
      </c>
      <c r="P22" s="9"/>
    </row>
    <row r="23" spans="1:119">
      <c r="A23" s="12"/>
      <c r="B23" s="42">
        <v>575</v>
      </c>
      <c r="C23" s="19" t="s">
        <v>39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951344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951344</v>
      </c>
      <c r="O23" s="44">
        <f t="shared" si="1"/>
        <v>163.23678792038436</v>
      </c>
      <c r="P23" s="9"/>
    </row>
    <row r="24" spans="1:119" ht="15.75">
      <c r="A24" s="26" t="s">
        <v>41</v>
      </c>
      <c r="B24" s="27"/>
      <c r="C24" s="28"/>
      <c r="D24" s="29">
        <f t="shared" ref="D24:M24" si="8">SUM(D25:D25)</f>
        <v>0</v>
      </c>
      <c r="E24" s="29">
        <f t="shared" si="8"/>
        <v>0</v>
      </c>
      <c r="F24" s="29">
        <f t="shared" si="8"/>
        <v>0</v>
      </c>
      <c r="G24" s="29">
        <f t="shared" si="8"/>
        <v>1320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1320</v>
      </c>
      <c r="O24" s="41">
        <f t="shared" si="1"/>
        <v>0.22649279341111875</v>
      </c>
      <c r="P24" s="9"/>
    </row>
    <row r="25" spans="1:119" ht="15.75" thickBot="1">
      <c r="A25" s="12"/>
      <c r="B25" s="42">
        <v>581</v>
      </c>
      <c r="C25" s="19" t="s">
        <v>40</v>
      </c>
      <c r="D25" s="43">
        <v>0</v>
      </c>
      <c r="E25" s="43">
        <v>0</v>
      </c>
      <c r="F25" s="43">
        <v>0</v>
      </c>
      <c r="G25" s="43">
        <v>1320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1320</v>
      </c>
      <c r="O25" s="44">
        <f t="shared" si="1"/>
        <v>0.22649279341111875</v>
      </c>
      <c r="P25" s="9"/>
    </row>
    <row r="26" spans="1:119" ht="16.5" thickBot="1">
      <c r="A26" s="13" t="s">
        <v>10</v>
      </c>
      <c r="B26" s="21"/>
      <c r="C26" s="20"/>
      <c r="D26" s="14">
        <f>SUM(D5,D13,D16,D19,D21,D24)</f>
        <v>3432400</v>
      </c>
      <c r="E26" s="14">
        <f t="shared" ref="E26:M26" si="9">SUM(E5,E13,E16,E19,E21,E24)</f>
        <v>0</v>
      </c>
      <c r="F26" s="14">
        <f t="shared" si="9"/>
        <v>0</v>
      </c>
      <c r="G26" s="14">
        <f t="shared" si="9"/>
        <v>1320</v>
      </c>
      <c r="H26" s="14">
        <f t="shared" si="9"/>
        <v>0</v>
      </c>
      <c r="I26" s="14">
        <f t="shared" si="9"/>
        <v>1748323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4"/>
        <v>5182043</v>
      </c>
      <c r="O26" s="35">
        <f t="shared" si="1"/>
        <v>889.16317776252572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53</v>
      </c>
      <c r="M28" s="93"/>
      <c r="N28" s="93"/>
      <c r="O28" s="39">
        <v>5828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2024-02-05T14:58:20Z</cp:lastPrinted>
  <dcterms:created xsi:type="dcterms:W3CDTF">2000-08-31T21:26:31Z</dcterms:created>
  <dcterms:modified xsi:type="dcterms:W3CDTF">2024-02-05T15:00:15Z</dcterms:modified>
</cp:coreProperties>
</file>