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'2008'!$A$1:$O$32</definedName>
    <definedName name="_xlnm.Print_Area" localSheetId="12">'2009'!$A$1:$O$32</definedName>
    <definedName name="_xlnm.Print_Area" localSheetId="11">'2010'!$A$1:$O$31</definedName>
    <definedName name="_xlnm.Print_Area" localSheetId="10">'2011'!$A$1:$O$33</definedName>
    <definedName name="_xlnm.Print_Area" localSheetId="9">'2012'!$A$1:$O$33</definedName>
    <definedName name="_xlnm.Print_Area" localSheetId="8">'2013'!$A$1:$O$34</definedName>
    <definedName name="_xlnm.Print_Area" localSheetId="7">'2014'!$A$1:$O$32</definedName>
    <definedName name="_xlnm.Print_Area" localSheetId="6">'2015'!$A$1:$O$32</definedName>
    <definedName name="_xlnm.Print_Area" localSheetId="5">'2016'!$A$1:$O$32</definedName>
    <definedName name="_xlnm.Print_Area" localSheetId="4">'2017'!$A$1:$O$32</definedName>
    <definedName name="_xlnm.Print_Area" localSheetId="3">'2018'!$A$1:$O$32</definedName>
    <definedName name="_xlnm.Print_Area" localSheetId="2">'2019'!$A$1:$O$30</definedName>
    <definedName name="_xlnm.Print_Area" localSheetId="1">'2020'!$A$1:$O$30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<sst xmlns="http://schemas.openxmlformats.org/spreadsheetml/2006/main" count="661" uniqueCount="90">
  <si>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</si>
  <si>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</si>
  <si>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</si>
  <si>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</si>
  <si>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</si>
  <si>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</si>
  <si>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</si>
  <si>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</si>
  <si>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</si>
  <si>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</si>
  <si>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</si>
  <si>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</si>
  <si>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</si>
  <si>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</si>
  <si>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</si>
  <si>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</si>
  <si>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</si>
  <si>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</si>
  <si>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</si>
  <si>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</si>
  <si>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</si>
  <si>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</si>
  <si>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</si>
  <si>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</si>
  <si>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</si>
  <si>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</si>
  <si>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</si>
  <si>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</si>
  <si>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</si>
  <si>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</si>
  <si>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</si>
  <si>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Other Physical Environment</t>
  </si>
  <si>
    <t>Transportation</t>
  </si>
  <si>
    <t>Road and Street Facilities</t>
  </si>
  <si>
    <t>Culture / Recreation</t>
  </si>
  <si>
    <t>Parks and Recreation</t>
  </si>
  <si>
    <t>Special Events</t>
  </si>
  <si>
    <t>Special Recreation Facilities</t>
  </si>
  <si>
    <t>Inter-Fund Group Transfers Out</t>
  </si>
  <si>
    <t>Proprietary - Non-Operating Interest Expense</t>
  </si>
  <si>
    <t>Other Uses and Non-Operating</t>
  </si>
  <si>
    <t>2009 Municipal Population:</t>
  </si>
  <si>
    <t>Palm Beach Gardens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</si>
  <si>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</si>
  <si>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</si>
  <si>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</si>
  <si>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</si>
  <si>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Emergency and Disaster Relief Services</t>
  </si>
  <si>
    <t>Economic Environment</t>
  </si>
  <si>
    <t>Employment Opportunity and Development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</si>
  <si>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</si>
  <si>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</si>
  <si>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</si>
  <si>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</si>
  <si>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</si>
  <si>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</si>
  <si>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</si>
  <si>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</si>
  <si>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</si>
  <si>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</si>
  <si>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Emergency and Disaster Relief</t>
  </si>
  <si>
    <t>Road / Street Facilities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</si>
  <si>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</si>
  <si>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</si>
  <si>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</si>
  <si>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</si>
  <si>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</si>
  <si>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</si>
  <si>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</si>
  <si>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Industry Development</t>
  </si>
  <si>
    <t>Special Items (Loss)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</si>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</sst>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26165681</v>
      </c>
      <c r="E5" s="24">
        <f>SUM(E6:E11)</f>
        <v>0</v>
      </c>
      <c r="F5" s="24">
        <f>SUM(F6:F11)</f>
        <v>0</v>
      </c>
      <c r="G5" s="24">
        <f>SUM(G6:G11)</f>
        <v>5264264</v>
      </c>
      <c r="H5" s="24">
        <f>SUM(H6:H11)</f>
        <v>0</v>
      </c>
      <c r="I5" s="24">
        <f>SUM(I6:I11)</f>
        <v>0</v>
      </c>
      <c r="J5" s="24">
        <f>SUM(J6:J11)</f>
        <v>10817124</v>
      </c>
      <c r="K5" s="24">
        <f>SUM(K6:K11)</f>
        <v>149480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42396549</v>
      </c>
      <c r="P5" s="30">
        <f>(O5/P$28)</f>
        <v>709.5063007279725</v>
      </c>
      <c r="Q5" s="6"/>
    </row>
    <row r="6" spans="1:17" ht="15">
      <c r="A6" s="12"/>
      <c r="B6" s="42">
        <v>511</v>
      </c>
      <c r="C6" s="19" t="s">
        <v>19</v>
      </c>
      <c r="D6" s="43">
        <v>411610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411610</v>
      </c>
      <c r="P6" s="44">
        <f>(O6/P$28)</f>
        <v>6.88829386662204</v>
      </c>
      <c r="Q6" s="9"/>
    </row>
    <row r="7" spans="1:17" ht="15">
      <c r="A7" s="12"/>
      <c r="B7" s="42">
        <v>512</v>
      </c>
      <c r="C7" s="19" t="s">
        <v>20</v>
      </c>
      <c r="D7" s="43">
        <v>2638271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2638271</v>
      </c>
      <c r="P7" s="44">
        <f>(O7/P$28)</f>
        <v>44.15146849636014</v>
      </c>
      <c r="Q7" s="9"/>
    </row>
    <row r="8" spans="1:17" ht="15">
      <c r="A8" s="12"/>
      <c r="B8" s="42">
        <v>513</v>
      </c>
      <c r="C8" s="19" t="s">
        <v>21</v>
      </c>
      <c r="D8" s="43">
        <v>5465920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5465920</v>
      </c>
      <c r="P8" s="44">
        <f>(O8/P$28)</f>
        <v>91.47217806041336</v>
      </c>
      <c r="Q8" s="9"/>
    </row>
    <row r="9" spans="1:17" ht="15">
      <c r="A9" s="12"/>
      <c r="B9" s="42">
        <v>514</v>
      </c>
      <c r="C9" s="19" t="s">
        <v>22</v>
      </c>
      <c r="D9" s="43">
        <v>701895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701895</v>
      </c>
      <c r="P9" s="44">
        <f>(O9/P$28)</f>
        <v>11.746213705966028</v>
      </c>
      <c r="Q9" s="9"/>
    </row>
    <row r="10" spans="1:17" ht="15">
      <c r="A10" s="12"/>
      <c r="B10" s="42">
        <v>515</v>
      </c>
      <c r="C10" s="19" t="s">
        <v>23</v>
      </c>
      <c r="D10" s="43">
        <v>3451292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3451292</v>
      </c>
      <c r="P10" s="44">
        <f>(O10/P$28)</f>
        <v>57.7573759518032</v>
      </c>
      <c r="Q10" s="9"/>
    </row>
    <row r="11" spans="1:17" ht="15">
      <c r="A11" s="12"/>
      <c r="B11" s="42">
        <v>519</v>
      </c>
      <c r="C11" s="19" t="s">
        <v>25</v>
      </c>
      <c r="D11" s="43">
        <v>13496693</v>
      </c>
      <c r="E11" s="43">
        <v>0</v>
      </c>
      <c r="F11" s="43">
        <v>0</v>
      </c>
      <c r="G11" s="43">
        <v>5264264</v>
      </c>
      <c r="H11" s="43">
        <v>0</v>
      </c>
      <c r="I11" s="43">
        <v>0</v>
      </c>
      <c r="J11" s="43">
        <v>10817124</v>
      </c>
      <c r="K11" s="43">
        <v>149480</v>
      </c>
      <c r="L11" s="43">
        <v>0</v>
      </c>
      <c r="M11" s="43">
        <v>0</v>
      </c>
      <c r="N11" s="43">
        <v>0</v>
      </c>
      <c r="O11" s="43">
        <f>SUM(D11:N11)</f>
        <v>29727561</v>
      </c>
      <c r="P11" s="44">
        <f>(O11/P$28)</f>
        <v>497.4907706468078</v>
      </c>
      <c r="Q11" s="9"/>
    </row>
    <row r="12" spans="1:17" ht="15.75">
      <c r="A12" s="26" t="s">
        <v>26</v>
      </c>
      <c r="B12" s="27"/>
      <c r="C12" s="28"/>
      <c r="D12" s="29">
        <f>SUM(D13:D16)</f>
        <v>60415960</v>
      </c>
      <c r="E12" s="29">
        <f>SUM(E13:E16)</f>
        <v>401045</v>
      </c>
      <c r="F12" s="29">
        <f>SUM(F13:F16)</f>
        <v>0</v>
      </c>
      <c r="G12" s="29">
        <f>SUM(G13:G16)</f>
        <v>261379</v>
      </c>
      <c r="H12" s="29">
        <f>SUM(H13:H16)</f>
        <v>0</v>
      </c>
      <c r="I12" s="29">
        <f>SUM(I13:I16)</f>
        <v>0</v>
      </c>
      <c r="J12" s="29">
        <f>SUM(J13:J16)</f>
        <v>0</v>
      </c>
      <c r="K12" s="29">
        <f>SUM(K13:K16)</f>
        <v>13274128</v>
      </c>
      <c r="L12" s="29">
        <f>SUM(L13:L16)</f>
        <v>0</v>
      </c>
      <c r="M12" s="29">
        <f>SUM(M13:M16)</f>
        <v>0</v>
      </c>
      <c r="N12" s="29">
        <f>SUM(N13:N16)</f>
        <v>0</v>
      </c>
      <c r="O12" s="40">
        <f>SUM(D12:N12)</f>
        <v>74352512</v>
      </c>
      <c r="P12" s="41">
        <f>(O12/P$28)</f>
        <v>1244.2893816417036</v>
      </c>
      <c r="Q12" s="10"/>
    </row>
    <row r="13" spans="1:17" ht="15">
      <c r="A13" s="12"/>
      <c r="B13" s="42">
        <v>521</v>
      </c>
      <c r="C13" s="19" t="s">
        <v>27</v>
      </c>
      <c r="D13" s="43">
        <v>26179278</v>
      </c>
      <c r="E13" s="43">
        <v>401045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6821838</v>
      </c>
      <c r="L13" s="43">
        <v>0</v>
      </c>
      <c r="M13" s="43">
        <v>0</v>
      </c>
      <c r="N13" s="43">
        <v>0</v>
      </c>
      <c r="O13" s="43">
        <f>SUM(D13:N13)</f>
        <v>33402161</v>
      </c>
      <c r="P13" s="44">
        <f>(O13/P$28)</f>
        <v>558.9852062588905</v>
      </c>
      <c r="Q13" s="9"/>
    </row>
    <row r="14" spans="1:17" ht="15">
      <c r="A14" s="12"/>
      <c r="B14" s="42">
        <v>522</v>
      </c>
      <c r="C14" s="19" t="s">
        <v>28</v>
      </c>
      <c r="D14" s="43">
        <v>27065830</v>
      </c>
      <c r="E14" s="43">
        <v>0</v>
      </c>
      <c r="F14" s="43">
        <v>0</v>
      </c>
      <c r="G14" s="43">
        <v>261379</v>
      </c>
      <c r="H14" s="43">
        <v>0</v>
      </c>
      <c r="I14" s="43">
        <v>0</v>
      </c>
      <c r="J14" s="43">
        <v>0</v>
      </c>
      <c r="K14" s="43">
        <v>6452290</v>
      </c>
      <c r="L14" s="43">
        <v>0</v>
      </c>
      <c r="M14" s="43">
        <v>0</v>
      </c>
      <c r="N14" s="43">
        <v>0</v>
      </c>
      <c r="O14" s="43">
        <f>SUM(D14:N14)</f>
        <v>33779499</v>
      </c>
      <c r="P14" s="44">
        <f>(O14/P$28)</f>
        <v>565.2999581624969</v>
      </c>
      <c r="Q14" s="9"/>
    </row>
    <row r="15" spans="1:17" ht="15">
      <c r="A15" s="12"/>
      <c r="B15" s="42">
        <v>524</v>
      </c>
      <c r="C15" s="19" t="s">
        <v>29</v>
      </c>
      <c r="D15" s="43">
        <v>2968189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2968189</v>
      </c>
      <c r="P15" s="44">
        <f>(O15/P$28)</f>
        <v>49.6726466404485</v>
      </c>
      <c r="Q15" s="9"/>
    </row>
    <row r="16" spans="1:17" ht="15">
      <c r="A16" s="12"/>
      <c r="B16" s="42">
        <v>525</v>
      </c>
      <c r="C16" s="19" t="s">
        <v>47</v>
      </c>
      <c r="D16" s="43">
        <v>4202663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4202663</v>
      </c>
      <c r="P16" s="44">
        <f>(O16/P$28)</f>
        <v>70.33157057986779</v>
      </c>
      <c r="Q16" s="9"/>
    </row>
    <row r="17" spans="1:17" ht="15.75">
      <c r="A17" s="26" t="s">
        <v>30</v>
      </c>
      <c r="B17" s="27"/>
      <c r="C17" s="28"/>
      <c r="D17" s="29">
        <f>SUM(D18:D18)</f>
        <v>6022330</v>
      </c>
      <c r="E17" s="29">
        <f>SUM(E18:E18)</f>
        <v>918884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4150033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40">
        <f>SUM(D17:N17)</f>
        <v>11091247</v>
      </c>
      <c r="P17" s="41">
        <f>(O17/P$28)</f>
        <v>185.61203246590244</v>
      </c>
      <c r="Q17" s="10"/>
    </row>
    <row r="18" spans="1:17" ht="15">
      <c r="A18" s="12"/>
      <c r="B18" s="42">
        <v>539</v>
      </c>
      <c r="C18" s="19" t="s">
        <v>31</v>
      </c>
      <c r="D18" s="43">
        <v>6022330</v>
      </c>
      <c r="E18" s="43">
        <v>918884</v>
      </c>
      <c r="F18" s="43">
        <v>0</v>
      </c>
      <c r="G18" s="43">
        <v>0</v>
      </c>
      <c r="H18" s="43">
        <v>0</v>
      </c>
      <c r="I18" s="43">
        <v>0</v>
      </c>
      <c r="J18" s="43">
        <v>4150033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11091247</v>
      </c>
      <c r="P18" s="44">
        <f>(O18/P$28)</f>
        <v>185.61203246590244</v>
      </c>
      <c r="Q18" s="9"/>
    </row>
    <row r="19" spans="1:17" ht="15.75">
      <c r="A19" s="26" t="s">
        <v>32</v>
      </c>
      <c r="B19" s="27"/>
      <c r="C19" s="28"/>
      <c r="D19" s="29">
        <f>SUM(D20:D20)</f>
        <v>4409563</v>
      </c>
      <c r="E19" s="29">
        <f>SUM(E20:E20)</f>
        <v>0</v>
      </c>
      <c r="F19" s="29">
        <f>SUM(F20:F20)</f>
        <v>0</v>
      </c>
      <c r="G19" s="29">
        <f>SUM(G20:G20)</f>
        <v>378113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4787676</v>
      </c>
      <c r="P19" s="41">
        <f>(O19/P$28)</f>
        <v>80.1217638691323</v>
      </c>
      <c r="Q19" s="10"/>
    </row>
    <row r="20" spans="1:17" ht="15">
      <c r="A20" s="12"/>
      <c r="B20" s="42">
        <v>541</v>
      </c>
      <c r="C20" s="19" t="s">
        <v>33</v>
      </c>
      <c r="D20" s="43">
        <v>4409563</v>
      </c>
      <c r="E20" s="43">
        <v>0</v>
      </c>
      <c r="F20" s="43">
        <v>0</v>
      </c>
      <c r="G20" s="43">
        <v>378113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4787676</v>
      </c>
      <c r="P20" s="44">
        <f>(O20/P$28)</f>
        <v>80.1217638691323</v>
      </c>
      <c r="Q20" s="9"/>
    </row>
    <row r="21" spans="1:17" ht="15.75">
      <c r="A21" s="26" t="s">
        <v>34</v>
      </c>
      <c r="B21" s="27"/>
      <c r="C21" s="28"/>
      <c r="D21" s="29">
        <f>SUM(D22:D23)</f>
        <v>1671029</v>
      </c>
      <c r="E21" s="29">
        <f>SUM(E22:E23)</f>
        <v>6537938</v>
      </c>
      <c r="F21" s="29">
        <f>SUM(F22:F23)</f>
        <v>0</v>
      </c>
      <c r="G21" s="29">
        <f>SUM(G22:G23)</f>
        <v>214597</v>
      </c>
      <c r="H21" s="29">
        <f>SUM(H22:H23)</f>
        <v>0</v>
      </c>
      <c r="I21" s="29">
        <f>SUM(I22:I23)</f>
        <v>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8423564</v>
      </c>
      <c r="P21" s="41">
        <f>(O21/P$28)</f>
        <v>140.96835411262657</v>
      </c>
      <c r="Q21" s="9"/>
    </row>
    <row r="22" spans="1:17" ht="15">
      <c r="A22" s="12"/>
      <c r="B22" s="42">
        <v>572</v>
      </c>
      <c r="C22" s="19" t="s">
        <v>35</v>
      </c>
      <c r="D22" s="43">
        <v>1671029</v>
      </c>
      <c r="E22" s="43">
        <v>3720692</v>
      </c>
      <c r="F22" s="43">
        <v>0</v>
      </c>
      <c r="G22" s="43">
        <v>214597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5606318</v>
      </c>
      <c r="P22" s="44">
        <f>(O22/P$28)</f>
        <v>93.8217387666304</v>
      </c>
      <c r="Q22" s="9"/>
    </row>
    <row r="23" spans="1:17" ht="15">
      <c r="A23" s="12"/>
      <c r="B23" s="42">
        <v>575</v>
      </c>
      <c r="C23" s="19" t="s">
        <v>37</v>
      </c>
      <c r="D23" s="43">
        <v>0</v>
      </c>
      <c r="E23" s="43">
        <v>2817246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2817246</v>
      </c>
      <c r="P23" s="44">
        <f>(O23/P$28)</f>
        <v>47.14661534599615</v>
      </c>
      <c r="Q23" s="9"/>
    </row>
    <row r="24" spans="1:17" ht="15.75">
      <c r="A24" s="26" t="s">
        <v>40</v>
      </c>
      <c r="B24" s="27"/>
      <c r="C24" s="28"/>
      <c r="D24" s="29">
        <f>SUM(D25:D25)</f>
        <v>2339968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2339968</v>
      </c>
      <c r="P24" s="41">
        <f>(O24/P$28)</f>
        <v>39.159367416952556</v>
      </c>
      <c r="Q24" s="9"/>
    </row>
    <row r="25" spans="1:17" ht="15.75" thickBot="1">
      <c r="A25" s="12"/>
      <c r="B25" s="42">
        <v>581</v>
      </c>
      <c r="C25" s="19" t="s">
        <v>88</v>
      </c>
      <c r="D25" s="43">
        <v>2339968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2339968</v>
      </c>
      <c r="P25" s="44">
        <f>(O25/P$28)</f>
        <v>39.159367416952556</v>
      </c>
      <c r="Q25" s="9"/>
    </row>
    <row r="26" spans="1:120" ht="16.5" thickBot="1">
      <c r="A26" s="13" t="s">
        <v>10</v>
      </c>
      <c r="B26" s="21"/>
      <c r="C26" s="20"/>
      <c r="D26" s="14">
        <f>SUM(D5,D12,D17,D19,D21,D24)</f>
        <v>101024531</v>
      </c>
      <c r="E26" s="14">
        <f aca="true" t="shared" si="0" ref="E26:N26">SUM(E5,E12,E17,E19,E21,E24)</f>
        <v>7857867</v>
      </c>
      <c r="F26" s="14">
        <f t="shared" si="0"/>
        <v>0</v>
      </c>
      <c r="G26" s="14">
        <f t="shared" si="0"/>
        <v>6118353</v>
      </c>
      <c r="H26" s="14">
        <f t="shared" si="0"/>
        <v>0</v>
      </c>
      <c r="I26" s="14">
        <f t="shared" si="0"/>
        <v>0</v>
      </c>
      <c r="J26" s="14">
        <f t="shared" si="0"/>
        <v>14967157</v>
      </c>
      <c r="K26" s="14">
        <f t="shared" si="0"/>
        <v>13423608</v>
      </c>
      <c r="L26" s="14">
        <f t="shared" si="0"/>
        <v>0</v>
      </c>
      <c r="M26" s="14">
        <f t="shared" si="0"/>
        <v>0</v>
      </c>
      <c r="N26" s="14">
        <f t="shared" si="0"/>
        <v>0</v>
      </c>
      <c r="O26" s="14">
        <f>SUM(D26:N26)</f>
        <v>143391516</v>
      </c>
      <c r="P26" s="35">
        <f>(O26/P$28)</f>
        <v>2399.65720023429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89</v>
      </c>
      <c r="N28" s="93"/>
      <c r="O28" s="93"/>
      <c r="P28" s="39">
        <v>59755</v>
      </c>
    </row>
    <row r="29" spans="1:16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6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18676972</v>
      </c>
      <c r="E5" s="24">
        <f t="shared" si="0"/>
        <v>0</v>
      </c>
      <c r="F5" s="24">
        <f t="shared" si="0"/>
        <v>0</v>
      </c>
      <c r="G5" s="24">
        <f t="shared" si="0"/>
        <v>16208</v>
      </c>
      <c r="H5" s="24">
        <f t="shared" si="0"/>
        <v>0</v>
      </c>
      <c r="I5" s="24">
        <f t="shared" si="0"/>
        <v>0</v>
      </c>
      <c r="J5" s="24">
        <f t="shared" si="0"/>
        <v>6057510</v>
      </c>
      <c r="K5" s="24">
        <f t="shared" si="0"/>
        <v>3574317</v>
      </c>
      <c r="L5" s="24">
        <f t="shared" si="0"/>
        <v>0</v>
      </c>
      <c r="M5" s="24">
        <f t="shared" si="0"/>
        <v>0</v>
      </c>
      <c r="N5" s="25">
        <f>SUM(D5:M5)</f>
        <v>28325007</v>
      </c>
      <c r="O5" s="30">
        <f aca="true" t="shared" si="1" ref="O5:O29">(N5/O$31)</f>
        <v>576.7900749368738</v>
      </c>
      <c r="P5" s="6"/>
    </row>
    <row r="6" spans="1:16" ht="15">
      <c r="A6" s="12"/>
      <c r="B6" s="42">
        <v>511</v>
      </c>
      <c r="C6" s="19" t="s">
        <v>19</v>
      </c>
      <c r="D6" s="43">
        <v>266988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266988</v>
      </c>
      <c r="O6" s="44">
        <f t="shared" si="1"/>
        <v>5.436751649425755</v>
      </c>
      <c r="P6" s="9"/>
    </row>
    <row r="7" spans="1:16" ht="15">
      <c r="A7" s="12"/>
      <c r="B7" s="42">
        <v>512</v>
      </c>
      <c r="C7" s="19" t="s">
        <v>20</v>
      </c>
      <c r="D7" s="43">
        <v>2297709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2297709</v>
      </c>
      <c r="O7" s="44">
        <f t="shared" si="1"/>
        <v>46.788893866579784</v>
      </c>
      <c r="P7" s="9"/>
    </row>
    <row r="8" spans="1:16" ht="15">
      <c r="A8" s="12"/>
      <c r="B8" s="42">
        <v>513</v>
      </c>
      <c r="C8" s="19" t="s">
        <v>21</v>
      </c>
      <c r="D8" s="43">
        <v>1485966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1485966</v>
      </c>
      <c r="O8" s="44">
        <f t="shared" si="1"/>
        <v>30.25914311313839</v>
      </c>
      <c r="P8" s="9"/>
    </row>
    <row r="9" spans="1:16" ht="15">
      <c r="A9" s="12"/>
      <c r="B9" s="42">
        <v>514</v>
      </c>
      <c r="C9" s="19" t="s">
        <v>22</v>
      </c>
      <c r="D9" s="43">
        <v>348781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348781</v>
      </c>
      <c r="O9" s="44">
        <f t="shared" si="1"/>
        <v>7.102325486682414</v>
      </c>
      <c r="P9" s="9"/>
    </row>
    <row r="10" spans="1:16" ht="15">
      <c r="A10" s="12"/>
      <c r="B10" s="42">
        <v>515</v>
      </c>
      <c r="C10" s="19" t="s">
        <v>23</v>
      </c>
      <c r="D10" s="43">
        <v>1345052</v>
      </c>
      <c r="E10" s="43">
        <v>0</v>
      </c>
      <c r="F10" s="43">
        <v>0</v>
      </c>
      <c r="G10" s="43">
        <v>16208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1361260</v>
      </c>
      <c r="O10" s="44">
        <f t="shared" si="1"/>
        <v>27.719719801254378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3574317</v>
      </c>
      <c r="L11" s="43">
        <v>0</v>
      </c>
      <c r="M11" s="43">
        <v>0</v>
      </c>
      <c r="N11" s="43">
        <f t="shared" si="2"/>
        <v>3574317</v>
      </c>
      <c r="O11" s="44">
        <f t="shared" si="1"/>
        <v>72.78482121039342</v>
      </c>
      <c r="P11" s="9"/>
    </row>
    <row r="12" spans="1:16" ht="15">
      <c r="A12" s="12"/>
      <c r="B12" s="42">
        <v>519</v>
      </c>
      <c r="C12" s="19" t="s">
        <v>25</v>
      </c>
      <c r="D12" s="43">
        <v>12932476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6057510</v>
      </c>
      <c r="K12" s="43">
        <v>0</v>
      </c>
      <c r="L12" s="43">
        <v>0</v>
      </c>
      <c r="M12" s="43">
        <v>0</v>
      </c>
      <c r="N12" s="43">
        <f t="shared" si="2"/>
        <v>18989986</v>
      </c>
      <c r="O12" s="44">
        <f t="shared" si="1"/>
        <v>386.6984198093997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43891067</v>
      </c>
      <c r="E13" s="29">
        <f t="shared" si="3"/>
        <v>452125</v>
      </c>
      <c r="F13" s="29">
        <f t="shared" si="3"/>
        <v>0</v>
      </c>
      <c r="G13" s="29">
        <f t="shared" si="3"/>
        <v>369908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44713100</v>
      </c>
      <c r="O13" s="41">
        <f t="shared" si="1"/>
        <v>910.5054166327278</v>
      </c>
      <c r="P13" s="10"/>
    </row>
    <row r="14" spans="1:16" ht="15">
      <c r="A14" s="12"/>
      <c r="B14" s="42">
        <v>521</v>
      </c>
      <c r="C14" s="19" t="s">
        <v>27</v>
      </c>
      <c r="D14" s="43">
        <v>19741751</v>
      </c>
      <c r="E14" s="43">
        <v>452125</v>
      </c>
      <c r="F14" s="43">
        <v>0</v>
      </c>
      <c r="G14" s="43">
        <v>325861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20519737</v>
      </c>
      <c r="O14" s="44">
        <f t="shared" si="1"/>
        <v>417.84916917813797</v>
      </c>
      <c r="P14" s="9"/>
    </row>
    <row r="15" spans="1:16" ht="15">
      <c r="A15" s="12"/>
      <c r="B15" s="42">
        <v>522</v>
      </c>
      <c r="C15" s="19" t="s">
        <v>28</v>
      </c>
      <c r="D15" s="43">
        <v>19631325</v>
      </c>
      <c r="E15" s="43">
        <v>0</v>
      </c>
      <c r="F15" s="43">
        <v>0</v>
      </c>
      <c r="G15" s="43">
        <v>44047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19675372</v>
      </c>
      <c r="O15" s="44">
        <f t="shared" si="1"/>
        <v>400.6551274741386</v>
      </c>
      <c r="P15" s="9"/>
    </row>
    <row r="16" spans="1:16" ht="15">
      <c r="A16" s="12"/>
      <c r="B16" s="42">
        <v>524</v>
      </c>
      <c r="C16" s="19" t="s">
        <v>29</v>
      </c>
      <c r="D16" s="43">
        <v>1975311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1975311</v>
      </c>
      <c r="O16" s="44">
        <f t="shared" si="1"/>
        <v>40.223812820721676</v>
      </c>
      <c r="P16" s="9"/>
    </row>
    <row r="17" spans="1:16" ht="15">
      <c r="A17" s="12"/>
      <c r="B17" s="42">
        <v>525</v>
      </c>
      <c r="C17" s="19" t="s">
        <v>47</v>
      </c>
      <c r="D17" s="43">
        <v>2542680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2542680</v>
      </c>
      <c r="O17" s="44">
        <f t="shared" si="1"/>
        <v>51.777307159729574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2506463</v>
      </c>
      <c r="E18" s="29">
        <f t="shared" si="5"/>
        <v>619255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2557456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5683174</v>
      </c>
      <c r="O18" s="41">
        <f t="shared" si="1"/>
        <v>115.72806874643642</v>
      </c>
      <c r="P18" s="10"/>
    </row>
    <row r="19" spans="1:16" ht="15">
      <c r="A19" s="12"/>
      <c r="B19" s="42">
        <v>539</v>
      </c>
      <c r="C19" s="19" t="s">
        <v>31</v>
      </c>
      <c r="D19" s="43">
        <v>2506463</v>
      </c>
      <c r="E19" s="43">
        <v>619255</v>
      </c>
      <c r="F19" s="43">
        <v>0</v>
      </c>
      <c r="G19" s="43">
        <v>0</v>
      </c>
      <c r="H19" s="43">
        <v>0</v>
      </c>
      <c r="I19" s="43">
        <v>0</v>
      </c>
      <c r="J19" s="43">
        <v>2557456</v>
      </c>
      <c r="K19" s="43">
        <v>0</v>
      </c>
      <c r="L19" s="43">
        <v>0</v>
      </c>
      <c r="M19" s="43">
        <v>0</v>
      </c>
      <c r="N19" s="43">
        <f t="shared" si="4"/>
        <v>5683174</v>
      </c>
      <c r="O19" s="44">
        <f t="shared" si="1"/>
        <v>115.72806874643642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1224028</v>
      </c>
      <c r="E20" s="29">
        <f t="shared" si="6"/>
        <v>0</v>
      </c>
      <c r="F20" s="29">
        <f t="shared" si="6"/>
        <v>0</v>
      </c>
      <c r="G20" s="29">
        <f t="shared" si="6"/>
        <v>80622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1304650</v>
      </c>
      <c r="O20" s="41">
        <f t="shared" si="1"/>
        <v>26.566954467703837</v>
      </c>
      <c r="P20" s="10"/>
    </row>
    <row r="21" spans="1:16" ht="15">
      <c r="A21" s="12"/>
      <c r="B21" s="42">
        <v>541</v>
      </c>
      <c r="C21" s="19" t="s">
        <v>33</v>
      </c>
      <c r="D21" s="43">
        <v>1224028</v>
      </c>
      <c r="E21" s="43">
        <v>0</v>
      </c>
      <c r="F21" s="43">
        <v>0</v>
      </c>
      <c r="G21" s="43">
        <v>80622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1304650</v>
      </c>
      <c r="O21" s="44">
        <f t="shared" si="1"/>
        <v>26.566954467703837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SUM(D23:D24)</f>
        <v>918700</v>
      </c>
      <c r="E22" s="29">
        <f t="shared" si="7"/>
        <v>4660993</v>
      </c>
      <c r="F22" s="29">
        <f t="shared" si="7"/>
        <v>0</v>
      </c>
      <c r="G22" s="29">
        <f t="shared" si="7"/>
        <v>19785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5599478</v>
      </c>
      <c r="O22" s="41">
        <f t="shared" si="1"/>
        <v>114.0237435855665</v>
      </c>
      <c r="P22" s="9"/>
    </row>
    <row r="23" spans="1:16" ht="15">
      <c r="A23" s="12"/>
      <c r="B23" s="42">
        <v>572</v>
      </c>
      <c r="C23" s="19" t="s">
        <v>35</v>
      </c>
      <c r="D23" s="43">
        <v>918700</v>
      </c>
      <c r="E23" s="43">
        <v>2153334</v>
      </c>
      <c r="F23" s="43">
        <v>0</v>
      </c>
      <c r="G23" s="43">
        <v>19785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3091819</v>
      </c>
      <c r="O23" s="44">
        <f t="shared" si="1"/>
        <v>62.95957888735033</v>
      </c>
      <c r="P23" s="9"/>
    </row>
    <row r="24" spans="1:16" ht="15">
      <c r="A24" s="12"/>
      <c r="B24" s="42">
        <v>575</v>
      </c>
      <c r="C24" s="19" t="s">
        <v>37</v>
      </c>
      <c r="D24" s="43">
        <v>0</v>
      </c>
      <c r="E24" s="43">
        <v>2507659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2507659</v>
      </c>
      <c r="O24" s="44">
        <f t="shared" si="1"/>
        <v>51.064164698216175</v>
      </c>
      <c r="P24" s="9"/>
    </row>
    <row r="25" spans="1:16" ht="15.75">
      <c r="A25" s="26" t="s">
        <v>40</v>
      </c>
      <c r="B25" s="27"/>
      <c r="C25" s="28"/>
      <c r="D25" s="29">
        <f aca="true" t="shared" si="8" ref="D25:M25">SUM(D26:D28)</f>
        <v>16062364</v>
      </c>
      <c r="E25" s="29">
        <f t="shared" si="8"/>
        <v>0</v>
      </c>
      <c r="F25" s="29">
        <f t="shared" si="8"/>
        <v>0</v>
      </c>
      <c r="G25" s="29">
        <f t="shared" si="8"/>
        <v>743460</v>
      </c>
      <c r="H25" s="29">
        <f t="shared" si="8"/>
        <v>0</v>
      </c>
      <c r="I25" s="29">
        <f t="shared" si="8"/>
        <v>0</v>
      </c>
      <c r="J25" s="29">
        <f t="shared" si="8"/>
        <v>60136</v>
      </c>
      <c r="K25" s="29">
        <f t="shared" si="8"/>
        <v>425285</v>
      </c>
      <c r="L25" s="29">
        <f t="shared" si="8"/>
        <v>0</v>
      </c>
      <c r="M25" s="29">
        <f t="shared" si="8"/>
        <v>0</v>
      </c>
      <c r="N25" s="29">
        <f t="shared" si="4"/>
        <v>17291245</v>
      </c>
      <c r="O25" s="41">
        <f t="shared" si="1"/>
        <v>352.1064795959925</v>
      </c>
      <c r="P25" s="9"/>
    </row>
    <row r="26" spans="1:16" ht="15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743460</v>
      </c>
      <c r="H26" s="43">
        <v>0</v>
      </c>
      <c r="I26" s="43">
        <v>0</v>
      </c>
      <c r="J26" s="43">
        <v>60136</v>
      </c>
      <c r="K26" s="43">
        <v>0</v>
      </c>
      <c r="L26" s="43">
        <v>0</v>
      </c>
      <c r="M26" s="43">
        <v>0</v>
      </c>
      <c r="N26" s="43">
        <f t="shared" si="4"/>
        <v>803596</v>
      </c>
      <c r="O26" s="44">
        <f t="shared" si="1"/>
        <v>16.363851103689825</v>
      </c>
      <c r="P26" s="9"/>
    </row>
    <row r="27" spans="1:16" ht="15">
      <c r="A27" s="12"/>
      <c r="B27" s="42">
        <v>585</v>
      </c>
      <c r="C27" s="19" t="s">
        <v>50</v>
      </c>
      <c r="D27" s="43">
        <v>16062364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16062364</v>
      </c>
      <c r="O27" s="44">
        <f t="shared" si="1"/>
        <v>327.08243056121205</v>
      </c>
      <c r="P27" s="9"/>
    </row>
    <row r="28" spans="1:16" ht="15.75" thickBot="1">
      <c r="A28" s="12"/>
      <c r="B28" s="42">
        <v>591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425285</v>
      </c>
      <c r="L28" s="43">
        <v>0</v>
      </c>
      <c r="M28" s="43">
        <v>0</v>
      </c>
      <c r="N28" s="43">
        <f t="shared" si="4"/>
        <v>425285</v>
      </c>
      <c r="O28" s="44">
        <f t="shared" si="1"/>
        <v>8.660197931090657</v>
      </c>
      <c r="P28" s="9"/>
    </row>
    <row r="29" spans="1:119" ht="16.5" thickBot="1">
      <c r="A29" s="13" t="s">
        <v>10</v>
      </c>
      <c r="B29" s="21"/>
      <c r="C29" s="20"/>
      <c r="D29" s="14">
        <f>SUM(D5,D13,D18,D20,D22,D25)</f>
        <v>83279594</v>
      </c>
      <c r="E29" s="14">
        <f aca="true" t="shared" si="9" ref="E29:M29">SUM(E5,E13,E18,E20,E22,E25)</f>
        <v>5732373</v>
      </c>
      <c r="F29" s="14">
        <f t="shared" si="9"/>
        <v>0</v>
      </c>
      <c r="G29" s="14">
        <f t="shared" si="9"/>
        <v>1229983</v>
      </c>
      <c r="H29" s="14">
        <f t="shared" si="9"/>
        <v>0</v>
      </c>
      <c r="I29" s="14">
        <f t="shared" si="9"/>
        <v>0</v>
      </c>
      <c r="J29" s="14">
        <f t="shared" si="9"/>
        <v>8675102</v>
      </c>
      <c r="K29" s="14">
        <f t="shared" si="9"/>
        <v>3999602</v>
      </c>
      <c r="L29" s="14">
        <f t="shared" si="9"/>
        <v>0</v>
      </c>
      <c r="M29" s="14">
        <f t="shared" si="9"/>
        <v>0</v>
      </c>
      <c r="N29" s="14">
        <f t="shared" si="4"/>
        <v>102916654</v>
      </c>
      <c r="O29" s="35">
        <f t="shared" si="1"/>
        <v>2095.720737965301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53</v>
      </c>
      <c r="M31" s="93"/>
      <c r="N31" s="93"/>
      <c r="O31" s="39">
        <v>49108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16728827</v>
      </c>
      <c r="E5" s="24">
        <f t="shared" si="0"/>
        <v>0</v>
      </c>
      <c r="F5" s="24">
        <f t="shared" si="0"/>
        <v>0</v>
      </c>
      <c r="G5" s="24">
        <f t="shared" si="0"/>
        <v>1210036</v>
      </c>
      <c r="H5" s="24">
        <f t="shared" si="0"/>
        <v>0</v>
      </c>
      <c r="I5" s="24">
        <f t="shared" si="0"/>
        <v>0</v>
      </c>
      <c r="J5" s="24">
        <f t="shared" si="0"/>
        <v>6169629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24108492</v>
      </c>
      <c r="O5" s="30">
        <f aca="true" t="shared" si="2" ref="O5:O29">(N5/O$31)</f>
        <v>495.8758484511909</v>
      </c>
      <c r="P5" s="6"/>
    </row>
    <row r="6" spans="1:16" ht="15">
      <c r="A6" s="12"/>
      <c r="B6" s="42">
        <v>511</v>
      </c>
      <c r="C6" s="19" t="s">
        <v>19</v>
      </c>
      <c r="D6" s="43">
        <v>239822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239822</v>
      </c>
      <c r="O6" s="44">
        <f t="shared" si="2"/>
        <v>4.932782097165659</v>
      </c>
      <c r="P6" s="9"/>
    </row>
    <row r="7" spans="1:16" ht="15">
      <c r="A7" s="12"/>
      <c r="B7" s="42">
        <v>512</v>
      </c>
      <c r="C7" s="19" t="s">
        <v>20</v>
      </c>
      <c r="D7" s="43">
        <v>2116620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2116620</v>
      </c>
      <c r="O7" s="44">
        <f t="shared" si="2"/>
        <v>43.53572750833025</v>
      </c>
      <c r="P7" s="9"/>
    </row>
    <row r="8" spans="1:16" ht="15">
      <c r="A8" s="12"/>
      <c r="B8" s="42">
        <v>513</v>
      </c>
      <c r="C8" s="19" t="s">
        <v>21</v>
      </c>
      <c r="D8" s="43">
        <v>1473516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1473516</v>
      </c>
      <c r="O8" s="44">
        <f t="shared" si="2"/>
        <v>30.30803406145872</v>
      </c>
      <c r="P8" s="9"/>
    </row>
    <row r="9" spans="1:16" ht="15">
      <c r="A9" s="12"/>
      <c r="B9" s="42">
        <v>514</v>
      </c>
      <c r="C9" s="19" t="s">
        <v>22</v>
      </c>
      <c r="D9" s="43">
        <v>330309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330309</v>
      </c>
      <c r="O9" s="44">
        <f t="shared" si="2"/>
        <v>6.793965198074787</v>
      </c>
      <c r="P9" s="9"/>
    </row>
    <row r="10" spans="1:16" ht="15">
      <c r="A10" s="12"/>
      <c r="B10" s="42">
        <v>515</v>
      </c>
      <c r="C10" s="19" t="s">
        <v>23</v>
      </c>
      <c r="D10" s="43">
        <v>1438439</v>
      </c>
      <c r="E10" s="43">
        <v>0</v>
      </c>
      <c r="F10" s="43">
        <v>0</v>
      </c>
      <c r="G10" s="43">
        <v>8399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1446838</v>
      </c>
      <c r="O10" s="44">
        <f t="shared" si="2"/>
        <v>29.759307252457937</v>
      </c>
      <c r="P10" s="9"/>
    </row>
    <row r="11" spans="1:16" ht="15">
      <c r="A11" s="12"/>
      <c r="B11" s="42">
        <v>519</v>
      </c>
      <c r="C11" s="19" t="s">
        <v>25</v>
      </c>
      <c r="D11" s="43">
        <v>11130121</v>
      </c>
      <c r="E11" s="43">
        <v>0</v>
      </c>
      <c r="F11" s="43">
        <v>0</v>
      </c>
      <c r="G11" s="43">
        <v>1201637</v>
      </c>
      <c r="H11" s="43">
        <v>0</v>
      </c>
      <c r="I11" s="43">
        <v>0</v>
      </c>
      <c r="J11" s="43">
        <v>6169629</v>
      </c>
      <c r="K11" s="43">
        <v>0</v>
      </c>
      <c r="L11" s="43">
        <v>0</v>
      </c>
      <c r="M11" s="43">
        <v>0</v>
      </c>
      <c r="N11" s="43">
        <f t="shared" si="1"/>
        <v>18501387</v>
      </c>
      <c r="O11" s="44">
        <f t="shared" si="2"/>
        <v>380.5460323337036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43563671</v>
      </c>
      <c r="E12" s="29">
        <f t="shared" si="3"/>
        <v>390224</v>
      </c>
      <c r="F12" s="29">
        <f t="shared" si="3"/>
        <v>0</v>
      </c>
      <c r="G12" s="29">
        <f t="shared" si="3"/>
        <v>3095697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47049592</v>
      </c>
      <c r="O12" s="41">
        <f t="shared" si="2"/>
        <v>967.7401785346991</v>
      </c>
      <c r="P12" s="10"/>
    </row>
    <row r="13" spans="1:16" ht="15">
      <c r="A13" s="12"/>
      <c r="B13" s="42">
        <v>521</v>
      </c>
      <c r="C13" s="19" t="s">
        <v>27</v>
      </c>
      <c r="D13" s="43">
        <v>19658393</v>
      </c>
      <c r="E13" s="43">
        <v>390224</v>
      </c>
      <c r="F13" s="43">
        <v>0</v>
      </c>
      <c r="G13" s="43">
        <v>3013027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23061644</v>
      </c>
      <c r="O13" s="44">
        <f t="shared" si="2"/>
        <v>474.34374100127525</v>
      </c>
      <c r="P13" s="9"/>
    </row>
    <row r="14" spans="1:16" ht="15">
      <c r="A14" s="12"/>
      <c r="B14" s="42">
        <v>522</v>
      </c>
      <c r="C14" s="19" t="s">
        <v>28</v>
      </c>
      <c r="D14" s="43">
        <v>19838602</v>
      </c>
      <c r="E14" s="43">
        <v>0</v>
      </c>
      <c r="F14" s="43">
        <v>0</v>
      </c>
      <c r="G14" s="43">
        <v>82670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19921272</v>
      </c>
      <c r="O14" s="44">
        <f t="shared" si="2"/>
        <v>409.75095643588793</v>
      </c>
      <c r="P14" s="9"/>
    </row>
    <row r="15" spans="1:16" ht="15">
      <c r="A15" s="12"/>
      <c r="B15" s="42">
        <v>524</v>
      </c>
      <c r="C15" s="19" t="s">
        <v>29</v>
      </c>
      <c r="D15" s="43">
        <v>2070484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2070484</v>
      </c>
      <c r="O15" s="44">
        <f t="shared" si="2"/>
        <v>42.5867785593813</v>
      </c>
      <c r="P15" s="9"/>
    </row>
    <row r="16" spans="1:16" ht="15">
      <c r="A16" s="12"/>
      <c r="B16" s="42">
        <v>525</v>
      </c>
      <c r="C16" s="19" t="s">
        <v>47</v>
      </c>
      <c r="D16" s="43">
        <v>1996192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1996192</v>
      </c>
      <c r="O16" s="44">
        <f t="shared" si="2"/>
        <v>41.05870253815459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SUM(D18:D18)</f>
        <v>2145355</v>
      </c>
      <c r="E17" s="29">
        <f t="shared" si="4"/>
        <v>623964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2559668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5328987</v>
      </c>
      <c r="O17" s="41">
        <f t="shared" si="2"/>
        <v>109.60934221893126</v>
      </c>
      <c r="P17" s="10"/>
    </row>
    <row r="18" spans="1:16" ht="15">
      <c r="A18" s="12"/>
      <c r="B18" s="42">
        <v>539</v>
      </c>
      <c r="C18" s="19" t="s">
        <v>31</v>
      </c>
      <c r="D18" s="43">
        <v>2145355</v>
      </c>
      <c r="E18" s="43">
        <v>623964</v>
      </c>
      <c r="F18" s="43">
        <v>0</v>
      </c>
      <c r="G18" s="43">
        <v>0</v>
      </c>
      <c r="H18" s="43">
        <v>0</v>
      </c>
      <c r="I18" s="43">
        <v>0</v>
      </c>
      <c r="J18" s="43">
        <v>2559668</v>
      </c>
      <c r="K18" s="43">
        <v>0</v>
      </c>
      <c r="L18" s="43">
        <v>0</v>
      </c>
      <c r="M18" s="43">
        <v>0</v>
      </c>
      <c r="N18" s="43">
        <f t="shared" si="1"/>
        <v>5328987</v>
      </c>
      <c r="O18" s="44">
        <f t="shared" si="2"/>
        <v>109.60934221893126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1619355</v>
      </c>
      <c r="E19" s="29">
        <f t="shared" si="5"/>
        <v>0</v>
      </c>
      <c r="F19" s="29">
        <f t="shared" si="5"/>
        <v>0</v>
      </c>
      <c r="G19" s="29">
        <f t="shared" si="5"/>
        <v>34651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1654006</v>
      </c>
      <c r="O19" s="41">
        <f t="shared" si="2"/>
        <v>34.020445102636884</v>
      </c>
      <c r="P19" s="10"/>
    </row>
    <row r="20" spans="1:16" ht="15">
      <c r="A20" s="12"/>
      <c r="B20" s="42">
        <v>541</v>
      </c>
      <c r="C20" s="19" t="s">
        <v>33</v>
      </c>
      <c r="D20" s="43">
        <v>1619355</v>
      </c>
      <c r="E20" s="43">
        <v>0</v>
      </c>
      <c r="F20" s="43">
        <v>0</v>
      </c>
      <c r="G20" s="43">
        <v>34651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1654006</v>
      </c>
      <c r="O20" s="44">
        <f t="shared" si="2"/>
        <v>34.020445102636884</v>
      </c>
      <c r="P20" s="9"/>
    </row>
    <row r="21" spans="1:16" ht="15.75">
      <c r="A21" s="26" t="s">
        <v>48</v>
      </c>
      <c r="B21" s="27"/>
      <c r="C21" s="28"/>
      <c r="D21" s="29">
        <f aca="true" t="shared" si="6" ref="D21:M21">SUM(D22:D22)</f>
        <v>50000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3199246</v>
      </c>
      <c r="L21" s="29">
        <f t="shared" si="6"/>
        <v>0</v>
      </c>
      <c r="M21" s="29">
        <f t="shared" si="6"/>
        <v>0</v>
      </c>
      <c r="N21" s="29">
        <f t="shared" si="1"/>
        <v>3249246</v>
      </c>
      <c r="O21" s="41">
        <f t="shared" si="2"/>
        <v>66.83216092805134</v>
      </c>
      <c r="P21" s="10"/>
    </row>
    <row r="22" spans="1:16" ht="15">
      <c r="A22" s="45"/>
      <c r="B22" s="46">
        <v>551</v>
      </c>
      <c r="C22" s="47" t="s">
        <v>49</v>
      </c>
      <c r="D22" s="43">
        <v>50000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3199246</v>
      </c>
      <c r="L22" s="43">
        <v>0</v>
      </c>
      <c r="M22" s="43">
        <v>0</v>
      </c>
      <c r="N22" s="43">
        <f t="shared" si="1"/>
        <v>3249246</v>
      </c>
      <c r="O22" s="44">
        <f t="shared" si="2"/>
        <v>66.83216092805134</v>
      </c>
      <c r="P22" s="9"/>
    </row>
    <row r="23" spans="1:16" ht="15.75">
      <c r="A23" s="26" t="s">
        <v>34</v>
      </c>
      <c r="B23" s="27"/>
      <c r="C23" s="28"/>
      <c r="D23" s="29">
        <f aca="true" t="shared" si="7" ref="D23:M23">SUM(D24:D25)</f>
        <v>1603812</v>
      </c>
      <c r="E23" s="29">
        <f t="shared" si="7"/>
        <v>4486759</v>
      </c>
      <c r="F23" s="29">
        <f t="shared" si="7"/>
        <v>0</v>
      </c>
      <c r="G23" s="29">
        <f t="shared" si="7"/>
        <v>727372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6817943</v>
      </c>
      <c r="O23" s="41">
        <f t="shared" si="2"/>
        <v>140.2349541322144</v>
      </c>
      <c r="P23" s="9"/>
    </row>
    <row r="24" spans="1:16" ht="15">
      <c r="A24" s="12"/>
      <c r="B24" s="42">
        <v>572</v>
      </c>
      <c r="C24" s="19" t="s">
        <v>35</v>
      </c>
      <c r="D24" s="43">
        <v>1603812</v>
      </c>
      <c r="E24" s="43">
        <v>2154121</v>
      </c>
      <c r="F24" s="43">
        <v>0</v>
      </c>
      <c r="G24" s="43">
        <v>727372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4485305</v>
      </c>
      <c r="O24" s="44">
        <f t="shared" si="2"/>
        <v>92.2560574272903</v>
      </c>
      <c r="P24" s="9"/>
    </row>
    <row r="25" spans="1:16" ht="15">
      <c r="A25" s="12"/>
      <c r="B25" s="42">
        <v>575</v>
      </c>
      <c r="C25" s="19" t="s">
        <v>37</v>
      </c>
      <c r="D25" s="43">
        <v>0</v>
      </c>
      <c r="E25" s="43">
        <v>2332638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2332638</v>
      </c>
      <c r="O25" s="44">
        <f t="shared" si="2"/>
        <v>47.978896704924104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SUM(D27:D28)</f>
        <v>5248466</v>
      </c>
      <c r="E26" s="29">
        <f t="shared" si="8"/>
        <v>0</v>
      </c>
      <c r="F26" s="29">
        <f t="shared" si="8"/>
        <v>0</v>
      </c>
      <c r="G26" s="29">
        <f t="shared" si="8"/>
        <v>1502788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371812</v>
      </c>
      <c r="L26" s="29">
        <f t="shared" si="8"/>
        <v>0</v>
      </c>
      <c r="M26" s="29">
        <f t="shared" si="8"/>
        <v>0</v>
      </c>
      <c r="N26" s="29">
        <f t="shared" si="1"/>
        <v>7123066</v>
      </c>
      <c r="O26" s="41">
        <f t="shared" si="2"/>
        <v>146.51088074375747</v>
      </c>
      <c r="P26" s="9"/>
    </row>
    <row r="27" spans="1:16" ht="15">
      <c r="A27" s="12"/>
      <c r="B27" s="42">
        <v>581</v>
      </c>
      <c r="C27" s="19" t="s">
        <v>38</v>
      </c>
      <c r="D27" s="43">
        <v>835469</v>
      </c>
      <c r="E27" s="43">
        <v>0</v>
      </c>
      <c r="F27" s="43">
        <v>0</v>
      </c>
      <c r="G27" s="43">
        <v>1502788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2338257</v>
      </c>
      <c r="O27" s="44">
        <f t="shared" si="2"/>
        <v>48.094471183512276</v>
      </c>
      <c r="P27" s="9"/>
    </row>
    <row r="28" spans="1:16" ht="15.75" thickBot="1">
      <c r="A28" s="12"/>
      <c r="B28" s="42">
        <v>585</v>
      </c>
      <c r="C28" s="19" t="s">
        <v>50</v>
      </c>
      <c r="D28" s="43">
        <v>4412997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371812</v>
      </c>
      <c r="L28" s="43">
        <v>0</v>
      </c>
      <c r="M28" s="43">
        <v>0</v>
      </c>
      <c r="N28" s="43">
        <f t="shared" si="1"/>
        <v>4784809</v>
      </c>
      <c r="O28" s="44">
        <f t="shared" si="2"/>
        <v>98.41640956024517</v>
      </c>
      <c r="P28" s="9"/>
    </row>
    <row r="29" spans="1:119" ht="16.5" thickBot="1">
      <c r="A29" s="13" t="s">
        <v>10</v>
      </c>
      <c r="B29" s="21"/>
      <c r="C29" s="20"/>
      <c r="D29" s="14">
        <f>SUM(D5,D12,D17,D19,D21,D23,D26)</f>
        <v>70959486</v>
      </c>
      <c r="E29" s="14">
        <f aca="true" t="shared" si="9" ref="E29:M29">SUM(E5,E12,E17,E19,E21,E23,E26)</f>
        <v>5500947</v>
      </c>
      <c r="F29" s="14">
        <f t="shared" si="9"/>
        <v>0</v>
      </c>
      <c r="G29" s="14">
        <f t="shared" si="9"/>
        <v>6570544</v>
      </c>
      <c r="H29" s="14">
        <f t="shared" si="9"/>
        <v>0</v>
      </c>
      <c r="I29" s="14">
        <f t="shared" si="9"/>
        <v>0</v>
      </c>
      <c r="J29" s="14">
        <f t="shared" si="9"/>
        <v>8729297</v>
      </c>
      <c r="K29" s="14">
        <f t="shared" si="9"/>
        <v>3571058</v>
      </c>
      <c r="L29" s="14">
        <f t="shared" si="9"/>
        <v>0</v>
      </c>
      <c r="M29" s="14">
        <f t="shared" si="9"/>
        <v>0</v>
      </c>
      <c r="N29" s="14">
        <f t="shared" si="1"/>
        <v>95331332</v>
      </c>
      <c r="O29" s="35">
        <f t="shared" si="2"/>
        <v>1960.8238101114814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51</v>
      </c>
      <c r="M31" s="93"/>
      <c r="N31" s="93"/>
      <c r="O31" s="39">
        <v>48618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17002082</v>
      </c>
      <c r="E5" s="24">
        <f aca="true" t="shared" si="0" ref="E5:M5">SUM(E6:E12)</f>
        <v>0</v>
      </c>
      <c r="F5" s="24">
        <f t="shared" si="0"/>
        <v>0</v>
      </c>
      <c r="G5" s="24">
        <f t="shared" si="0"/>
        <v>1291760</v>
      </c>
      <c r="H5" s="24">
        <f t="shared" si="0"/>
        <v>0</v>
      </c>
      <c r="I5" s="24">
        <f t="shared" si="0"/>
        <v>0</v>
      </c>
      <c r="J5" s="24">
        <f t="shared" si="0"/>
        <v>5806913</v>
      </c>
      <c r="K5" s="24">
        <f t="shared" si="0"/>
        <v>2281635</v>
      </c>
      <c r="L5" s="24">
        <f t="shared" si="0"/>
        <v>0</v>
      </c>
      <c r="M5" s="24">
        <f t="shared" si="0"/>
        <v>0</v>
      </c>
      <c r="N5" s="25">
        <f>SUM(D5:M5)</f>
        <v>26382390</v>
      </c>
      <c r="O5" s="30">
        <f aca="true" t="shared" si="1" ref="O5:O27">(N5/O$29)</f>
        <v>544.6405862923204</v>
      </c>
      <c r="P5" s="6"/>
    </row>
    <row r="6" spans="1:16" ht="15">
      <c r="A6" s="12"/>
      <c r="B6" s="42">
        <v>511</v>
      </c>
      <c r="C6" s="19" t="s">
        <v>19</v>
      </c>
      <c r="D6" s="43">
        <v>228364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228364</v>
      </c>
      <c r="O6" s="44">
        <f t="shared" si="1"/>
        <v>4.714368290668869</v>
      </c>
      <c r="P6" s="9"/>
    </row>
    <row r="7" spans="1:16" ht="15">
      <c r="A7" s="12"/>
      <c r="B7" s="42">
        <v>512</v>
      </c>
      <c r="C7" s="19" t="s">
        <v>20</v>
      </c>
      <c r="D7" s="43">
        <v>2258051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2258051</v>
      </c>
      <c r="O7" s="44">
        <f t="shared" si="1"/>
        <v>46.61542113955409</v>
      </c>
      <c r="P7" s="9"/>
    </row>
    <row r="8" spans="1:16" ht="15">
      <c r="A8" s="12"/>
      <c r="B8" s="42">
        <v>513</v>
      </c>
      <c r="C8" s="19" t="s">
        <v>21</v>
      </c>
      <c r="D8" s="43">
        <v>1538722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1538722</v>
      </c>
      <c r="O8" s="44">
        <f t="shared" si="1"/>
        <v>31.76552436003303</v>
      </c>
      <c r="P8" s="9"/>
    </row>
    <row r="9" spans="1:16" ht="15">
      <c r="A9" s="12"/>
      <c r="B9" s="42">
        <v>514</v>
      </c>
      <c r="C9" s="19" t="s">
        <v>22</v>
      </c>
      <c r="D9" s="43">
        <v>337113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337113</v>
      </c>
      <c r="O9" s="44">
        <f t="shared" si="1"/>
        <v>6.959393063583815</v>
      </c>
      <c r="P9" s="9"/>
    </row>
    <row r="10" spans="1:16" ht="15">
      <c r="A10" s="12"/>
      <c r="B10" s="42">
        <v>515</v>
      </c>
      <c r="C10" s="19" t="s">
        <v>23</v>
      </c>
      <c r="D10" s="43">
        <v>1621360</v>
      </c>
      <c r="E10" s="43">
        <v>0</v>
      </c>
      <c r="F10" s="43">
        <v>0</v>
      </c>
      <c r="G10" s="43">
        <v>87716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1709076</v>
      </c>
      <c r="O10" s="44">
        <f t="shared" si="1"/>
        <v>35.28232865400496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2281635</v>
      </c>
      <c r="L11" s="43">
        <v>0</v>
      </c>
      <c r="M11" s="43">
        <v>0</v>
      </c>
      <c r="N11" s="43">
        <f t="shared" si="2"/>
        <v>2281635</v>
      </c>
      <c r="O11" s="44">
        <f t="shared" si="1"/>
        <v>47.10229149463254</v>
      </c>
      <c r="P11" s="9"/>
    </row>
    <row r="12" spans="1:16" ht="15">
      <c r="A12" s="12"/>
      <c r="B12" s="42">
        <v>519</v>
      </c>
      <c r="C12" s="19" t="s">
        <v>25</v>
      </c>
      <c r="D12" s="43">
        <v>11018472</v>
      </c>
      <c r="E12" s="43">
        <v>0</v>
      </c>
      <c r="F12" s="43">
        <v>0</v>
      </c>
      <c r="G12" s="43">
        <v>1204044</v>
      </c>
      <c r="H12" s="43">
        <v>0</v>
      </c>
      <c r="I12" s="43">
        <v>0</v>
      </c>
      <c r="J12" s="43">
        <v>5806913</v>
      </c>
      <c r="K12" s="43">
        <v>0</v>
      </c>
      <c r="L12" s="43">
        <v>0</v>
      </c>
      <c r="M12" s="43">
        <v>0</v>
      </c>
      <c r="N12" s="43">
        <f t="shared" si="2"/>
        <v>18029429</v>
      </c>
      <c r="O12" s="44">
        <f t="shared" si="1"/>
        <v>372.2012592898431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44242450</v>
      </c>
      <c r="E13" s="29">
        <f t="shared" si="3"/>
        <v>359269</v>
      </c>
      <c r="F13" s="29">
        <f t="shared" si="3"/>
        <v>0</v>
      </c>
      <c r="G13" s="29">
        <f t="shared" si="3"/>
        <v>948964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45550683</v>
      </c>
      <c r="O13" s="41">
        <f t="shared" si="1"/>
        <v>940.3526630883567</v>
      </c>
      <c r="P13" s="10"/>
    </row>
    <row r="14" spans="1:16" ht="15">
      <c r="A14" s="12"/>
      <c r="B14" s="42">
        <v>521</v>
      </c>
      <c r="C14" s="19" t="s">
        <v>27</v>
      </c>
      <c r="D14" s="43">
        <v>22676475</v>
      </c>
      <c r="E14" s="43">
        <v>359269</v>
      </c>
      <c r="F14" s="43">
        <v>0</v>
      </c>
      <c r="G14" s="43">
        <v>945040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23980784</v>
      </c>
      <c r="O14" s="44">
        <f t="shared" si="1"/>
        <v>495.0616019818332</v>
      </c>
      <c r="P14" s="9"/>
    </row>
    <row r="15" spans="1:16" ht="15">
      <c r="A15" s="12"/>
      <c r="B15" s="42">
        <v>522</v>
      </c>
      <c r="C15" s="19" t="s">
        <v>28</v>
      </c>
      <c r="D15" s="43">
        <v>19346330</v>
      </c>
      <c r="E15" s="43">
        <v>0</v>
      </c>
      <c r="F15" s="43">
        <v>0</v>
      </c>
      <c r="G15" s="43">
        <v>3924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19350254</v>
      </c>
      <c r="O15" s="44">
        <f t="shared" si="1"/>
        <v>399.4684971098266</v>
      </c>
      <c r="P15" s="9"/>
    </row>
    <row r="16" spans="1:16" ht="15">
      <c r="A16" s="12"/>
      <c r="B16" s="42">
        <v>524</v>
      </c>
      <c r="C16" s="19" t="s">
        <v>29</v>
      </c>
      <c r="D16" s="43">
        <v>2219645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2219645</v>
      </c>
      <c r="O16" s="44">
        <f t="shared" si="1"/>
        <v>45.82256399669694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2620241</v>
      </c>
      <c r="E17" s="29">
        <f t="shared" si="5"/>
        <v>444050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2247418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5311709</v>
      </c>
      <c r="O17" s="41">
        <f t="shared" si="1"/>
        <v>109.6554293971924</v>
      </c>
      <c r="P17" s="10"/>
    </row>
    <row r="18" spans="1:16" ht="15">
      <c r="A18" s="12"/>
      <c r="B18" s="42">
        <v>539</v>
      </c>
      <c r="C18" s="19" t="s">
        <v>31</v>
      </c>
      <c r="D18" s="43">
        <v>2620241</v>
      </c>
      <c r="E18" s="43">
        <v>444050</v>
      </c>
      <c r="F18" s="43">
        <v>0</v>
      </c>
      <c r="G18" s="43">
        <v>0</v>
      </c>
      <c r="H18" s="43">
        <v>0</v>
      </c>
      <c r="I18" s="43">
        <v>0</v>
      </c>
      <c r="J18" s="43">
        <v>2247418</v>
      </c>
      <c r="K18" s="43">
        <v>0</v>
      </c>
      <c r="L18" s="43">
        <v>0</v>
      </c>
      <c r="M18" s="43">
        <v>0</v>
      </c>
      <c r="N18" s="43">
        <f t="shared" si="4"/>
        <v>5311709</v>
      </c>
      <c r="O18" s="44">
        <f t="shared" si="1"/>
        <v>109.6554293971924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2022468</v>
      </c>
      <c r="E19" s="29">
        <f t="shared" si="6"/>
        <v>0</v>
      </c>
      <c r="F19" s="29">
        <f t="shared" si="6"/>
        <v>0</v>
      </c>
      <c r="G19" s="29">
        <f t="shared" si="6"/>
        <v>724560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2747028</v>
      </c>
      <c r="O19" s="41">
        <f t="shared" si="1"/>
        <v>56.70990916597853</v>
      </c>
      <c r="P19" s="10"/>
    </row>
    <row r="20" spans="1:16" ht="15">
      <c r="A20" s="12"/>
      <c r="B20" s="42">
        <v>541</v>
      </c>
      <c r="C20" s="19" t="s">
        <v>33</v>
      </c>
      <c r="D20" s="43">
        <v>2022468</v>
      </c>
      <c r="E20" s="43">
        <v>0</v>
      </c>
      <c r="F20" s="43">
        <v>0</v>
      </c>
      <c r="G20" s="43">
        <v>724560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2747028</v>
      </c>
      <c r="O20" s="44">
        <f t="shared" si="1"/>
        <v>56.70990916597853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SUM(D22:D23)</f>
        <v>1472298</v>
      </c>
      <c r="E21" s="29">
        <f t="shared" si="7"/>
        <v>4086649</v>
      </c>
      <c r="F21" s="29">
        <f t="shared" si="7"/>
        <v>0</v>
      </c>
      <c r="G21" s="29">
        <f t="shared" si="7"/>
        <v>582165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6141112</v>
      </c>
      <c r="O21" s="41">
        <f t="shared" si="1"/>
        <v>126.77770437654831</v>
      </c>
      <c r="P21" s="9"/>
    </row>
    <row r="22" spans="1:16" ht="15">
      <c r="A22" s="12"/>
      <c r="B22" s="42">
        <v>572</v>
      </c>
      <c r="C22" s="19" t="s">
        <v>35</v>
      </c>
      <c r="D22" s="43">
        <v>1472298</v>
      </c>
      <c r="E22" s="43">
        <v>2023271</v>
      </c>
      <c r="F22" s="43">
        <v>0</v>
      </c>
      <c r="G22" s="43">
        <v>582165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4077734</v>
      </c>
      <c r="O22" s="44">
        <f t="shared" si="1"/>
        <v>84.18113129644921</v>
      </c>
      <c r="P22" s="9"/>
    </row>
    <row r="23" spans="1:16" ht="15">
      <c r="A23" s="12"/>
      <c r="B23" s="42">
        <v>575</v>
      </c>
      <c r="C23" s="19" t="s">
        <v>37</v>
      </c>
      <c r="D23" s="43">
        <v>0</v>
      </c>
      <c r="E23" s="43">
        <v>2063378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2063378</v>
      </c>
      <c r="O23" s="44">
        <f t="shared" si="1"/>
        <v>42.59657308009909</v>
      </c>
      <c r="P23" s="9"/>
    </row>
    <row r="24" spans="1:16" ht="15.75">
      <c r="A24" s="26" t="s">
        <v>40</v>
      </c>
      <c r="B24" s="27"/>
      <c r="C24" s="28"/>
      <c r="D24" s="29">
        <f aca="true" t="shared" si="8" ref="D24:M24">SUM(D25:D26)</f>
        <v>625000</v>
      </c>
      <c r="E24" s="29">
        <f t="shared" si="8"/>
        <v>0</v>
      </c>
      <c r="F24" s="29">
        <f t="shared" si="8"/>
        <v>0</v>
      </c>
      <c r="G24" s="29">
        <f t="shared" si="8"/>
        <v>829187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316547</v>
      </c>
      <c r="L24" s="29">
        <f t="shared" si="8"/>
        <v>0</v>
      </c>
      <c r="M24" s="29">
        <f t="shared" si="8"/>
        <v>0</v>
      </c>
      <c r="N24" s="29">
        <f t="shared" si="4"/>
        <v>1770734</v>
      </c>
      <c r="O24" s="41">
        <f t="shared" si="1"/>
        <v>36.555202312138725</v>
      </c>
      <c r="P24" s="9"/>
    </row>
    <row r="25" spans="1:16" ht="15">
      <c r="A25" s="12"/>
      <c r="B25" s="42">
        <v>581</v>
      </c>
      <c r="C25" s="19" t="s">
        <v>38</v>
      </c>
      <c r="D25" s="43">
        <v>625000</v>
      </c>
      <c r="E25" s="43">
        <v>0</v>
      </c>
      <c r="F25" s="43">
        <v>0</v>
      </c>
      <c r="G25" s="43">
        <v>829187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1454187</v>
      </c>
      <c r="O25" s="44">
        <f t="shared" si="1"/>
        <v>30.020375722543353</v>
      </c>
      <c r="P25" s="9"/>
    </row>
    <row r="26" spans="1:16" ht="15.75" thickBot="1">
      <c r="A26" s="12"/>
      <c r="B26" s="42">
        <v>591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316547</v>
      </c>
      <c r="L26" s="43">
        <v>0</v>
      </c>
      <c r="M26" s="43">
        <v>0</v>
      </c>
      <c r="N26" s="43">
        <f t="shared" si="4"/>
        <v>316547</v>
      </c>
      <c r="O26" s="44">
        <f t="shared" si="1"/>
        <v>6.534826589595376</v>
      </c>
      <c r="P26" s="9"/>
    </row>
    <row r="27" spans="1:119" ht="16.5" thickBot="1">
      <c r="A27" s="13" t="s">
        <v>10</v>
      </c>
      <c r="B27" s="21"/>
      <c r="C27" s="20"/>
      <c r="D27" s="14">
        <f>SUM(D5,D13,D17,D19,D21,D24)</f>
        <v>67984539</v>
      </c>
      <c r="E27" s="14">
        <f aca="true" t="shared" si="9" ref="E27:M27">SUM(E5,E13,E17,E19,E21,E24)</f>
        <v>4889968</v>
      </c>
      <c r="F27" s="14">
        <f t="shared" si="9"/>
        <v>0</v>
      </c>
      <c r="G27" s="14">
        <f t="shared" si="9"/>
        <v>4376636</v>
      </c>
      <c r="H27" s="14">
        <f t="shared" si="9"/>
        <v>0</v>
      </c>
      <c r="I27" s="14">
        <f t="shared" si="9"/>
        <v>0</v>
      </c>
      <c r="J27" s="14">
        <f t="shared" si="9"/>
        <v>8054331</v>
      </c>
      <c r="K27" s="14">
        <f t="shared" si="9"/>
        <v>2598182</v>
      </c>
      <c r="L27" s="14">
        <f t="shared" si="9"/>
        <v>0</v>
      </c>
      <c r="M27" s="14">
        <f t="shared" si="9"/>
        <v>0</v>
      </c>
      <c r="N27" s="14">
        <f t="shared" si="4"/>
        <v>87903656</v>
      </c>
      <c r="O27" s="35">
        <f t="shared" si="1"/>
        <v>1814.691494632535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44</v>
      </c>
      <c r="M29" s="93"/>
      <c r="N29" s="93"/>
      <c r="O29" s="39">
        <v>48440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16675334</v>
      </c>
      <c r="E5" s="24">
        <f aca="true" t="shared" si="0" ref="E5:M5">SUM(E6:E12)</f>
        <v>0</v>
      </c>
      <c r="F5" s="24">
        <f t="shared" si="0"/>
        <v>0</v>
      </c>
      <c r="G5" s="24">
        <f t="shared" si="0"/>
        <v>1325572</v>
      </c>
      <c r="H5" s="24">
        <f t="shared" si="0"/>
        <v>0</v>
      </c>
      <c r="I5" s="24">
        <f t="shared" si="0"/>
        <v>0</v>
      </c>
      <c r="J5" s="24">
        <f t="shared" si="0"/>
        <v>5882600</v>
      </c>
      <c r="K5" s="24">
        <f t="shared" si="0"/>
        <v>1840030</v>
      </c>
      <c r="L5" s="24">
        <f t="shared" si="0"/>
        <v>0</v>
      </c>
      <c r="M5" s="24">
        <f t="shared" si="0"/>
        <v>0</v>
      </c>
      <c r="N5" s="25">
        <f>SUM(D5:M5)</f>
        <v>25723536</v>
      </c>
      <c r="O5" s="30">
        <f aca="true" t="shared" si="1" ref="O5:O28">(N5/O$30)</f>
        <v>515.078512644921</v>
      </c>
      <c r="P5" s="6"/>
    </row>
    <row r="6" spans="1:16" ht="15">
      <c r="A6" s="12"/>
      <c r="B6" s="42">
        <v>511</v>
      </c>
      <c r="C6" s="19" t="s">
        <v>19</v>
      </c>
      <c r="D6" s="43">
        <v>290166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290166</v>
      </c>
      <c r="O6" s="44">
        <f t="shared" si="1"/>
        <v>5.810176007689073</v>
      </c>
      <c r="P6" s="9"/>
    </row>
    <row r="7" spans="1:16" ht="15">
      <c r="A7" s="12"/>
      <c r="B7" s="42">
        <v>512</v>
      </c>
      <c r="C7" s="19" t="s">
        <v>20</v>
      </c>
      <c r="D7" s="43">
        <v>2426646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2426646</v>
      </c>
      <c r="O7" s="44">
        <f t="shared" si="1"/>
        <v>48.59025650267316</v>
      </c>
      <c r="P7" s="9"/>
    </row>
    <row r="8" spans="1:16" ht="15">
      <c r="A8" s="12"/>
      <c r="B8" s="42">
        <v>513</v>
      </c>
      <c r="C8" s="19" t="s">
        <v>21</v>
      </c>
      <c r="D8" s="43">
        <v>1723880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1723880</v>
      </c>
      <c r="O8" s="44">
        <f t="shared" si="1"/>
        <v>34.51833163132496</v>
      </c>
      <c r="P8" s="9"/>
    </row>
    <row r="9" spans="1:16" ht="15">
      <c r="A9" s="12"/>
      <c r="B9" s="42">
        <v>514</v>
      </c>
      <c r="C9" s="19" t="s">
        <v>22</v>
      </c>
      <c r="D9" s="43">
        <v>457514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457514</v>
      </c>
      <c r="O9" s="44">
        <f t="shared" si="1"/>
        <v>9.161090086301837</v>
      </c>
      <c r="P9" s="9"/>
    </row>
    <row r="10" spans="1:16" ht="15">
      <c r="A10" s="12"/>
      <c r="B10" s="42">
        <v>515</v>
      </c>
      <c r="C10" s="19" t="s">
        <v>23</v>
      </c>
      <c r="D10" s="43">
        <v>1702980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1702980</v>
      </c>
      <c r="O10" s="44">
        <f t="shared" si="1"/>
        <v>34.09983780861416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1840030</v>
      </c>
      <c r="L11" s="43">
        <v>0</v>
      </c>
      <c r="M11" s="43">
        <v>0</v>
      </c>
      <c r="N11" s="43">
        <f t="shared" si="2"/>
        <v>1840030</v>
      </c>
      <c r="O11" s="44">
        <f t="shared" si="1"/>
        <v>36.844076009691435</v>
      </c>
      <c r="P11" s="9"/>
    </row>
    <row r="12" spans="1:16" ht="15">
      <c r="A12" s="12"/>
      <c r="B12" s="42">
        <v>519</v>
      </c>
      <c r="C12" s="19" t="s">
        <v>25</v>
      </c>
      <c r="D12" s="43">
        <v>10074148</v>
      </c>
      <c r="E12" s="43">
        <v>0</v>
      </c>
      <c r="F12" s="43">
        <v>0</v>
      </c>
      <c r="G12" s="43">
        <v>1325572</v>
      </c>
      <c r="H12" s="43">
        <v>0</v>
      </c>
      <c r="I12" s="43">
        <v>0</v>
      </c>
      <c r="J12" s="43">
        <v>5882600</v>
      </c>
      <c r="K12" s="43">
        <v>0</v>
      </c>
      <c r="L12" s="43">
        <v>0</v>
      </c>
      <c r="M12" s="43">
        <v>0</v>
      </c>
      <c r="N12" s="43">
        <f t="shared" si="2"/>
        <v>17282320</v>
      </c>
      <c r="O12" s="44">
        <f t="shared" si="1"/>
        <v>346.05474459862637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41794033</v>
      </c>
      <c r="E13" s="29">
        <f t="shared" si="3"/>
        <v>435486</v>
      </c>
      <c r="F13" s="29">
        <f t="shared" si="3"/>
        <v>0</v>
      </c>
      <c r="G13" s="29">
        <f t="shared" si="3"/>
        <v>394861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42624380</v>
      </c>
      <c r="O13" s="41">
        <f t="shared" si="1"/>
        <v>853.4947237740533</v>
      </c>
      <c r="P13" s="10"/>
    </row>
    <row r="14" spans="1:16" ht="15">
      <c r="A14" s="12"/>
      <c r="B14" s="42">
        <v>521</v>
      </c>
      <c r="C14" s="19" t="s">
        <v>27</v>
      </c>
      <c r="D14" s="43">
        <v>20625940</v>
      </c>
      <c r="E14" s="43">
        <v>435486</v>
      </c>
      <c r="F14" s="43">
        <v>0</v>
      </c>
      <c r="G14" s="43">
        <v>318242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21379668</v>
      </c>
      <c r="O14" s="44">
        <f t="shared" si="1"/>
        <v>428.098516249174</v>
      </c>
      <c r="P14" s="9"/>
    </row>
    <row r="15" spans="1:16" ht="15">
      <c r="A15" s="12"/>
      <c r="B15" s="42">
        <v>522</v>
      </c>
      <c r="C15" s="19" t="s">
        <v>28</v>
      </c>
      <c r="D15" s="43">
        <v>18630375</v>
      </c>
      <c r="E15" s="43">
        <v>0</v>
      </c>
      <c r="F15" s="43">
        <v>0</v>
      </c>
      <c r="G15" s="43">
        <v>76619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18706994</v>
      </c>
      <c r="O15" s="44">
        <f t="shared" si="1"/>
        <v>374.58188662621893</v>
      </c>
      <c r="P15" s="9"/>
    </row>
    <row r="16" spans="1:16" ht="15">
      <c r="A16" s="12"/>
      <c r="B16" s="42">
        <v>524</v>
      </c>
      <c r="C16" s="19" t="s">
        <v>29</v>
      </c>
      <c r="D16" s="43">
        <v>2537718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2537718</v>
      </c>
      <c r="O16" s="44">
        <f t="shared" si="1"/>
        <v>50.81432089866042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3996903</v>
      </c>
      <c r="E17" s="29">
        <f t="shared" si="5"/>
        <v>533349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2217169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6747421</v>
      </c>
      <c r="O17" s="41">
        <f t="shared" si="1"/>
        <v>135.10784725976652</v>
      </c>
      <c r="P17" s="10"/>
    </row>
    <row r="18" spans="1:16" ht="15">
      <c r="A18" s="12"/>
      <c r="B18" s="42">
        <v>539</v>
      </c>
      <c r="C18" s="19" t="s">
        <v>31</v>
      </c>
      <c r="D18" s="43">
        <v>3996903</v>
      </c>
      <c r="E18" s="43">
        <v>533349</v>
      </c>
      <c r="F18" s="43">
        <v>0</v>
      </c>
      <c r="G18" s="43">
        <v>0</v>
      </c>
      <c r="H18" s="43">
        <v>0</v>
      </c>
      <c r="I18" s="43">
        <v>0</v>
      </c>
      <c r="J18" s="43">
        <v>2217169</v>
      </c>
      <c r="K18" s="43">
        <v>0</v>
      </c>
      <c r="L18" s="43">
        <v>0</v>
      </c>
      <c r="M18" s="43">
        <v>0</v>
      </c>
      <c r="N18" s="43">
        <f t="shared" si="4"/>
        <v>6747421</v>
      </c>
      <c r="O18" s="44">
        <f t="shared" si="1"/>
        <v>135.10784725976652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2047143</v>
      </c>
      <c r="E19" s="29">
        <f t="shared" si="6"/>
        <v>0</v>
      </c>
      <c r="F19" s="29">
        <f t="shared" si="6"/>
        <v>0</v>
      </c>
      <c r="G19" s="29">
        <f t="shared" si="6"/>
        <v>2747812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4794955</v>
      </c>
      <c r="O19" s="41">
        <f t="shared" si="1"/>
        <v>96.01239462565827</v>
      </c>
      <c r="P19" s="10"/>
    </row>
    <row r="20" spans="1:16" ht="15">
      <c r="A20" s="12"/>
      <c r="B20" s="42">
        <v>541</v>
      </c>
      <c r="C20" s="19" t="s">
        <v>33</v>
      </c>
      <c r="D20" s="43">
        <v>2047143</v>
      </c>
      <c r="E20" s="43">
        <v>0</v>
      </c>
      <c r="F20" s="43">
        <v>0</v>
      </c>
      <c r="G20" s="43">
        <v>2747812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4794955</v>
      </c>
      <c r="O20" s="44">
        <f t="shared" si="1"/>
        <v>96.01239462565827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SUM(D22:D24)</f>
        <v>2056429</v>
      </c>
      <c r="E21" s="29">
        <f t="shared" si="7"/>
        <v>3714761</v>
      </c>
      <c r="F21" s="29">
        <f t="shared" si="7"/>
        <v>0</v>
      </c>
      <c r="G21" s="29">
        <f t="shared" si="7"/>
        <v>1064829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6836019</v>
      </c>
      <c r="O21" s="41">
        <f t="shared" si="1"/>
        <v>136.88190064275847</v>
      </c>
      <c r="P21" s="9"/>
    </row>
    <row r="22" spans="1:16" ht="15">
      <c r="A22" s="12"/>
      <c r="B22" s="42">
        <v>572</v>
      </c>
      <c r="C22" s="19" t="s">
        <v>35</v>
      </c>
      <c r="D22" s="43">
        <v>1869775</v>
      </c>
      <c r="E22" s="43">
        <v>2012265</v>
      </c>
      <c r="F22" s="43">
        <v>0</v>
      </c>
      <c r="G22" s="43">
        <v>1064829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4946869</v>
      </c>
      <c r="O22" s="44">
        <f t="shared" si="1"/>
        <v>99.05426403155724</v>
      </c>
      <c r="P22" s="9"/>
    </row>
    <row r="23" spans="1:16" ht="15">
      <c r="A23" s="12"/>
      <c r="B23" s="42">
        <v>574</v>
      </c>
      <c r="C23" s="19" t="s">
        <v>36</v>
      </c>
      <c r="D23" s="43">
        <v>186654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186654</v>
      </c>
      <c r="O23" s="44">
        <f t="shared" si="1"/>
        <v>3.737490238481408</v>
      </c>
      <c r="P23" s="9"/>
    </row>
    <row r="24" spans="1:16" ht="15">
      <c r="A24" s="12"/>
      <c r="B24" s="42">
        <v>575</v>
      </c>
      <c r="C24" s="19" t="s">
        <v>37</v>
      </c>
      <c r="D24" s="43">
        <v>0</v>
      </c>
      <c r="E24" s="43">
        <v>1702496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1702496</v>
      </c>
      <c r="O24" s="44">
        <f t="shared" si="1"/>
        <v>34.09014637271981</v>
      </c>
      <c r="P24" s="9"/>
    </row>
    <row r="25" spans="1:16" ht="15.75">
      <c r="A25" s="26" t="s">
        <v>40</v>
      </c>
      <c r="B25" s="27"/>
      <c r="C25" s="28"/>
      <c r="D25" s="29">
        <f aca="true" t="shared" si="8" ref="D25:M25">SUM(D26:D27)</f>
        <v>2625943</v>
      </c>
      <c r="E25" s="29">
        <f t="shared" si="8"/>
        <v>150000</v>
      </c>
      <c r="F25" s="29">
        <f t="shared" si="8"/>
        <v>0</v>
      </c>
      <c r="G25" s="29">
        <f t="shared" si="8"/>
        <v>1462373</v>
      </c>
      <c r="H25" s="29">
        <f t="shared" si="8"/>
        <v>0</v>
      </c>
      <c r="I25" s="29">
        <f t="shared" si="8"/>
        <v>0</v>
      </c>
      <c r="J25" s="29">
        <f t="shared" si="8"/>
        <v>52762</v>
      </c>
      <c r="K25" s="29">
        <f t="shared" si="8"/>
        <v>260462</v>
      </c>
      <c r="L25" s="29">
        <f t="shared" si="8"/>
        <v>0</v>
      </c>
      <c r="M25" s="29">
        <f t="shared" si="8"/>
        <v>0</v>
      </c>
      <c r="N25" s="29">
        <f t="shared" si="4"/>
        <v>4551540</v>
      </c>
      <c r="O25" s="41">
        <f t="shared" si="1"/>
        <v>91.13834324502913</v>
      </c>
      <c r="P25" s="9"/>
    </row>
    <row r="26" spans="1:16" ht="15">
      <c r="A26" s="12"/>
      <c r="B26" s="42">
        <v>581</v>
      </c>
      <c r="C26" s="19" t="s">
        <v>38</v>
      </c>
      <c r="D26" s="43">
        <v>2625943</v>
      </c>
      <c r="E26" s="43">
        <v>150000</v>
      </c>
      <c r="F26" s="43">
        <v>0</v>
      </c>
      <c r="G26" s="43">
        <v>1462373</v>
      </c>
      <c r="H26" s="43">
        <v>0</v>
      </c>
      <c r="I26" s="43">
        <v>0</v>
      </c>
      <c r="J26" s="43">
        <v>52762</v>
      </c>
      <c r="K26" s="43">
        <v>0</v>
      </c>
      <c r="L26" s="43">
        <v>0</v>
      </c>
      <c r="M26" s="43">
        <v>0</v>
      </c>
      <c r="N26" s="43">
        <f t="shared" si="4"/>
        <v>4291078</v>
      </c>
      <c r="O26" s="44">
        <f t="shared" si="1"/>
        <v>85.9229490799143</v>
      </c>
      <c r="P26" s="9"/>
    </row>
    <row r="27" spans="1:16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260462</v>
      </c>
      <c r="L27" s="43">
        <v>0</v>
      </c>
      <c r="M27" s="43">
        <v>0</v>
      </c>
      <c r="N27" s="43">
        <f t="shared" si="4"/>
        <v>260462</v>
      </c>
      <c r="O27" s="44">
        <f t="shared" si="1"/>
        <v>5.2153941651148354</v>
      </c>
      <c r="P27" s="9"/>
    </row>
    <row r="28" spans="1:119" ht="16.5" thickBot="1">
      <c r="A28" s="13" t="s">
        <v>10</v>
      </c>
      <c r="B28" s="21"/>
      <c r="C28" s="20"/>
      <c r="D28" s="14">
        <f>SUM(D5,D13,D17,D19,D21,D25)</f>
        <v>69195785</v>
      </c>
      <c r="E28" s="14">
        <f aca="true" t="shared" si="9" ref="E28:M28">SUM(E5,E13,E17,E19,E21,E25)</f>
        <v>4833596</v>
      </c>
      <c r="F28" s="14">
        <f t="shared" si="9"/>
        <v>0</v>
      </c>
      <c r="G28" s="14">
        <f t="shared" si="9"/>
        <v>6995447</v>
      </c>
      <c r="H28" s="14">
        <f t="shared" si="9"/>
        <v>0</v>
      </c>
      <c r="I28" s="14">
        <f t="shared" si="9"/>
        <v>0</v>
      </c>
      <c r="J28" s="14">
        <f t="shared" si="9"/>
        <v>8152531</v>
      </c>
      <c r="K28" s="14">
        <f t="shared" si="9"/>
        <v>2100492</v>
      </c>
      <c r="L28" s="14">
        <f t="shared" si="9"/>
        <v>0</v>
      </c>
      <c r="M28" s="14">
        <f t="shared" si="9"/>
        <v>0</v>
      </c>
      <c r="N28" s="14">
        <f t="shared" si="4"/>
        <v>91277851</v>
      </c>
      <c r="O28" s="35">
        <f t="shared" si="1"/>
        <v>1827.7137221921869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49941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16803202</v>
      </c>
      <c r="E5" s="24">
        <f t="shared" si="0"/>
        <v>0</v>
      </c>
      <c r="F5" s="24">
        <f t="shared" si="0"/>
        <v>0</v>
      </c>
      <c r="G5" s="24">
        <f t="shared" si="0"/>
        <v>1284894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2053607</v>
      </c>
      <c r="L5" s="24">
        <f t="shared" si="0"/>
        <v>0</v>
      </c>
      <c r="M5" s="24">
        <f t="shared" si="0"/>
        <v>0</v>
      </c>
      <c r="N5" s="25">
        <f>SUM(D5:M5)</f>
        <v>20141703</v>
      </c>
      <c r="O5" s="30">
        <f aca="true" t="shared" si="1" ref="O5:O28">(N5/O$30)</f>
        <v>400.5748180263315</v>
      </c>
      <c r="P5" s="6"/>
    </row>
    <row r="6" spans="1:16" ht="15">
      <c r="A6" s="12"/>
      <c r="B6" s="42">
        <v>511</v>
      </c>
      <c r="C6" s="19" t="s">
        <v>19</v>
      </c>
      <c r="D6" s="43">
        <v>287088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287088</v>
      </c>
      <c r="O6" s="44">
        <f t="shared" si="1"/>
        <v>5.709558092359095</v>
      </c>
      <c r="P6" s="9"/>
    </row>
    <row r="7" spans="1:16" ht="15">
      <c r="A7" s="12"/>
      <c r="B7" s="42">
        <v>512</v>
      </c>
      <c r="C7" s="19" t="s">
        <v>20</v>
      </c>
      <c r="D7" s="43">
        <v>2839587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2839587</v>
      </c>
      <c r="O7" s="44">
        <f t="shared" si="1"/>
        <v>56.4732309772881</v>
      </c>
      <c r="P7" s="9"/>
    </row>
    <row r="8" spans="1:16" ht="15">
      <c r="A8" s="12"/>
      <c r="B8" s="42">
        <v>513</v>
      </c>
      <c r="C8" s="19" t="s">
        <v>21</v>
      </c>
      <c r="D8" s="43">
        <v>1696858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1696858</v>
      </c>
      <c r="O8" s="44">
        <f t="shared" si="1"/>
        <v>33.74682789069647</v>
      </c>
      <c r="P8" s="9"/>
    </row>
    <row r="9" spans="1:16" ht="15">
      <c r="A9" s="12"/>
      <c r="B9" s="42">
        <v>514</v>
      </c>
      <c r="C9" s="19" t="s">
        <v>22</v>
      </c>
      <c r="D9" s="43">
        <v>564493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564493</v>
      </c>
      <c r="O9" s="44">
        <f t="shared" si="1"/>
        <v>11.226542301419991</v>
      </c>
      <c r="P9" s="9"/>
    </row>
    <row r="10" spans="1:16" ht="15">
      <c r="A10" s="12"/>
      <c r="B10" s="42">
        <v>515</v>
      </c>
      <c r="C10" s="19" t="s">
        <v>23</v>
      </c>
      <c r="D10" s="43">
        <v>1481313</v>
      </c>
      <c r="E10" s="43">
        <v>0</v>
      </c>
      <c r="F10" s="43">
        <v>0</v>
      </c>
      <c r="G10" s="43">
        <v>13854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1495167</v>
      </c>
      <c r="O10" s="44">
        <f t="shared" si="1"/>
        <v>29.73563104092916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2053607</v>
      </c>
      <c r="L11" s="43">
        <v>0</v>
      </c>
      <c r="M11" s="43">
        <v>0</v>
      </c>
      <c r="N11" s="43">
        <f t="shared" si="2"/>
        <v>2053607</v>
      </c>
      <c r="O11" s="44">
        <f t="shared" si="1"/>
        <v>40.841792291476075</v>
      </c>
      <c r="P11" s="9"/>
    </row>
    <row r="12" spans="1:16" ht="15">
      <c r="A12" s="12"/>
      <c r="B12" s="42">
        <v>519</v>
      </c>
      <c r="C12" s="19" t="s">
        <v>25</v>
      </c>
      <c r="D12" s="43">
        <v>9933863</v>
      </c>
      <c r="E12" s="43">
        <v>0</v>
      </c>
      <c r="F12" s="43">
        <v>0</v>
      </c>
      <c r="G12" s="43">
        <v>1271040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11204903</v>
      </c>
      <c r="O12" s="44">
        <f t="shared" si="1"/>
        <v>222.8412354321626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41475380</v>
      </c>
      <c r="E13" s="29">
        <f t="shared" si="3"/>
        <v>488613</v>
      </c>
      <c r="F13" s="29">
        <f t="shared" si="3"/>
        <v>0</v>
      </c>
      <c r="G13" s="29">
        <f t="shared" si="3"/>
        <v>480535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42444528</v>
      </c>
      <c r="O13" s="41">
        <f t="shared" si="1"/>
        <v>844.1296686687085</v>
      </c>
      <c r="P13" s="10"/>
    </row>
    <row r="14" spans="1:16" ht="15">
      <c r="A14" s="12"/>
      <c r="B14" s="42">
        <v>521</v>
      </c>
      <c r="C14" s="19" t="s">
        <v>27</v>
      </c>
      <c r="D14" s="43">
        <v>19852338</v>
      </c>
      <c r="E14" s="43">
        <v>488613</v>
      </c>
      <c r="F14" s="43">
        <v>0</v>
      </c>
      <c r="G14" s="43">
        <v>358638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20699589</v>
      </c>
      <c r="O14" s="44">
        <f t="shared" si="1"/>
        <v>411.6699614176047</v>
      </c>
      <c r="P14" s="9"/>
    </row>
    <row r="15" spans="1:16" ht="15">
      <c r="A15" s="12"/>
      <c r="B15" s="42">
        <v>522</v>
      </c>
      <c r="C15" s="19" t="s">
        <v>28</v>
      </c>
      <c r="D15" s="43">
        <v>18851760</v>
      </c>
      <c r="E15" s="43">
        <v>0</v>
      </c>
      <c r="F15" s="43">
        <v>0</v>
      </c>
      <c r="G15" s="43">
        <v>121897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18973657</v>
      </c>
      <c r="O15" s="44">
        <f t="shared" si="1"/>
        <v>377.344914681198</v>
      </c>
      <c r="P15" s="9"/>
    </row>
    <row r="16" spans="1:16" ht="15">
      <c r="A16" s="12"/>
      <c r="B16" s="42">
        <v>524</v>
      </c>
      <c r="C16" s="19" t="s">
        <v>29</v>
      </c>
      <c r="D16" s="43">
        <v>2771282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2771282</v>
      </c>
      <c r="O16" s="44">
        <f t="shared" si="1"/>
        <v>55.11479256990573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4442348</v>
      </c>
      <c r="E17" s="29">
        <f t="shared" si="5"/>
        <v>515422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2514276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7472046</v>
      </c>
      <c r="O17" s="41">
        <f t="shared" si="1"/>
        <v>148.60280020683345</v>
      </c>
      <c r="P17" s="10"/>
    </row>
    <row r="18" spans="1:16" ht="15">
      <c r="A18" s="12"/>
      <c r="B18" s="42">
        <v>539</v>
      </c>
      <c r="C18" s="19" t="s">
        <v>31</v>
      </c>
      <c r="D18" s="43">
        <v>4442348</v>
      </c>
      <c r="E18" s="43">
        <v>515422</v>
      </c>
      <c r="F18" s="43">
        <v>0</v>
      </c>
      <c r="G18" s="43">
        <v>0</v>
      </c>
      <c r="H18" s="43">
        <v>0</v>
      </c>
      <c r="I18" s="43">
        <v>0</v>
      </c>
      <c r="J18" s="43">
        <v>2514276</v>
      </c>
      <c r="K18" s="43">
        <v>0</v>
      </c>
      <c r="L18" s="43">
        <v>0</v>
      </c>
      <c r="M18" s="43">
        <v>0</v>
      </c>
      <c r="N18" s="43">
        <f t="shared" si="4"/>
        <v>7472046</v>
      </c>
      <c r="O18" s="44">
        <f t="shared" si="1"/>
        <v>148.60280020683345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2771031</v>
      </c>
      <c r="E19" s="29">
        <f t="shared" si="6"/>
        <v>0</v>
      </c>
      <c r="F19" s="29">
        <f t="shared" si="6"/>
        <v>0</v>
      </c>
      <c r="G19" s="29">
        <f t="shared" si="6"/>
        <v>1524227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4295258</v>
      </c>
      <c r="O19" s="41">
        <f t="shared" si="1"/>
        <v>85.42337218089972</v>
      </c>
      <c r="P19" s="10"/>
    </row>
    <row r="20" spans="1:16" ht="15">
      <c r="A20" s="12"/>
      <c r="B20" s="42">
        <v>541</v>
      </c>
      <c r="C20" s="19" t="s">
        <v>33</v>
      </c>
      <c r="D20" s="43">
        <v>2771031</v>
      </c>
      <c r="E20" s="43">
        <v>0</v>
      </c>
      <c r="F20" s="43">
        <v>0</v>
      </c>
      <c r="G20" s="43">
        <v>1524227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4295258</v>
      </c>
      <c r="O20" s="44">
        <f t="shared" si="1"/>
        <v>85.42337218089972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SUM(D22:D24)</f>
        <v>2578016</v>
      </c>
      <c r="E21" s="29">
        <f t="shared" si="7"/>
        <v>3530126</v>
      </c>
      <c r="F21" s="29">
        <f t="shared" si="7"/>
        <v>0</v>
      </c>
      <c r="G21" s="29">
        <f t="shared" si="7"/>
        <v>1077951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7186093</v>
      </c>
      <c r="O21" s="41">
        <f t="shared" si="1"/>
        <v>142.91581480450262</v>
      </c>
      <c r="P21" s="9"/>
    </row>
    <row r="22" spans="1:16" ht="15">
      <c r="A22" s="12"/>
      <c r="B22" s="42">
        <v>572</v>
      </c>
      <c r="C22" s="19" t="s">
        <v>35</v>
      </c>
      <c r="D22" s="43">
        <v>2377908</v>
      </c>
      <c r="E22" s="43">
        <v>1847885</v>
      </c>
      <c r="F22" s="43">
        <v>0</v>
      </c>
      <c r="G22" s="43">
        <v>1077951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5303744</v>
      </c>
      <c r="O22" s="44">
        <f t="shared" si="1"/>
        <v>105.47997295254763</v>
      </c>
      <c r="P22" s="9"/>
    </row>
    <row r="23" spans="1:16" ht="15">
      <c r="A23" s="12"/>
      <c r="B23" s="42">
        <v>574</v>
      </c>
      <c r="C23" s="19" t="s">
        <v>36</v>
      </c>
      <c r="D23" s="43">
        <v>200108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200108</v>
      </c>
      <c r="O23" s="44">
        <f t="shared" si="1"/>
        <v>3.979714410723519</v>
      </c>
      <c r="P23" s="9"/>
    </row>
    <row r="24" spans="1:16" ht="15">
      <c r="A24" s="12"/>
      <c r="B24" s="42">
        <v>575</v>
      </c>
      <c r="C24" s="19" t="s">
        <v>37</v>
      </c>
      <c r="D24" s="43">
        <v>0</v>
      </c>
      <c r="E24" s="43">
        <v>1682241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1682241</v>
      </c>
      <c r="O24" s="44">
        <f t="shared" si="1"/>
        <v>33.45612744123145</v>
      </c>
      <c r="P24" s="9"/>
    </row>
    <row r="25" spans="1:16" ht="15.75">
      <c r="A25" s="26" t="s">
        <v>40</v>
      </c>
      <c r="B25" s="27"/>
      <c r="C25" s="28"/>
      <c r="D25" s="29">
        <f aca="true" t="shared" si="8" ref="D25:M25">SUM(D26:D27)</f>
        <v>492642</v>
      </c>
      <c r="E25" s="29">
        <f t="shared" si="8"/>
        <v>126000</v>
      </c>
      <c r="F25" s="29">
        <f t="shared" si="8"/>
        <v>0</v>
      </c>
      <c r="G25" s="29">
        <f t="shared" si="8"/>
        <v>702373</v>
      </c>
      <c r="H25" s="29">
        <f t="shared" si="8"/>
        <v>0</v>
      </c>
      <c r="I25" s="29">
        <f t="shared" si="8"/>
        <v>0</v>
      </c>
      <c r="J25" s="29">
        <f t="shared" si="8"/>
        <v>52762</v>
      </c>
      <c r="K25" s="29">
        <f t="shared" si="8"/>
        <v>284296</v>
      </c>
      <c r="L25" s="29">
        <f t="shared" si="8"/>
        <v>0</v>
      </c>
      <c r="M25" s="29">
        <f t="shared" si="8"/>
        <v>0</v>
      </c>
      <c r="N25" s="29">
        <f t="shared" si="4"/>
        <v>1658073</v>
      </c>
      <c r="O25" s="41">
        <f t="shared" si="1"/>
        <v>32.975478302374604</v>
      </c>
      <c r="P25" s="9"/>
    </row>
    <row r="26" spans="1:16" ht="15">
      <c r="A26" s="12"/>
      <c r="B26" s="42">
        <v>581</v>
      </c>
      <c r="C26" s="19" t="s">
        <v>38</v>
      </c>
      <c r="D26" s="43">
        <v>492642</v>
      </c>
      <c r="E26" s="43">
        <v>126000</v>
      </c>
      <c r="F26" s="43">
        <v>0</v>
      </c>
      <c r="G26" s="43">
        <v>702373</v>
      </c>
      <c r="H26" s="43">
        <v>0</v>
      </c>
      <c r="I26" s="43">
        <v>0</v>
      </c>
      <c r="J26" s="43">
        <v>52762</v>
      </c>
      <c r="K26" s="43">
        <v>0</v>
      </c>
      <c r="L26" s="43">
        <v>0</v>
      </c>
      <c r="M26" s="43">
        <v>0</v>
      </c>
      <c r="N26" s="43">
        <f t="shared" si="4"/>
        <v>1373777</v>
      </c>
      <c r="O26" s="44">
        <f t="shared" si="1"/>
        <v>27.321447038701724</v>
      </c>
      <c r="P26" s="9"/>
    </row>
    <row r="27" spans="1:16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284296</v>
      </c>
      <c r="L27" s="43">
        <v>0</v>
      </c>
      <c r="M27" s="43">
        <v>0</v>
      </c>
      <c r="N27" s="43">
        <f t="shared" si="4"/>
        <v>284296</v>
      </c>
      <c r="O27" s="44">
        <f t="shared" si="1"/>
        <v>5.654031263672885</v>
      </c>
      <c r="P27" s="9"/>
    </row>
    <row r="28" spans="1:119" ht="16.5" thickBot="1">
      <c r="A28" s="13" t="s">
        <v>10</v>
      </c>
      <c r="B28" s="21"/>
      <c r="C28" s="20"/>
      <c r="D28" s="14">
        <f>SUM(D5,D13,D17,D19,D21,D25)</f>
        <v>68562619</v>
      </c>
      <c r="E28" s="14">
        <f aca="true" t="shared" si="9" ref="E28:M28">SUM(E5,E13,E17,E19,E21,E25)</f>
        <v>4660161</v>
      </c>
      <c r="F28" s="14">
        <f t="shared" si="9"/>
        <v>0</v>
      </c>
      <c r="G28" s="14">
        <f t="shared" si="9"/>
        <v>5069980</v>
      </c>
      <c r="H28" s="14">
        <f t="shared" si="9"/>
        <v>0</v>
      </c>
      <c r="I28" s="14">
        <f t="shared" si="9"/>
        <v>0</v>
      </c>
      <c r="J28" s="14">
        <f t="shared" si="9"/>
        <v>2567038</v>
      </c>
      <c r="K28" s="14">
        <f t="shared" si="9"/>
        <v>2337903</v>
      </c>
      <c r="L28" s="14">
        <f t="shared" si="9"/>
        <v>0</v>
      </c>
      <c r="M28" s="14">
        <f t="shared" si="9"/>
        <v>0</v>
      </c>
      <c r="N28" s="14">
        <f t="shared" si="4"/>
        <v>83197701</v>
      </c>
      <c r="O28" s="35">
        <f t="shared" si="1"/>
        <v>1654.6219521896503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57</v>
      </c>
      <c r="M30" s="93"/>
      <c r="N30" s="93"/>
      <c r="O30" s="39">
        <v>50282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19962108</v>
      </c>
      <c r="E5" s="24">
        <f t="shared" si="0"/>
        <v>0</v>
      </c>
      <c r="F5" s="24">
        <f t="shared" si="0"/>
        <v>0</v>
      </c>
      <c r="G5" s="24">
        <f t="shared" si="0"/>
        <v>1459590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1236755</v>
      </c>
      <c r="L5" s="24">
        <f t="shared" si="0"/>
        <v>0</v>
      </c>
      <c r="M5" s="24">
        <f t="shared" si="0"/>
        <v>0</v>
      </c>
      <c r="N5" s="25">
        <f>SUM(D5:M5)</f>
        <v>22658453</v>
      </c>
      <c r="O5" s="30">
        <f aca="true" t="shared" si="1" ref="O5:O31">(N5/O$33)</f>
        <v>458.79387288152753</v>
      </c>
      <c r="P5" s="6"/>
    </row>
    <row r="6" spans="1:16" ht="15">
      <c r="A6" s="12"/>
      <c r="B6" s="42">
        <v>511</v>
      </c>
      <c r="C6" s="19" t="s">
        <v>19</v>
      </c>
      <c r="D6" s="43">
        <v>296961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296961</v>
      </c>
      <c r="O6" s="44">
        <f t="shared" si="1"/>
        <v>6.012938627574058</v>
      </c>
      <c r="P6" s="9"/>
    </row>
    <row r="7" spans="1:16" ht="15">
      <c r="A7" s="12"/>
      <c r="B7" s="42">
        <v>512</v>
      </c>
      <c r="C7" s="19" t="s">
        <v>20</v>
      </c>
      <c r="D7" s="43">
        <v>2561505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2561505</v>
      </c>
      <c r="O7" s="44">
        <f t="shared" si="1"/>
        <v>51.86597687650596</v>
      </c>
      <c r="P7" s="9"/>
    </row>
    <row r="8" spans="1:16" ht="15">
      <c r="A8" s="12"/>
      <c r="B8" s="42">
        <v>513</v>
      </c>
      <c r="C8" s="19" t="s">
        <v>21</v>
      </c>
      <c r="D8" s="43">
        <v>1741053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1741053</v>
      </c>
      <c r="O8" s="44">
        <f t="shared" si="1"/>
        <v>35.25326502925871</v>
      </c>
      <c r="P8" s="9"/>
    </row>
    <row r="9" spans="1:16" ht="15">
      <c r="A9" s="12"/>
      <c r="B9" s="42">
        <v>514</v>
      </c>
      <c r="C9" s="19" t="s">
        <v>22</v>
      </c>
      <c r="D9" s="43">
        <v>496698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496698</v>
      </c>
      <c r="O9" s="44">
        <f t="shared" si="1"/>
        <v>10.057262032518679</v>
      </c>
      <c r="P9" s="9"/>
    </row>
    <row r="10" spans="1:16" ht="15">
      <c r="A10" s="12"/>
      <c r="B10" s="42">
        <v>515</v>
      </c>
      <c r="C10" s="19" t="s">
        <v>23</v>
      </c>
      <c r="D10" s="43">
        <v>4731478</v>
      </c>
      <c r="E10" s="43">
        <v>0</v>
      </c>
      <c r="F10" s="43">
        <v>0</v>
      </c>
      <c r="G10" s="43">
        <v>75711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4807189</v>
      </c>
      <c r="O10" s="44">
        <f t="shared" si="1"/>
        <v>97.33713325369024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1236755</v>
      </c>
      <c r="L11" s="43">
        <v>0</v>
      </c>
      <c r="M11" s="43">
        <v>0</v>
      </c>
      <c r="N11" s="43">
        <f t="shared" si="2"/>
        <v>1236755</v>
      </c>
      <c r="O11" s="44">
        <f t="shared" si="1"/>
        <v>25.04211634640695</v>
      </c>
      <c r="P11" s="9"/>
    </row>
    <row r="12" spans="1:16" ht="15">
      <c r="A12" s="12"/>
      <c r="B12" s="42">
        <v>519</v>
      </c>
      <c r="C12" s="19" t="s">
        <v>25</v>
      </c>
      <c r="D12" s="43">
        <v>10134413</v>
      </c>
      <c r="E12" s="43">
        <v>0</v>
      </c>
      <c r="F12" s="43">
        <v>0</v>
      </c>
      <c r="G12" s="43">
        <v>1383879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11518292</v>
      </c>
      <c r="O12" s="44">
        <f t="shared" si="1"/>
        <v>233.22518071557292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38369067</v>
      </c>
      <c r="E13" s="29">
        <f t="shared" si="3"/>
        <v>574214</v>
      </c>
      <c r="F13" s="29">
        <f t="shared" si="3"/>
        <v>0</v>
      </c>
      <c r="G13" s="29">
        <f t="shared" si="3"/>
        <v>323153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39266434</v>
      </c>
      <c r="O13" s="41">
        <f t="shared" si="1"/>
        <v>795.0763156296191</v>
      </c>
      <c r="P13" s="10"/>
    </row>
    <row r="14" spans="1:16" ht="15">
      <c r="A14" s="12"/>
      <c r="B14" s="42">
        <v>521</v>
      </c>
      <c r="C14" s="19" t="s">
        <v>27</v>
      </c>
      <c r="D14" s="43">
        <v>19207095</v>
      </c>
      <c r="E14" s="43">
        <v>574214</v>
      </c>
      <c r="F14" s="43">
        <v>0</v>
      </c>
      <c r="G14" s="43">
        <v>7785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19789094</v>
      </c>
      <c r="O14" s="44">
        <f t="shared" si="1"/>
        <v>400.69439326138456</v>
      </c>
      <c r="P14" s="9"/>
    </row>
    <row r="15" spans="1:16" ht="15">
      <c r="A15" s="12"/>
      <c r="B15" s="42">
        <v>522</v>
      </c>
      <c r="C15" s="19" t="s">
        <v>28</v>
      </c>
      <c r="D15" s="43">
        <v>16525992</v>
      </c>
      <c r="E15" s="43">
        <v>0</v>
      </c>
      <c r="F15" s="43">
        <v>0</v>
      </c>
      <c r="G15" s="43">
        <v>315368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16841360</v>
      </c>
      <c r="O15" s="44">
        <f t="shared" si="1"/>
        <v>341.0079575596817</v>
      </c>
      <c r="P15" s="9"/>
    </row>
    <row r="16" spans="1:16" ht="15">
      <c r="A16" s="12"/>
      <c r="B16" s="42">
        <v>524</v>
      </c>
      <c r="C16" s="19" t="s">
        <v>29</v>
      </c>
      <c r="D16" s="43">
        <v>2635980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2635980</v>
      </c>
      <c r="O16" s="44">
        <f t="shared" si="1"/>
        <v>53.373964808552856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4679060</v>
      </c>
      <c r="E17" s="29">
        <f t="shared" si="5"/>
        <v>713703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2393551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7786314</v>
      </c>
      <c r="O17" s="41">
        <f t="shared" si="1"/>
        <v>157.65918156599915</v>
      </c>
      <c r="P17" s="10"/>
    </row>
    <row r="18" spans="1:16" ht="15">
      <c r="A18" s="12"/>
      <c r="B18" s="42">
        <v>539</v>
      </c>
      <c r="C18" s="19" t="s">
        <v>31</v>
      </c>
      <c r="D18" s="43">
        <v>4679060</v>
      </c>
      <c r="E18" s="43">
        <v>713703</v>
      </c>
      <c r="F18" s="43">
        <v>0</v>
      </c>
      <c r="G18" s="43">
        <v>0</v>
      </c>
      <c r="H18" s="43">
        <v>0</v>
      </c>
      <c r="I18" s="43">
        <v>0</v>
      </c>
      <c r="J18" s="43">
        <v>2393551</v>
      </c>
      <c r="K18" s="43">
        <v>0</v>
      </c>
      <c r="L18" s="43">
        <v>0</v>
      </c>
      <c r="M18" s="43">
        <v>0</v>
      </c>
      <c r="N18" s="43">
        <f t="shared" si="4"/>
        <v>7786314</v>
      </c>
      <c r="O18" s="44">
        <f t="shared" si="1"/>
        <v>157.65918156599915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3305720</v>
      </c>
      <c r="E19" s="29">
        <f t="shared" si="6"/>
        <v>0</v>
      </c>
      <c r="F19" s="29">
        <f t="shared" si="6"/>
        <v>0</v>
      </c>
      <c r="G19" s="29">
        <f t="shared" si="6"/>
        <v>2132553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5438273</v>
      </c>
      <c r="O19" s="41">
        <f t="shared" si="1"/>
        <v>110.1154757324802</v>
      </c>
      <c r="P19" s="10"/>
    </row>
    <row r="20" spans="1:16" ht="15">
      <c r="A20" s="12"/>
      <c r="B20" s="42">
        <v>541</v>
      </c>
      <c r="C20" s="19" t="s">
        <v>33</v>
      </c>
      <c r="D20" s="43">
        <v>3305720</v>
      </c>
      <c r="E20" s="43">
        <v>0</v>
      </c>
      <c r="F20" s="43">
        <v>0</v>
      </c>
      <c r="G20" s="43">
        <v>2132553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5438273</v>
      </c>
      <c r="O20" s="44">
        <f t="shared" si="1"/>
        <v>110.1154757324802</v>
      </c>
      <c r="P20" s="9"/>
    </row>
    <row r="21" spans="1:16" ht="15.75">
      <c r="A21" s="26" t="s">
        <v>48</v>
      </c>
      <c r="B21" s="27"/>
      <c r="C21" s="28"/>
      <c r="D21" s="29">
        <f aca="true" t="shared" si="7" ref="D21:M21">SUM(D22:D22)</f>
        <v>166025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166025</v>
      </c>
      <c r="O21" s="41">
        <f t="shared" si="1"/>
        <v>3.361714621256606</v>
      </c>
      <c r="P21" s="10"/>
    </row>
    <row r="22" spans="1:16" ht="15">
      <c r="A22" s="45"/>
      <c r="B22" s="46">
        <v>552</v>
      </c>
      <c r="C22" s="47" t="s">
        <v>69</v>
      </c>
      <c r="D22" s="43">
        <v>166025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166025</v>
      </c>
      <c r="O22" s="44">
        <f t="shared" si="1"/>
        <v>3.361714621256606</v>
      </c>
      <c r="P22" s="9"/>
    </row>
    <row r="23" spans="1:16" ht="15.75">
      <c r="A23" s="26" t="s">
        <v>34</v>
      </c>
      <c r="B23" s="27"/>
      <c r="C23" s="28"/>
      <c r="D23" s="29">
        <f aca="true" t="shared" si="8" ref="D23:M23">SUM(D24:D26)</f>
        <v>3436091</v>
      </c>
      <c r="E23" s="29">
        <f t="shared" si="8"/>
        <v>3578998</v>
      </c>
      <c r="F23" s="29">
        <f t="shared" si="8"/>
        <v>0</v>
      </c>
      <c r="G23" s="29">
        <f t="shared" si="8"/>
        <v>1642109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8657198</v>
      </c>
      <c r="O23" s="41">
        <f t="shared" si="1"/>
        <v>175.2930528276672</v>
      </c>
      <c r="P23" s="9"/>
    </row>
    <row r="24" spans="1:16" ht="15">
      <c r="A24" s="12"/>
      <c r="B24" s="42">
        <v>572</v>
      </c>
      <c r="C24" s="19" t="s">
        <v>35</v>
      </c>
      <c r="D24" s="43">
        <v>3227339</v>
      </c>
      <c r="E24" s="43">
        <v>1781908</v>
      </c>
      <c r="F24" s="43">
        <v>0</v>
      </c>
      <c r="G24" s="43">
        <v>1642109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6651356</v>
      </c>
      <c r="O24" s="44">
        <f t="shared" si="1"/>
        <v>134.67827565958652</v>
      </c>
      <c r="P24" s="9"/>
    </row>
    <row r="25" spans="1:16" ht="15">
      <c r="A25" s="12"/>
      <c r="B25" s="42">
        <v>574</v>
      </c>
      <c r="C25" s="19" t="s">
        <v>36</v>
      </c>
      <c r="D25" s="43">
        <v>208752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208752</v>
      </c>
      <c r="O25" s="44">
        <f t="shared" si="1"/>
        <v>4.226861319780509</v>
      </c>
      <c r="P25" s="9"/>
    </row>
    <row r="26" spans="1:16" ht="15">
      <c r="A26" s="12"/>
      <c r="B26" s="42">
        <v>575</v>
      </c>
      <c r="C26" s="19" t="s">
        <v>37</v>
      </c>
      <c r="D26" s="43">
        <v>0</v>
      </c>
      <c r="E26" s="43">
        <v>1797090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1797090</v>
      </c>
      <c r="O26" s="44">
        <f t="shared" si="1"/>
        <v>36.38791584830016</v>
      </c>
      <c r="P26" s="9"/>
    </row>
    <row r="27" spans="1:16" ht="15.75">
      <c r="A27" s="26" t="s">
        <v>40</v>
      </c>
      <c r="B27" s="27"/>
      <c r="C27" s="28"/>
      <c r="D27" s="29">
        <f aca="true" t="shared" si="9" ref="D27:M27">SUM(D28:D30)</f>
        <v>3987957</v>
      </c>
      <c r="E27" s="29">
        <f t="shared" si="9"/>
        <v>208825</v>
      </c>
      <c r="F27" s="29">
        <f t="shared" si="9"/>
        <v>0</v>
      </c>
      <c r="G27" s="29">
        <f t="shared" si="9"/>
        <v>900873</v>
      </c>
      <c r="H27" s="29">
        <f t="shared" si="9"/>
        <v>0</v>
      </c>
      <c r="I27" s="29">
        <f t="shared" si="9"/>
        <v>0</v>
      </c>
      <c r="J27" s="29">
        <f t="shared" si="9"/>
        <v>57804</v>
      </c>
      <c r="K27" s="29">
        <f t="shared" si="9"/>
        <v>245451</v>
      </c>
      <c r="L27" s="29">
        <f t="shared" si="9"/>
        <v>0</v>
      </c>
      <c r="M27" s="29">
        <f t="shared" si="9"/>
        <v>0</v>
      </c>
      <c r="N27" s="29">
        <f t="shared" si="4"/>
        <v>5400910</v>
      </c>
      <c r="O27" s="41">
        <f t="shared" si="1"/>
        <v>109.35894061190191</v>
      </c>
      <c r="P27" s="9"/>
    </row>
    <row r="28" spans="1:16" ht="15">
      <c r="A28" s="12"/>
      <c r="B28" s="42">
        <v>581</v>
      </c>
      <c r="C28" s="19" t="s">
        <v>38</v>
      </c>
      <c r="D28" s="43">
        <v>677830</v>
      </c>
      <c r="E28" s="43">
        <v>208825</v>
      </c>
      <c r="F28" s="43">
        <v>0</v>
      </c>
      <c r="G28" s="43">
        <v>900873</v>
      </c>
      <c r="H28" s="43">
        <v>0</v>
      </c>
      <c r="I28" s="43">
        <v>0</v>
      </c>
      <c r="J28" s="43">
        <v>57804</v>
      </c>
      <c r="K28" s="43">
        <v>0</v>
      </c>
      <c r="L28" s="43">
        <v>0</v>
      </c>
      <c r="M28" s="43">
        <v>0</v>
      </c>
      <c r="N28" s="43">
        <f t="shared" si="4"/>
        <v>1845332</v>
      </c>
      <c r="O28" s="44">
        <f t="shared" si="1"/>
        <v>37.364731609532875</v>
      </c>
      <c r="P28" s="9"/>
    </row>
    <row r="29" spans="1:16" ht="15">
      <c r="A29" s="12"/>
      <c r="B29" s="42">
        <v>591</v>
      </c>
      <c r="C29" s="19" t="s">
        <v>39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245451</v>
      </c>
      <c r="L29" s="43">
        <v>0</v>
      </c>
      <c r="M29" s="43">
        <v>0</v>
      </c>
      <c r="N29" s="43">
        <f t="shared" si="4"/>
        <v>245451</v>
      </c>
      <c r="O29" s="44">
        <f t="shared" si="1"/>
        <v>4.969951606698119</v>
      </c>
      <c r="P29" s="9"/>
    </row>
    <row r="30" spans="1:16" ht="15.75" thickBot="1">
      <c r="A30" s="12"/>
      <c r="B30" s="42">
        <v>593</v>
      </c>
      <c r="C30" s="19" t="s">
        <v>70</v>
      </c>
      <c r="D30" s="43">
        <v>3310127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3310127</v>
      </c>
      <c r="O30" s="44">
        <f t="shared" si="1"/>
        <v>67.02425739567093</v>
      </c>
      <c r="P30" s="9"/>
    </row>
    <row r="31" spans="1:119" ht="16.5" thickBot="1">
      <c r="A31" s="13" t="s">
        <v>10</v>
      </c>
      <c r="B31" s="21"/>
      <c r="C31" s="20"/>
      <c r="D31" s="14">
        <f>SUM(D5,D13,D17,D19,D21,D23,D27)</f>
        <v>73906028</v>
      </c>
      <c r="E31" s="14">
        <f aca="true" t="shared" si="10" ref="E31:M31">SUM(E5,E13,E17,E19,E21,E23,E27)</f>
        <v>5075740</v>
      </c>
      <c r="F31" s="14">
        <f t="shared" si="10"/>
        <v>0</v>
      </c>
      <c r="G31" s="14">
        <f t="shared" si="10"/>
        <v>6458278</v>
      </c>
      <c r="H31" s="14">
        <f t="shared" si="10"/>
        <v>0</v>
      </c>
      <c r="I31" s="14">
        <f t="shared" si="10"/>
        <v>0</v>
      </c>
      <c r="J31" s="14">
        <f t="shared" si="10"/>
        <v>2451355</v>
      </c>
      <c r="K31" s="14">
        <f t="shared" si="10"/>
        <v>1482206</v>
      </c>
      <c r="L31" s="14">
        <f t="shared" si="10"/>
        <v>0</v>
      </c>
      <c r="M31" s="14">
        <f t="shared" si="10"/>
        <v>0</v>
      </c>
      <c r="N31" s="14">
        <f t="shared" si="4"/>
        <v>89373607</v>
      </c>
      <c r="O31" s="35">
        <f t="shared" si="1"/>
        <v>1809.6585538704517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71</v>
      </c>
      <c r="M33" s="93"/>
      <c r="N33" s="93"/>
      <c r="O33" s="39">
        <v>49387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26599244</v>
      </c>
      <c r="E5" s="24">
        <f t="shared" si="0"/>
        <v>0</v>
      </c>
      <c r="F5" s="24">
        <f t="shared" si="0"/>
        <v>0</v>
      </c>
      <c r="G5" s="24">
        <f t="shared" si="0"/>
        <v>11855886</v>
      </c>
      <c r="H5" s="24">
        <f t="shared" si="0"/>
        <v>0</v>
      </c>
      <c r="I5" s="24">
        <f t="shared" si="0"/>
        <v>0</v>
      </c>
      <c r="J5" s="24">
        <f t="shared" si="0"/>
        <v>9802251</v>
      </c>
      <c r="K5" s="24">
        <f t="shared" si="0"/>
        <v>240816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48498197</v>
      </c>
      <c r="O5" s="30">
        <f aca="true" t="shared" si="2" ref="O5:O26">(N5/O$28)</f>
        <v>855.2116418910579</v>
      </c>
      <c r="P5" s="6"/>
    </row>
    <row r="6" spans="1:16" ht="15">
      <c r="A6" s="12"/>
      <c r="B6" s="42">
        <v>511</v>
      </c>
      <c r="C6" s="19" t="s">
        <v>19</v>
      </c>
      <c r="D6" s="43">
        <v>412735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412735</v>
      </c>
      <c r="O6" s="44">
        <f t="shared" si="2"/>
        <v>7.27812163854062</v>
      </c>
      <c r="P6" s="9"/>
    </row>
    <row r="7" spans="1:16" ht="15">
      <c r="A7" s="12"/>
      <c r="B7" s="42">
        <v>512</v>
      </c>
      <c r="C7" s="19" t="s">
        <v>20</v>
      </c>
      <c r="D7" s="43">
        <v>1923067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1923067</v>
      </c>
      <c r="O7" s="44">
        <f t="shared" si="2"/>
        <v>33.911142852104604</v>
      </c>
      <c r="P7" s="9"/>
    </row>
    <row r="8" spans="1:16" ht="15">
      <c r="A8" s="12"/>
      <c r="B8" s="42">
        <v>513</v>
      </c>
      <c r="C8" s="19" t="s">
        <v>21</v>
      </c>
      <c r="D8" s="43">
        <v>4992074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4992074</v>
      </c>
      <c r="O8" s="44">
        <f t="shared" si="2"/>
        <v>88.02966019503077</v>
      </c>
      <c r="P8" s="9"/>
    </row>
    <row r="9" spans="1:16" ht="15">
      <c r="A9" s="12"/>
      <c r="B9" s="42">
        <v>514</v>
      </c>
      <c r="C9" s="19" t="s">
        <v>22</v>
      </c>
      <c r="D9" s="43">
        <v>528839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528839</v>
      </c>
      <c r="O9" s="44">
        <f t="shared" si="2"/>
        <v>9.325486254386428</v>
      </c>
      <c r="P9" s="9"/>
    </row>
    <row r="10" spans="1:16" ht="15">
      <c r="A10" s="12"/>
      <c r="B10" s="42">
        <v>515</v>
      </c>
      <c r="C10" s="19" t="s">
        <v>23</v>
      </c>
      <c r="D10" s="43">
        <v>3010190</v>
      </c>
      <c r="E10" s="43">
        <v>0</v>
      </c>
      <c r="F10" s="43">
        <v>0</v>
      </c>
      <c r="G10" s="43">
        <v>161500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3171690</v>
      </c>
      <c r="O10" s="44">
        <f t="shared" si="2"/>
        <v>55.9292175845104</v>
      </c>
      <c r="P10" s="9"/>
    </row>
    <row r="11" spans="1:16" ht="15">
      <c r="A11" s="12"/>
      <c r="B11" s="42">
        <v>519</v>
      </c>
      <c r="C11" s="19" t="s">
        <v>59</v>
      </c>
      <c r="D11" s="43">
        <v>15732339</v>
      </c>
      <c r="E11" s="43">
        <v>0</v>
      </c>
      <c r="F11" s="43">
        <v>0</v>
      </c>
      <c r="G11" s="43">
        <v>11694386</v>
      </c>
      <c r="H11" s="43">
        <v>0</v>
      </c>
      <c r="I11" s="43">
        <v>0</v>
      </c>
      <c r="J11" s="43">
        <v>9802251</v>
      </c>
      <c r="K11" s="43">
        <v>240816</v>
      </c>
      <c r="L11" s="43">
        <v>0</v>
      </c>
      <c r="M11" s="43">
        <v>0</v>
      </c>
      <c r="N11" s="43">
        <f t="shared" si="1"/>
        <v>37469792</v>
      </c>
      <c r="O11" s="44">
        <f t="shared" si="2"/>
        <v>660.738013366485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59245941</v>
      </c>
      <c r="E12" s="29">
        <f t="shared" si="3"/>
        <v>323958</v>
      </c>
      <c r="F12" s="29">
        <f t="shared" si="3"/>
        <v>0</v>
      </c>
      <c r="G12" s="29">
        <f t="shared" si="3"/>
        <v>449764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12820543</v>
      </c>
      <c r="L12" s="29">
        <f t="shared" si="3"/>
        <v>0</v>
      </c>
      <c r="M12" s="29">
        <f t="shared" si="3"/>
        <v>0</v>
      </c>
      <c r="N12" s="40">
        <f t="shared" si="1"/>
        <v>72840206</v>
      </c>
      <c r="O12" s="41">
        <f t="shared" si="2"/>
        <v>1284.4558359343314</v>
      </c>
      <c r="P12" s="10"/>
    </row>
    <row r="13" spans="1:16" ht="15">
      <c r="A13" s="12"/>
      <c r="B13" s="42">
        <v>521</v>
      </c>
      <c r="C13" s="19" t="s">
        <v>27</v>
      </c>
      <c r="D13" s="43">
        <v>23891559</v>
      </c>
      <c r="E13" s="43">
        <v>323958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6523442</v>
      </c>
      <c r="L13" s="43">
        <v>0</v>
      </c>
      <c r="M13" s="43">
        <v>0</v>
      </c>
      <c r="N13" s="43">
        <f t="shared" si="1"/>
        <v>30738959</v>
      </c>
      <c r="O13" s="44">
        <f t="shared" si="2"/>
        <v>542.0472764464195</v>
      </c>
      <c r="P13" s="9"/>
    </row>
    <row r="14" spans="1:16" ht="15">
      <c r="A14" s="12"/>
      <c r="B14" s="42">
        <v>522</v>
      </c>
      <c r="C14" s="19" t="s">
        <v>28</v>
      </c>
      <c r="D14" s="43">
        <v>28568790</v>
      </c>
      <c r="E14" s="43">
        <v>0</v>
      </c>
      <c r="F14" s="43">
        <v>0</v>
      </c>
      <c r="G14" s="43">
        <v>449764</v>
      </c>
      <c r="H14" s="43">
        <v>0</v>
      </c>
      <c r="I14" s="43">
        <v>0</v>
      </c>
      <c r="J14" s="43">
        <v>0</v>
      </c>
      <c r="K14" s="43">
        <v>6297101</v>
      </c>
      <c r="L14" s="43">
        <v>0</v>
      </c>
      <c r="M14" s="43">
        <v>0</v>
      </c>
      <c r="N14" s="43">
        <f t="shared" si="1"/>
        <v>35315655</v>
      </c>
      <c r="O14" s="44">
        <f t="shared" si="2"/>
        <v>622.7522086441305</v>
      </c>
      <c r="P14" s="9"/>
    </row>
    <row r="15" spans="1:16" ht="15">
      <c r="A15" s="12"/>
      <c r="B15" s="42">
        <v>524</v>
      </c>
      <c r="C15" s="19" t="s">
        <v>29</v>
      </c>
      <c r="D15" s="43">
        <v>2789536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2789536</v>
      </c>
      <c r="O15" s="44">
        <f t="shared" si="2"/>
        <v>49.19035779153221</v>
      </c>
      <c r="P15" s="9"/>
    </row>
    <row r="16" spans="1:16" ht="15">
      <c r="A16" s="12"/>
      <c r="B16" s="42">
        <v>525</v>
      </c>
      <c r="C16" s="19" t="s">
        <v>47</v>
      </c>
      <c r="D16" s="43">
        <v>3996056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3996056</v>
      </c>
      <c r="O16" s="44">
        <f t="shared" si="2"/>
        <v>70.4659930522492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SUM(D18:D18)</f>
        <v>6767440</v>
      </c>
      <c r="E17" s="29">
        <f t="shared" si="4"/>
        <v>1054772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3706690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11528902</v>
      </c>
      <c r="O17" s="41">
        <f t="shared" si="2"/>
        <v>203.29933520252519</v>
      </c>
      <c r="P17" s="10"/>
    </row>
    <row r="18" spans="1:16" ht="15">
      <c r="A18" s="12"/>
      <c r="B18" s="42">
        <v>539</v>
      </c>
      <c r="C18" s="19" t="s">
        <v>31</v>
      </c>
      <c r="D18" s="43">
        <v>6767440</v>
      </c>
      <c r="E18" s="43">
        <v>1054772</v>
      </c>
      <c r="F18" s="43">
        <v>0</v>
      </c>
      <c r="G18" s="43">
        <v>0</v>
      </c>
      <c r="H18" s="43">
        <v>0</v>
      </c>
      <c r="I18" s="43">
        <v>0</v>
      </c>
      <c r="J18" s="43">
        <v>3706690</v>
      </c>
      <c r="K18" s="43">
        <v>0</v>
      </c>
      <c r="L18" s="43">
        <v>0</v>
      </c>
      <c r="M18" s="43">
        <v>0</v>
      </c>
      <c r="N18" s="43">
        <f t="shared" si="1"/>
        <v>11528902</v>
      </c>
      <c r="O18" s="44">
        <f t="shared" si="2"/>
        <v>203.29933520252519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8432393</v>
      </c>
      <c r="E19" s="29">
        <f t="shared" si="5"/>
        <v>0</v>
      </c>
      <c r="F19" s="29">
        <f t="shared" si="5"/>
        <v>0</v>
      </c>
      <c r="G19" s="29">
        <f t="shared" si="5"/>
        <v>92850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8525243</v>
      </c>
      <c r="O19" s="41">
        <f t="shared" si="2"/>
        <v>150.3331569944806</v>
      </c>
      <c r="P19" s="10"/>
    </row>
    <row r="20" spans="1:16" ht="15">
      <c r="A20" s="12"/>
      <c r="B20" s="42">
        <v>541</v>
      </c>
      <c r="C20" s="19" t="s">
        <v>61</v>
      </c>
      <c r="D20" s="43">
        <v>8432393</v>
      </c>
      <c r="E20" s="43">
        <v>0</v>
      </c>
      <c r="F20" s="43">
        <v>0</v>
      </c>
      <c r="G20" s="43">
        <v>92850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8525243</v>
      </c>
      <c r="O20" s="44">
        <f t="shared" si="2"/>
        <v>150.3331569944806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1195710</v>
      </c>
      <c r="E21" s="29">
        <f t="shared" si="6"/>
        <v>6640228</v>
      </c>
      <c r="F21" s="29">
        <f t="shared" si="6"/>
        <v>0</v>
      </c>
      <c r="G21" s="29">
        <f t="shared" si="6"/>
        <v>2784371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10620309</v>
      </c>
      <c r="O21" s="41">
        <f t="shared" si="2"/>
        <v>187.27731047981803</v>
      </c>
      <c r="P21" s="9"/>
    </row>
    <row r="22" spans="1:16" ht="15">
      <c r="A22" s="12"/>
      <c r="B22" s="42">
        <v>572</v>
      </c>
      <c r="C22" s="19" t="s">
        <v>62</v>
      </c>
      <c r="D22" s="43">
        <v>1195710</v>
      </c>
      <c r="E22" s="43">
        <v>3577660</v>
      </c>
      <c r="F22" s="43">
        <v>0</v>
      </c>
      <c r="G22" s="43">
        <v>2784371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7557741</v>
      </c>
      <c r="O22" s="44">
        <f t="shared" si="2"/>
        <v>133.27233772417077</v>
      </c>
      <c r="P22" s="9"/>
    </row>
    <row r="23" spans="1:16" ht="15">
      <c r="A23" s="12"/>
      <c r="B23" s="42">
        <v>575</v>
      </c>
      <c r="C23" s="19" t="s">
        <v>63</v>
      </c>
      <c r="D23" s="43">
        <v>0</v>
      </c>
      <c r="E23" s="43">
        <v>3062568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3062568</v>
      </c>
      <c r="O23" s="44">
        <f t="shared" si="2"/>
        <v>54.00497275564725</v>
      </c>
      <c r="P23" s="9"/>
    </row>
    <row r="24" spans="1:16" ht="15.75">
      <c r="A24" s="26" t="s">
        <v>64</v>
      </c>
      <c r="B24" s="27"/>
      <c r="C24" s="28"/>
      <c r="D24" s="29">
        <f aca="true" t="shared" si="7" ref="D24:M24">SUM(D25:D25)</f>
        <v>3197754</v>
      </c>
      <c r="E24" s="29">
        <f t="shared" si="7"/>
        <v>0</v>
      </c>
      <c r="F24" s="29">
        <f t="shared" si="7"/>
        <v>0</v>
      </c>
      <c r="G24" s="29">
        <f t="shared" si="7"/>
        <v>682110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3879864</v>
      </c>
      <c r="O24" s="41">
        <f t="shared" si="2"/>
        <v>68.41707665449928</v>
      </c>
      <c r="P24" s="9"/>
    </row>
    <row r="25" spans="1:16" ht="15.75" thickBot="1">
      <c r="A25" s="12"/>
      <c r="B25" s="42">
        <v>581</v>
      </c>
      <c r="C25" s="19" t="s">
        <v>65</v>
      </c>
      <c r="D25" s="43">
        <v>3197754</v>
      </c>
      <c r="E25" s="43">
        <v>0</v>
      </c>
      <c r="F25" s="43">
        <v>0</v>
      </c>
      <c r="G25" s="43">
        <v>682110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3879864</v>
      </c>
      <c r="O25" s="44">
        <f t="shared" si="2"/>
        <v>68.41707665449928</v>
      </c>
      <c r="P25" s="9"/>
    </row>
    <row r="26" spans="1:119" ht="16.5" thickBot="1">
      <c r="A26" s="13" t="s">
        <v>10</v>
      </c>
      <c r="B26" s="21"/>
      <c r="C26" s="20"/>
      <c r="D26" s="14">
        <f>SUM(D5,D12,D17,D19,D21,D24)</f>
        <v>105438482</v>
      </c>
      <c r="E26" s="14">
        <f aca="true" t="shared" si="8" ref="E26:M26">SUM(E5,E12,E17,E19,E21,E24)</f>
        <v>8018958</v>
      </c>
      <c r="F26" s="14">
        <f t="shared" si="8"/>
        <v>0</v>
      </c>
      <c r="G26" s="14">
        <f t="shared" si="8"/>
        <v>15864981</v>
      </c>
      <c r="H26" s="14">
        <f t="shared" si="8"/>
        <v>0</v>
      </c>
      <c r="I26" s="14">
        <f t="shared" si="8"/>
        <v>0</v>
      </c>
      <c r="J26" s="14">
        <f t="shared" si="8"/>
        <v>13508941</v>
      </c>
      <c r="K26" s="14">
        <f t="shared" si="8"/>
        <v>13061359</v>
      </c>
      <c r="L26" s="14">
        <f t="shared" si="8"/>
        <v>0</v>
      </c>
      <c r="M26" s="14">
        <f t="shared" si="8"/>
        <v>0</v>
      </c>
      <c r="N26" s="14">
        <f t="shared" si="1"/>
        <v>155892721</v>
      </c>
      <c r="O26" s="35">
        <f t="shared" si="2"/>
        <v>2748.9943571567123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83</v>
      </c>
      <c r="M28" s="93"/>
      <c r="N28" s="93"/>
      <c r="O28" s="39">
        <v>56709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25723532</v>
      </c>
      <c r="E5" s="24">
        <f t="shared" si="0"/>
        <v>0</v>
      </c>
      <c r="F5" s="24">
        <f t="shared" si="0"/>
        <v>0</v>
      </c>
      <c r="G5" s="24">
        <f t="shared" si="0"/>
        <v>20914486</v>
      </c>
      <c r="H5" s="24">
        <f t="shared" si="0"/>
        <v>0</v>
      </c>
      <c r="I5" s="24">
        <f t="shared" si="0"/>
        <v>0</v>
      </c>
      <c r="J5" s="24">
        <f t="shared" si="0"/>
        <v>9431090</v>
      </c>
      <c r="K5" s="24">
        <f t="shared" si="0"/>
        <v>242700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56311808</v>
      </c>
      <c r="O5" s="30">
        <f aca="true" t="shared" si="2" ref="O5:O26">(N5/O$28)</f>
        <v>1012.4199133420831</v>
      </c>
      <c r="P5" s="6"/>
    </row>
    <row r="6" spans="1:16" ht="15">
      <c r="A6" s="12"/>
      <c r="B6" s="42">
        <v>511</v>
      </c>
      <c r="C6" s="19" t="s">
        <v>19</v>
      </c>
      <c r="D6" s="43">
        <v>388571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388571</v>
      </c>
      <c r="O6" s="44">
        <f t="shared" si="2"/>
        <v>6.986048434943636</v>
      </c>
      <c r="P6" s="9"/>
    </row>
    <row r="7" spans="1:16" ht="15">
      <c r="A7" s="12"/>
      <c r="B7" s="42">
        <v>512</v>
      </c>
      <c r="C7" s="19" t="s">
        <v>20</v>
      </c>
      <c r="D7" s="43">
        <v>1861573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1861573</v>
      </c>
      <c r="O7" s="44">
        <f t="shared" si="2"/>
        <v>33.46888765034789</v>
      </c>
      <c r="P7" s="9"/>
    </row>
    <row r="8" spans="1:16" ht="15">
      <c r="A8" s="12"/>
      <c r="B8" s="42">
        <v>513</v>
      </c>
      <c r="C8" s="19" t="s">
        <v>21</v>
      </c>
      <c r="D8" s="43">
        <v>4776737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4776737</v>
      </c>
      <c r="O8" s="44">
        <f t="shared" si="2"/>
        <v>85.88009924309164</v>
      </c>
      <c r="P8" s="9"/>
    </row>
    <row r="9" spans="1:16" ht="15">
      <c r="A9" s="12"/>
      <c r="B9" s="42">
        <v>514</v>
      </c>
      <c r="C9" s="19" t="s">
        <v>22</v>
      </c>
      <c r="D9" s="43">
        <v>522629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522629</v>
      </c>
      <c r="O9" s="44">
        <f t="shared" si="2"/>
        <v>9.396253213714244</v>
      </c>
      <c r="P9" s="9"/>
    </row>
    <row r="10" spans="1:16" ht="15">
      <c r="A10" s="12"/>
      <c r="B10" s="42">
        <v>515</v>
      </c>
      <c r="C10" s="19" t="s">
        <v>23</v>
      </c>
      <c r="D10" s="43">
        <v>2998664</v>
      </c>
      <c r="E10" s="43">
        <v>0</v>
      </c>
      <c r="F10" s="43">
        <v>0</v>
      </c>
      <c r="G10" s="43">
        <v>14822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3013486</v>
      </c>
      <c r="O10" s="44">
        <f t="shared" si="2"/>
        <v>54.17892522608367</v>
      </c>
      <c r="P10" s="9"/>
    </row>
    <row r="11" spans="1:16" ht="15">
      <c r="A11" s="12"/>
      <c r="B11" s="42">
        <v>519</v>
      </c>
      <c r="C11" s="19" t="s">
        <v>59</v>
      </c>
      <c r="D11" s="43">
        <v>15175358</v>
      </c>
      <c r="E11" s="43">
        <v>0</v>
      </c>
      <c r="F11" s="43">
        <v>0</v>
      </c>
      <c r="G11" s="43">
        <v>20899664</v>
      </c>
      <c r="H11" s="43">
        <v>0</v>
      </c>
      <c r="I11" s="43">
        <v>0</v>
      </c>
      <c r="J11" s="43">
        <v>9431090</v>
      </c>
      <c r="K11" s="43">
        <v>242700</v>
      </c>
      <c r="L11" s="43">
        <v>0</v>
      </c>
      <c r="M11" s="43">
        <v>0</v>
      </c>
      <c r="N11" s="43">
        <f t="shared" si="1"/>
        <v>45748812</v>
      </c>
      <c r="O11" s="44">
        <f t="shared" si="2"/>
        <v>822.5096995739019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56031127</v>
      </c>
      <c r="E12" s="29">
        <f t="shared" si="3"/>
        <v>512976</v>
      </c>
      <c r="F12" s="29">
        <f t="shared" si="3"/>
        <v>0</v>
      </c>
      <c r="G12" s="29">
        <f t="shared" si="3"/>
        <v>89950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11921580</v>
      </c>
      <c r="L12" s="29">
        <f t="shared" si="3"/>
        <v>0</v>
      </c>
      <c r="M12" s="29">
        <f t="shared" si="3"/>
        <v>0</v>
      </c>
      <c r="N12" s="40">
        <f t="shared" si="1"/>
        <v>68555633</v>
      </c>
      <c r="O12" s="41">
        <f t="shared" si="2"/>
        <v>1232.54945074702</v>
      </c>
      <c r="P12" s="10"/>
    </row>
    <row r="13" spans="1:16" ht="15">
      <c r="A13" s="12"/>
      <c r="B13" s="42">
        <v>521</v>
      </c>
      <c r="C13" s="19" t="s">
        <v>27</v>
      </c>
      <c r="D13" s="43">
        <v>23770516</v>
      </c>
      <c r="E13" s="43">
        <v>512976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6793118</v>
      </c>
      <c r="L13" s="43">
        <v>0</v>
      </c>
      <c r="M13" s="43">
        <v>0</v>
      </c>
      <c r="N13" s="43">
        <f t="shared" si="1"/>
        <v>31076610</v>
      </c>
      <c r="O13" s="44">
        <f t="shared" si="2"/>
        <v>558.7208068894842</v>
      </c>
      <c r="P13" s="9"/>
    </row>
    <row r="14" spans="1:16" ht="15">
      <c r="A14" s="12"/>
      <c r="B14" s="42">
        <v>522</v>
      </c>
      <c r="C14" s="19" t="s">
        <v>28</v>
      </c>
      <c r="D14" s="43">
        <v>25801657</v>
      </c>
      <c r="E14" s="43">
        <v>0</v>
      </c>
      <c r="F14" s="43">
        <v>0</v>
      </c>
      <c r="G14" s="43">
        <v>89950</v>
      </c>
      <c r="H14" s="43">
        <v>0</v>
      </c>
      <c r="I14" s="43">
        <v>0</v>
      </c>
      <c r="J14" s="43">
        <v>0</v>
      </c>
      <c r="K14" s="43">
        <v>5128462</v>
      </c>
      <c r="L14" s="43">
        <v>0</v>
      </c>
      <c r="M14" s="43">
        <v>0</v>
      </c>
      <c r="N14" s="43">
        <f t="shared" si="1"/>
        <v>31020069</v>
      </c>
      <c r="O14" s="44">
        <f t="shared" si="2"/>
        <v>557.7042663742112</v>
      </c>
      <c r="P14" s="9"/>
    </row>
    <row r="15" spans="1:16" ht="15">
      <c r="A15" s="12"/>
      <c r="B15" s="42">
        <v>524</v>
      </c>
      <c r="C15" s="19" t="s">
        <v>29</v>
      </c>
      <c r="D15" s="43">
        <v>2622381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2622381</v>
      </c>
      <c r="O15" s="44">
        <f t="shared" si="2"/>
        <v>47.147318458855466</v>
      </c>
      <c r="P15" s="9"/>
    </row>
    <row r="16" spans="1:16" ht="15">
      <c r="A16" s="12"/>
      <c r="B16" s="42">
        <v>525</v>
      </c>
      <c r="C16" s="19" t="s">
        <v>47</v>
      </c>
      <c r="D16" s="43">
        <v>3836573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3836573</v>
      </c>
      <c r="O16" s="44">
        <f t="shared" si="2"/>
        <v>68.97705902446917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SUM(D18:D18)</f>
        <v>5863480</v>
      </c>
      <c r="E17" s="29">
        <f t="shared" si="4"/>
        <v>1097413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3855948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10816841</v>
      </c>
      <c r="O17" s="41">
        <f t="shared" si="2"/>
        <v>194.47404757196023</v>
      </c>
      <c r="P17" s="10"/>
    </row>
    <row r="18" spans="1:16" ht="15">
      <c r="A18" s="12"/>
      <c r="B18" s="42">
        <v>539</v>
      </c>
      <c r="C18" s="19" t="s">
        <v>31</v>
      </c>
      <c r="D18" s="43">
        <v>5863480</v>
      </c>
      <c r="E18" s="43">
        <v>1097413</v>
      </c>
      <c r="F18" s="43">
        <v>0</v>
      </c>
      <c r="G18" s="43">
        <v>0</v>
      </c>
      <c r="H18" s="43">
        <v>0</v>
      </c>
      <c r="I18" s="43">
        <v>0</v>
      </c>
      <c r="J18" s="43">
        <v>3855948</v>
      </c>
      <c r="K18" s="43">
        <v>0</v>
      </c>
      <c r="L18" s="43">
        <v>0</v>
      </c>
      <c r="M18" s="43">
        <v>0</v>
      </c>
      <c r="N18" s="43">
        <f t="shared" si="1"/>
        <v>10816841</v>
      </c>
      <c r="O18" s="44">
        <f t="shared" si="2"/>
        <v>194.47404757196023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5190626</v>
      </c>
      <c r="E19" s="29">
        <f t="shared" si="5"/>
        <v>0</v>
      </c>
      <c r="F19" s="29">
        <f t="shared" si="5"/>
        <v>0</v>
      </c>
      <c r="G19" s="29">
        <f t="shared" si="5"/>
        <v>675640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5866266</v>
      </c>
      <c r="O19" s="41">
        <f t="shared" si="2"/>
        <v>105.46854605274986</v>
      </c>
      <c r="P19" s="10"/>
    </row>
    <row r="20" spans="1:16" ht="15">
      <c r="A20" s="12"/>
      <c r="B20" s="42">
        <v>541</v>
      </c>
      <c r="C20" s="19" t="s">
        <v>61</v>
      </c>
      <c r="D20" s="43">
        <v>5190626</v>
      </c>
      <c r="E20" s="43">
        <v>0</v>
      </c>
      <c r="F20" s="43">
        <v>0</v>
      </c>
      <c r="G20" s="43">
        <v>675640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5866266</v>
      </c>
      <c r="O20" s="44">
        <f t="shared" si="2"/>
        <v>105.46854605274986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1161603</v>
      </c>
      <c r="E21" s="29">
        <f t="shared" si="6"/>
        <v>6763822</v>
      </c>
      <c r="F21" s="29">
        <f t="shared" si="6"/>
        <v>0</v>
      </c>
      <c r="G21" s="29">
        <f t="shared" si="6"/>
        <v>259563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8184988</v>
      </c>
      <c r="O21" s="41">
        <f t="shared" si="2"/>
        <v>147.15643372107658</v>
      </c>
      <c r="P21" s="9"/>
    </row>
    <row r="22" spans="1:16" ht="15">
      <c r="A22" s="12"/>
      <c r="B22" s="42">
        <v>572</v>
      </c>
      <c r="C22" s="19" t="s">
        <v>62</v>
      </c>
      <c r="D22" s="43">
        <v>1161603</v>
      </c>
      <c r="E22" s="43">
        <v>3365816</v>
      </c>
      <c r="F22" s="43">
        <v>0</v>
      </c>
      <c r="G22" s="43">
        <v>259563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4786982</v>
      </c>
      <c r="O22" s="44">
        <f t="shared" si="2"/>
        <v>86.06429226371334</v>
      </c>
      <c r="P22" s="9"/>
    </row>
    <row r="23" spans="1:16" ht="15">
      <c r="A23" s="12"/>
      <c r="B23" s="42">
        <v>575</v>
      </c>
      <c r="C23" s="19" t="s">
        <v>63</v>
      </c>
      <c r="D23" s="43">
        <v>0</v>
      </c>
      <c r="E23" s="43">
        <v>3398006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3398006</v>
      </c>
      <c r="O23" s="44">
        <f t="shared" si="2"/>
        <v>61.092141457363226</v>
      </c>
      <c r="P23" s="9"/>
    </row>
    <row r="24" spans="1:16" ht="15.75">
      <c r="A24" s="26" t="s">
        <v>64</v>
      </c>
      <c r="B24" s="27"/>
      <c r="C24" s="28"/>
      <c r="D24" s="29">
        <f aca="true" t="shared" si="7" ref="D24:M24">SUM(D25:D25)</f>
        <v>1003066</v>
      </c>
      <c r="E24" s="29">
        <f t="shared" si="7"/>
        <v>0</v>
      </c>
      <c r="F24" s="29">
        <f t="shared" si="7"/>
        <v>0</v>
      </c>
      <c r="G24" s="29">
        <f t="shared" si="7"/>
        <v>688779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1691845</v>
      </c>
      <c r="O24" s="41">
        <f t="shared" si="2"/>
        <v>30.417378328329228</v>
      </c>
      <c r="P24" s="9"/>
    </row>
    <row r="25" spans="1:16" ht="15.75" thickBot="1">
      <c r="A25" s="12"/>
      <c r="B25" s="42">
        <v>581</v>
      </c>
      <c r="C25" s="19" t="s">
        <v>65</v>
      </c>
      <c r="D25" s="43">
        <v>1003066</v>
      </c>
      <c r="E25" s="43">
        <v>0</v>
      </c>
      <c r="F25" s="43">
        <v>0</v>
      </c>
      <c r="G25" s="43">
        <v>688779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1691845</v>
      </c>
      <c r="O25" s="44">
        <f t="shared" si="2"/>
        <v>30.417378328329228</v>
      </c>
      <c r="P25" s="9"/>
    </row>
    <row r="26" spans="1:119" ht="16.5" thickBot="1">
      <c r="A26" s="13" t="s">
        <v>10</v>
      </c>
      <c r="B26" s="21"/>
      <c r="C26" s="20"/>
      <c r="D26" s="14">
        <f>SUM(D5,D12,D17,D19,D21,D24)</f>
        <v>94973434</v>
      </c>
      <c r="E26" s="14">
        <f aca="true" t="shared" si="8" ref="E26:M26">SUM(E5,E12,E17,E19,E21,E24)</f>
        <v>8374211</v>
      </c>
      <c r="F26" s="14">
        <f t="shared" si="8"/>
        <v>0</v>
      </c>
      <c r="G26" s="14">
        <f t="shared" si="8"/>
        <v>22628418</v>
      </c>
      <c r="H26" s="14">
        <f t="shared" si="8"/>
        <v>0</v>
      </c>
      <c r="I26" s="14">
        <f t="shared" si="8"/>
        <v>0</v>
      </c>
      <c r="J26" s="14">
        <f t="shared" si="8"/>
        <v>13287038</v>
      </c>
      <c r="K26" s="14">
        <f t="shared" si="8"/>
        <v>12164280</v>
      </c>
      <c r="L26" s="14">
        <f t="shared" si="8"/>
        <v>0</v>
      </c>
      <c r="M26" s="14">
        <f t="shared" si="8"/>
        <v>0</v>
      </c>
      <c r="N26" s="14">
        <f t="shared" si="1"/>
        <v>151427381</v>
      </c>
      <c r="O26" s="35">
        <f t="shared" si="2"/>
        <v>2722.4857697632187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81</v>
      </c>
      <c r="M28" s="93"/>
      <c r="N28" s="93"/>
      <c r="O28" s="39">
        <v>55621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25005736</v>
      </c>
      <c r="E5" s="24">
        <f t="shared" si="0"/>
        <v>0</v>
      </c>
      <c r="F5" s="24">
        <f t="shared" si="0"/>
        <v>0</v>
      </c>
      <c r="G5" s="24">
        <f t="shared" si="0"/>
        <v>3849501</v>
      </c>
      <c r="H5" s="24">
        <f t="shared" si="0"/>
        <v>0</v>
      </c>
      <c r="I5" s="24">
        <f t="shared" si="0"/>
        <v>0</v>
      </c>
      <c r="J5" s="24">
        <f t="shared" si="0"/>
        <v>9905561</v>
      </c>
      <c r="K5" s="24">
        <f t="shared" si="0"/>
        <v>10232885</v>
      </c>
      <c r="L5" s="24">
        <f t="shared" si="0"/>
        <v>0</v>
      </c>
      <c r="M5" s="24">
        <f t="shared" si="0"/>
        <v>0</v>
      </c>
      <c r="N5" s="25">
        <f>SUM(D5:M5)</f>
        <v>48993683</v>
      </c>
      <c r="O5" s="30">
        <f aca="true" t="shared" si="1" ref="O5:O28">(N5/O$30)</f>
        <v>910.663252788104</v>
      </c>
      <c r="P5" s="6"/>
    </row>
    <row r="6" spans="1:16" ht="15">
      <c r="A6" s="12"/>
      <c r="B6" s="42">
        <v>511</v>
      </c>
      <c r="C6" s="19" t="s">
        <v>19</v>
      </c>
      <c r="D6" s="43">
        <v>356537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356537</v>
      </c>
      <c r="O6" s="44">
        <f t="shared" si="1"/>
        <v>6.627081784386617</v>
      </c>
      <c r="P6" s="9"/>
    </row>
    <row r="7" spans="1:16" ht="15">
      <c r="A7" s="12"/>
      <c r="B7" s="42">
        <v>512</v>
      </c>
      <c r="C7" s="19" t="s">
        <v>20</v>
      </c>
      <c r="D7" s="43">
        <v>1780217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1780217</v>
      </c>
      <c r="O7" s="44">
        <f t="shared" si="1"/>
        <v>33.08953531598513</v>
      </c>
      <c r="P7" s="9"/>
    </row>
    <row r="8" spans="1:16" ht="15">
      <c r="A8" s="12"/>
      <c r="B8" s="42">
        <v>513</v>
      </c>
      <c r="C8" s="19" t="s">
        <v>21</v>
      </c>
      <c r="D8" s="43">
        <v>4427404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4427404</v>
      </c>
      <c r="O8" s="44">
        <f t="shared" si="1"/>
        <v>82.29375464684014</v>
      </c>
      <c r="P8" s="9"/>
    </row>
    <row r="9" spans="1:16" ht="15">
      <c r="A9" s="12"/>
      <c r="B9" s="42">
        <v>514</v>
      </c>
      <c r="C9" s="19" t="s">
        <v>22</v>
      </c>
      <c r="D9" s="43">
        <v>463289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463289</v>
      </c>
      <c r="O9" s="44">
        <f t="shared" si="1"/>
        <v>8.61131970260223</v>
      </c>
      <c r="P9" s="9"/>
    </row>
    <row r="10" spans="1:16" ht="15">
      <c r="A10" s="12"/>
      <c r="B10" s="42">
        <v>515</v>
      </c>
      <c r="C10" s="19" t="s">
        <v>23</v>
      </c>
      <c r="D10" s="43">
        <v>2495947</v>
      </c>
      <c r="E10" s="43">
        <v>0</v>
      </c>
      <c r="F10" s="43">
        <v>0</v>
      </c>
      <c r="G10" s="43">
        <v>93837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2589784</v>
      </c>
      <c r="O10" s="44">
        <f t="shared" si="1"/>
        <v>48.137249070631974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10232885</v>
      </c>
      <c r="L11" s="43">
        <v>0</v>
      </c>
      <c r="M11" s="43">
        <v>0</v>
      </c>
      <c r="N11" s="43">
        <f t="shared" si="2"/>
        <v>10232885</v>
      </c>
      <c r="O11" s="44">
        <f t="shared" si="1"/>
        <v>190.20232342007435</v>
      </c>
      <c r="P11" s="9"/>
    </row>
    <row r="12" spans="1:16" ht="15">
      <c r="A12" s="12"/>
      <c r="B12" s="42">
        <v>519</v>
      </c>
      <c r="C12" s="19" t="s">
        <v>59</v>
      </c>
      <c r="D12" s="43">
        <v>15482342</v>
      </c>
      <c r="E12" s="43">
        <v>0</v>
      </c>
      <c r="F12" s="43">
        <v>0</v>
      </c>
      <c r="G12" s="43">
        <v>3755664</v>
      </c>
      <c r="H12" s="43">
        <v>0</v>
      </c>
      <c r="I12" s="43">
        <v>0</v>
      </c>
      <c r="J12" s="43">
        <v>9905561</v>
      </c>
      <c r="K12" s="43">
        <v>0</v>
      </c>
      <c r="L12" s="43">
        <v>0</v>
      </c>
      <c r="M12" s="43">
        <v>0</v>
      </c>
      <c r="N12" s="43">
        <f t="shared" si="2"/>
        <v>29143567</v>
      </c>
      <c r="O12" s="44">
        <f t="shared" si="1"/>
        <v>541.7019888475836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54101362</v>
      </c>
      <c r="E13" s="29">
        <f t="shared" si="3"/>
        <v>432476</v>
      </c>
      <c r="F13" s="29">
        <f t="shared" si="3"/>
        <v>0</v>
      </c>
      <c r="G13" s="29">
        <f t="shared" si="3"/>
        <v>488775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55022613</v>
      </c>
      <c r="O13" s="41">
        <f t="shared" si="1"/>
        <v>1022.7251486988847</v>
      </c>
      <c r="P13" s="10"/>
    </row>
    <row r="14" spans="1:16" ht="15">
      <c r="A14" s="12"/>
      <c r="B14" s="42">
        <v>521</v>
      </c>
      <c r="C14" s="19" t="s">
        <v>27</v>
      </c>
      <c r="D14" s="43">
        <v>21097531</v>
      </c>
      <c r="E14" s="43">
        <v>432476</v>
      </c>
      <c r="F14" s="43">
        <v>0</v>
      </c>
      <c r="G14" s="43">
        <v>50000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21580007</v>
      </c>
      <c r="O14" s="44">
        <f t="shared" si="1"/>
        <v>401.1153717472119</v>
      </c>
      <c r="P14" s="9"/>
    </row>
    <row r="15" spans="1:16" ht="15">
      <c r="A15" s="12"/>
      <c r="B15" s="42">
        <v>522</v>
      </c>
      <c r="C15" s="19" t="s">
        <v>28</v>
      </c>
      <c r="D15" s="43">
        <v>27064382</v>
      </c>
      <c r="E15" s="43">
        <v>0</v>
      </c>
      <c r="F15" s="43">
        <v>0</v>
      </c>
      <c r="G15" s="43">
        <v>438775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27503157</v>
      </c>
      <c r="O15" s="44">
        <f t="shared" si="1"/>
        <v>511.2110966542751</v>
      </c>
      <c r="P15" s="9"/>
    </row>
    <row r="16" spans="1:16" ht="15">
      <c r="A16" s="12"/>
      <c r="B16" s="42">
        <v>524</v>
      </c>
      <c r="C16" s="19" t="s">
        <v>29</v>
      </c>
      <c r="D16" s="43">
        <v>2512016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2512016</v>
      </c>
      <c r="O16" s="44">
        <f t="shared" si="1"/>
        <v>46.69174721189591</v>
      </c>
      <c r="P16" s="9"/>
    </row>
    <row r="17" spans="1:16" ht="15">
      <c r="A17" s="12"/>
      <c r="B17" s="42">
        <v>525</v>
      </c>
      <c r="C17" s="19" t="s">
        <v>47</v>
      </c>
      <c r="D17" s="43">
        <v>3427433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3427433</v>
      </c>
      <c r="O17" s="44">
        <f t="shared" si="1"/>
        <v>63.70693308550186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5557819</v>
      </c>
      <c r="E18" s="29">
        <f t="shared" si="5"/>
        <v>649836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3032244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9239899</v>
      </c>
      <c r="O18" s="41">
        <f t="shared" si="1"/>
        <v>171.74533457249072</v>
      </c>
      <c r="P18" s="10"/>
    </row>
    <row r="19" spans="1:16" ht="15">
      <c r="A19" s="12"/>
      <c r="B19" s="42">
        <v>539</v>
      </c>
      <c r="C19" s="19" t="s">
        <v>31</v>
      </c>
      <c r="D19" s="43">
        <v>5557819</v>
      </c>
      <c r="E19" s="43">
        <v>649836</v>
      </c>
      <c r="F19" s="43">
        <v>0</v>
      </c>
      <c r="G19" s="43">
        <v>0</v>
      </c>
      <c r="H19" s="43">
        <v>0</v>
      </c>
      <c r="I19" s="43">
        <v>0</v>
      </c>
      <c r="J19" s="43">
        <v>3032244</v>
      </c>
      <c r="K19" s="43">
        <v>0</v>
      </c>
      <c r="L19" s="43">
        <v>0</v>
      </c>
      <c r="M19" s="43">
        <v>0</v>
      </c>
      <c r="N19" s="43">
        <f t="shared" si="4"/>
        <v>9239899</v>
      </c>
      <c r="O19" s="44">
        <f t="shared" si="1"/>
        <v>171.74533457249072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6126573</v>
      </c>
      <c r="E20" s="29">
        <f t="shared" si="6"/>
        <v>0</v>
      </c>
      <c r="F20" s="29">
        <f t="shared" si="6"/>
        <v>0</v>
      </c>
      <c r="G20" s="29">
        <f t="shared" si="6"/>
        <v>411787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6538360</v>
      </c>
      <c r="O20" s="41">
        <f t="shared" si="1"/>
        <v>121.53085501858736</v>
      </c>
      <c r="P20" s="10"/>
    </row>
    <row r="21" spans="1:16" ht="15">
      <c r="A21" s="12"/>
      <c r="B21" s="42">
        <v>541</v>
      </c>
      <c r="C21" s="19" t="s">
        <v>61</v>
      </c>
      <c r="D21" s="43">
        <v>6126573</v>
      </c>
      <c r="E21" s="43">
        <v>0</v>
      </c>
      <c r="F21" s="43">
        <v>0</v>
      </c>
      <c r="G21" s="43">
        <v>411787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6538360</v>
      </c>
      <c r="O21" s="44">
        <f t="shared" si="1"/>
        <v>121.53085501858736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SUM(D23:D24)</f>
        <v>1279236</v>
      </c>
      <c r="E22" s="29">
        <f t="shared" si="7"/>
        <v>7289074</v>
      </c>
      <c r="F22" s="29">
        <f t="shared" si="7"/>
        <v>0</v>
      </c>
      <c r="G22" s="29">
        <f t="shared" si="7"/>
        <v>2473151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11041461</v>
      </c>
      <c r="O22" s="41">
        <f t="shared" si="1"/>
        <v>205.23161710037175</v>
      </c>
      <c r="P22" s="9"/>
    </row>
    <row r="23" spans="1:16" ht="15">
      <c r="A23" s="12"/>
      <c r="B23" s="42">
        <v>572</v>
      </c>
      <c r="C23" s="19" t="s">
        <v>62</v>
      </c>
      <c r="D23" s="43">
        <v>1279236</v>
      </c>
      <c r="E23" s="43">
        <v>4069311</v>
      </c>
      <c r="F23" s="43">
        <v>0</v>
      </c>
      <c r="G23" s="43">
        <v>2473151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7821698</v>
      </c>
      <c r="O23" s="44">
        <f t="shared" si="1"/>
        <v>145.3847211895911</v>
      </c>
      <c r="P23" s="9"/>
    </row>
    <row r="24" spans="1:16" ht="15">
      <c r="A24" s="12"/>
      <c r="B24" s="42">
        <v>575</v>
      </c>
      <c r="C24" s="19" t="s">
        <v>63</v>
      </c>
      <c r="D24" s="43">
        <v>0</v>
      </c>
      <c r="E24" s="43">
        <v>3219763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3219763</v>
      </c>
      <c r="O24" s="44">
        <f t="shared" si="1"/>
        <v>59.84689591078067</v>
      </c>
      <c r="P24" s="9"/>
    </row>
    <row r="25" spans="1:16" ht="15.75">
      <c r="A25" s="26" t="s">
        <v>64</v>
      </c>
      <c r="B25" s="27"/>
      <c r="C25" s="28"/>
      <c r="D25" s="29">
        <f aca="true" t="shared" si="8" ref="D25:M25">SUM(D26:D27)</f>
        <v>514960</v>
      </c>
      <c r="E25" s="29">
        <f t="shared" si="8"/>
        <v>499000</v>
      </c>
      <c r="F25" s="29">
        <f t="shared" si="8"/>
        <v>0</v>
      </c>
      <c r="G25" s="29">
        <f t="shared" si="8"/>
        <v>687883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755602</v>
      </c>
      <c r="L25" s="29">
        <f t="shared" si="8"/>
        <v>0</v>
      </c>
      <c r="M25" s="29">
        <f t="shared" si="8"/>
        <v>0</v>
      </c>
      <c r="N25" s="29">
        <f t="shared" si="4"/>
        <v>2457445</v>
      </c>
      <c r="O25" s="41">
        <f t="shared" si="1"/>
        <v>45.67741635687732</v>
      </c>
      <c r="P25" s="9"/>
    </row>
    <row r="26" spans="1:16" ht="15">
      <c r="A26" s="12"/>
      <c r="B26" s="42">
        <v>581</v>
      </c>
      <c r="C26" s="19" t="s">
        <v>65</v>
      </c>
      <c r="D26" s="43">
        <v>514960</v>
      </c>
      <c r="E26" s="43">
        <v>499000</v>
      </c>
      <c r="F26" s="43">
        <v>0</v>
      </c>
      <c r="G26" s="43">
        <v>687883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1701843</v>
      </c>
      <c r="O26" s="44">
        <f t="shared" si="1"/>
        <v>31.632769516728626</v>
      </c>
      <c r="P26" s="9"/>
    </row>
    <row r="27" spans="1:16" ht="15.75" thickBot="1">
      <c r="A27" s="12"/>
      <c r="B27" s="42">
        <v>591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755602</v>
      </c>
      <c r="L27" s="43">
        <v>0</v>
      </c>
      <c r="M27" s="43">
        <v>0</v>
      </c>
      <c r="N27" s="43">
        <f t="shared" si="4"/>
        <v>755602</v>
      </c>
      <c r="O27" s="44">
        <f t="shared" si="1"/>
        <v>14.0446468401487</v>
      </c>
      <c r="P27" s="9"/>
    </row>
    <row r="28" spans="1:119" ht="16.5" thickBot="1">
      <c r="A28" s="13" t="s">
        <v>10</v>
      </c>
      <c r="B28" s="21"/>
      <c r="C28" s="20"/>
      <c r="D28" s="14">
        <f>SUM(D5,D13,D18,D20,D22,D25)</f>
        <v>92585686</v>
      </c>
      <c r="E28" s="14">
        <f aca="true" t="shared" si="9" ref="E28:M28">SUM(E5,E13,E18,E20,E22,E25)</f>
        <v>8870386</v>
      </c>
      <c r="F28" s="14">
        <f t="shared" si="9"/>
        <v>0</v>
      </c>
      <c r="G28" s="14">
        <f t="shared" si="9"/>
        <v>7911097</v>
      </c>
      <c r="H28" s="14">
        <f t="shared" si="9"/>
        <v>0</v>
      </c>
      <c r="I28" s="14">
        <f t="shared" si="9"/>
        <v>0</v>
      </c>
      <c r="J28" s="14">
        <f t="shared" si="9"/>
        <v>12937805</v>
      </c>
      <c r="K28" s="14">
        <f t="shared" si="9"/>
        <v>10988487</v>
      </c>
      <c r="L28" s="14">
        <f t="shared" si="9"/>
        <v>0</v>
      </c>
      <c r="M28" s="14">
        <f t="shared" si="9"/>
        <v>0</v>
      </c>
      <c r="N28" s="14">
        <f t="shared" si="4"/>
        <v>133293461</v>
      </c>
      <c r="O28" s="35">
        <f t="shared" si="1"/>
        <v>2477.573624535316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53800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22256221</v>
      </c>
      <c r="E5" s="24">
        <f t="shared" si="0"/>
        <v>0</v>
      </c>
      <c r="F5" s="24">
        <f t="shared" si="0"/>
        <v>0</v>
      </c>
      <c r="G5" s="24">
        <f t="shared" si="0"/>
        <v>3502781</v>
      </c>
      <c r="H5" s="24">
        <f t="shared" si="0"/>
        <v>0</v>
      </c>
      <c r="I5" s="24">
        <f t="shared" si="0"/>
        <v>0</v>
      </c>
      <c r="J5" s="24">
        <f t="shared" si="0"/>
        <v>8203283</v>
      </c>
      <c r="K5" s="24">
        <f t="shared" si="0"/>
        <v>9375660</v>
      </c>
      <c r="L5" s="24">
        <f t="shared" si="0"/>
        <v>0</v>
      </c>
      <c r="M5" s="24">
        <f t="shared" si="0"/>
        <v>0</v>
      </c>
      <c r="N5" s="25">
        <f>SUM(D5:M5)</f>
        <v>43337945</v>
      </c>
      <c r="O5" s="30">
        <f aca="true" t="shared" si="1" ref="O5:O28">(N5/O$30)</f>
        <v>824.0563024091574</v>
      </c>
      <c r="P5" s="6"/>
    </row>
    <row r="6" spans="1:16" ht="15">
      <c r="A6" s="12"/>
      <c r="B6" s="42">
        <v>511</v>
      </c>
      <c r="C6" s="19" t="s">
        <v>19</v>
      </c>
      <c r="D6" s="43">
        <v>393119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393119</v>
      </c>
      <c r="O6" s="44">
        <f t="shared" si="1"/>
        <v>7.475024243691887</v>
      </c>
      <c r="P6" s="9"/>
    </row>
    <row r="7" spans="1:16" ht="15">
      <c r="A7" s="12"/>
      <c r="B7" s="42">
        <v>512</v>
      </c>
      <c r="C7" s="19" t="s">
        <v>20</v>
      </c>
      <c r="D7" s="43">
        <v>1718501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1718501</v>
      </c>
      <c r="O7" s="44">
        <f t="shared" si="1"/>
        <v>32.6767127455268</v>
      </c>
      <c r="P7" s="9"/>
    </row>
    <row r="8" spans="1:16" ht="15">
      <c r="A8" s="12"/>
      <c r="B8" s="42">
        <v>513</v>
      </c>
      <c r="C8" s="19" t="s">
        <v>21</v>
      </c>
      <c r="D8" s="43">
        <v>4473170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4473170</v>
      </c>
      <c r="O8" s="44">
        <f t="shared" si="1"/>
        <v>85.05580802798958</v>
      </c>
      <c r="P8" s="9"/>
    </row>
    <row r="9" spans="1:16" ht="15">
      <c r="A9" s="12"/>
      <c r="B9" s="42">
        <v>514</v>
      </c>
      <c r="C9" s="19" t="s">
        <v>22</v>
      </c>
      <c r="D9" s="43">
        <v>405042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405042</v>
      </c>
      <c r="O9" s="44">
        <f t="shared" si="1"/>
        <v>7.701736038485673</v>
      </c>
      <c r="P9" s="9"/>
    </row>
    <row r="10" spans="1:16" ht="15">
      <c r="A10" s="12"/>
      <c r="B10" s="42">
        <v>515</v>
      </c>
      <c r="C10" s="19" t="s">
        <v>23</v>
      </c>
      <c r="D10" s="43">
        <v>2383798</v>
      </c>
      <c r="E10" s="43">
        <v>0</v>
      </c>
      <c r="F10" s="43">
        <v>0</v>
      </c>
      <c r="G10" s="43">
        <v>58487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2442285</v>
      </c>
      <c r="O10" s="44">
        <f t="shared" si="1"/>
        <v>46.439219638341164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9375660</v>
      </c>
      <c r="L11" s="43">
        <v>0</v>
      </c>
      <c r="M11" s="43">
        <v>0</v>
      </c>
      <c r="N11" s="43">
        <f t="shared" si="2"/>
        <v>9375660</v>
      </c>
      <c r="O11" s="44">
        <f t="shared" si="1"/>
        <v>178.27499001730334</v>
      </c>
      <c r="P11" s="9"/>
    </row>
    <row r="12" spans="1:16" ht="15">
      <c r="A12" s="12"/>
      <c r="B12" s="42">
        <v>519</v>
      </c>
      <c r="C12" s="19" t="s">
        <v>59</v>
      </c>
      <c r="D12" s="43">
        <v>12882591</v>
      </c>
      <c r="E12" s="43">
        <v>0</v>
      </c>
      <c r="F12" s="43">
        <v>0</v>
      </c>
      <c r="G12" s="43">
        <v>3444294</v>
      </c>
      <c r="H12" s="43">
        <v>0</v>
      </c>
      <c r="I12" s="43">
        <v>0</v>
      </c>
      <c r="J12" s="43">
        <v>8203283</v>
      </c>
      <c r="K12" s="43">
        <v>0</v>
      </c>
      <c r="L12" s="43">
        <v>0</v>
      </c>
      <c r="M12" s="43">
        <v>0</v>
      </c>
      <c r="N12" s="43">
        <f t="shared" si="2"/>
        <v>24530168</v>
      </c>
      <c r="O12" s="44">
        <f t="shared" si="1"/>
        <v>466.43281169781903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49782568</v>
      </c>
      <c r="E13" s="29">
        <f t="shared" si="3"/>
        <v>395239</v>
      </c>
      <c r="F13" s="29">
        <f t="shared" si="3"/>
        <v>0</v>
      </c>
      <c r="G13" s="29">
        <f t="shared" si="3"/>
        <v>714214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50892021</v>
      </c>
      <c r="O13" s="41">
        <f t="shared" si="1"/>
        <v>967.6944914529101</v>
      </c>
      <c r="P13" s="10"/>
    </row>
    <row r="14" spans="1:16" ht="15">
      <c r="A14" s="12"/>
      <c r="B14" s="42">
        <v>521</v>
      </c>
      <c r="C14" s="19" t="s">
        <v>27</v>
      </c>
      <c r="D14" s="43">
        <v>20105231</v>
      </c>
      <c r="E14" s="43">
        <v>395239</v>
      </c>
      <c r="F14" s="43">
        <v>0</v>
      </c>
      <c r="G14" s="43">
        <v>597432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21097902</v>
      </c>
      <c r="O14" s="44">
        <f t="shared" si="1"/>
        <v>401.16943963796086</v>
      </c>
      <c r="P14" s="9"/>
    </row>
    <row r="15" spans="1:16" ht="15">
      <c r="A15" s="12"/>
      <c r="B15" s="42">
        <v>522</v>
      </c>
      <c r="C15" s="19" t="s">
        <v>28</v>
      </c>
      <c r="D15" s="43">
        <v>23903794</v>
      </c>
      <c r="E15" s="43">
        <v>0</v>
      </c>
      <c r="F15" s="43">
        <v>0</v>
      </c>
      <c r="G15" s="43">
        <v>116782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24020576</v>
      </c>
      <c r="O15" s="44">
        <f t="shared" si="1"/>
        <v>456.7430929246449</v>
      </c>
      <c r="P15" s="9"/>
    </row>
    <row r="16" spans="1:16" ht="15">
      <c r="A16" s="12"/>
      <c r="B16" s="42">
        <v>524</v>
      </c>
      <c r="C16" s="19" t="s">
        <v>29</v>
      </c>
      <c r="D16" s="43">
        <v>2446188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2446188</v>
      </c>
      <c r="O16" s="44">
        <f t="shared" si="1"/>
        <v>46.51343385750413</v>
      </c>
      <c r="P16" s="9"/>
    </row>
    <row r="17" spans="1:16" ht="15">
      <c r="A17" s="12"/>
      <c r="B17" s="42">
        <v>525</v>
      </c>
      <c r="C17" s="19" t="s">
        <v>47</v>
      </c>
      <c r="D17" s="43">
        <v>3327355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3327355</v>
      </c>
      <c r="O17" s="44">
        <f t="shared" si="1"/>
        <v>63.26852503280029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3747287</v>
      </c>
      <c r="E18" s="29">
        <f t="shared" si="5"/>
        <v>839637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2745749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7332673</v>
      </c>
      <c r="O18" s="41">
        <f t="shared" si="1"/>
        <v>139.4282862086669</v>
      </c>
      <c r="P18" s="10"/>
    </row>
    <row r="19" spans="1:16" ht="15">
      <c r="A19" s="12"/>
      <c r="B19" s="42">
        <v>539</v>
      </c>
      <c r="C19" s="19" t="s">
        <v>31</v>
      </c>
      <c r="D19" s="43">
        <v>3747287</v>
      </c>
      <c r="E19" s="43">
        <v>839637</v>
      </c>
      <c r="F19" s="43">
        <v>0</v>
      </c>
      <c r="G19" s="43">
        <v>0</v>
      </c>
      <c r="H19" s="43">
        <v>0</v>
      </c>
      <c r="I19" s="43">
        <v>0</v>
      </c>
      <c r="J19" s="43">
        <v>2745749</v>
      </c>
      <c r="K19" s="43">
        <v>0</v>
      </c>
      <c r="L19" s="43">
        <v>0</v>
      </c>
      <c r="M19" s="43">
        <v>0</v>
      </c>
      <c r="N19" s="43">
        <f t="shared" si="4"/>
        <v>7332673</v>
      </c>
      <c r="O19" s="44">
        <f t="shared" si="1"/>
        <v>139.4282862086669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4792511</v>
      </c>
      <c r="E20" s="29">
        <f t="shared" si="6"/>
        <v>0</v>
      </c>
      <c r="F20" s="29">
        <f t="shared" si="6"/>
        <v>0</v>
      </c>
      <c r="G20" s="29">
        <f t="shared" si="6"/>
        <v>1801851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6594362</v>
      </c>
      <c r="O20" s="41">
        <f t="shared" si="1"/>
        <v>125.38955334562948</v>
      </c>
      <c r="P20" s="10"/>
    </row>
    <row r="21" spans="1:16" ht="15">
      <c r="A21" s="12"/>
      <c r="B21" s="42">
        <v>541</v>
      </c>
      <c r="C21" s="19" t="s">
        <v>61</v>
      </c>
      <c r="D21" s="43">
        <v>4792511</v>
      </c>
      <c r="E21" s="43">
        <v>0</v>
      </c>
      <c r="F21" s="43">
        <v>0</v>
      </c>
      <c r="G21" s="43">
        <v>1801851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6594362</v>
      </c>
      <c r="O21" s="44">
        <f t="shared" si="1"/>
        <v>125.38955334562948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SUM(D23:D24)</f>
        <v>1268584</v>
      </c>
      <c r="E22" s="29">
        <f t="shared" si="7"/>
        <v>6107170</v>
      </c>
      <c r="F22" s="29">
        <f t="shared" si="7"/>
        <v>0</v>
      </c>
      <c r="G22" s="29">
        <f t="shared" si="7"/>
        <v>3913328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11289082</v>
      </c>
      <c r="O22" s="41">
        <f t="shared" si="1"/>
        <v>214.65805936376947</v>
      </c>
      <c r="P22" s="9"/>
    </row>
    <row r="23" spans="1:16" ht="15">
      <c r="A23" s="12"/>
      <c r="B23" s="42">
        <v>572</v>
      </c>
      <c r="C23" s="19" t="s">
        <v>62</v>
      </c>
      <c r="D23" s="43">
        <v>1268584</v>
      </c>
      <c r="E23" s="43">
        <v>3187363</v>
      </c>
      <c r="F23" s="43">
        <v>0</v>
      </c>
      <c r="G23" s="43">
        <v>3913328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8369275</v>
      </c>
      <c r="O23" s="44">
        <f t="shared" si="1"/>
        <v>159.1389211081744</v>
      </c>
      <c r="P23" s="9"/>
    </row>
    <row r="24" spans="1:16" ht="15">
      <c r="A24" s="12"/>
      <c r="B24" s="42">
        <v>575</v>
      </c>
      <c r="C24" s="19" t="s">
        <v>63</v>
      </c>
      <c r="D24" s="43">
        <v>0</v>
      </c>
      <c r="E24" s="43">
        <v>2919807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2919807</v>
      </c>
      <c r="O24" s="44">
        <f t="shared" si="1"/>
        <v>55.51913825559507</v>
      </c>
      <c r="P24" s="9"/>
    </row>
    <row r="25" spans="1:16" ht="15.75">
      <c r="A25" s="26" t="s">
        <v>64</v>
      </c>
      <c r="B25" s="27"/>
      <c r="C25" s="28"/>
      <c r="D25" s="29">
        <f aca="true" t="shared" si="8" ref="D25:M25">SUM(D26:D27)</f>
        <v>1107000</v>
      </c>
      <c r="E25" s="29">
        <f t="shared" si="8"/>
        <v>0</v>
      </c>
      <c r="F25" s="29">
        <f t="shared" si="8"/>
        <v>0</v>
      </c>
      <c r="G25" s="29">
        <f t="shared" si="8"/>
        <v>694320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739361</v>
      </c>
      <c r="L25" s="29">
        <f t="shared" si="8"/>
        <v>0</v>
      </c>
      <c r="M25" s="29">
        <f t="shared" si="8"/>
        <v>0</v>
      </c>
      <c r="N25" s="29">
        <f t="shared" si="4"/>
        <v>2540681</v>
      </c>
      <c r="O25" s="41">
        <f t="shared" si="1"/>
        <v>48.31018615352437</v>
      </c>
      <c r="P25" s="9"/>
    </row>
    <row r="26" spans="1:16" ht="15">
      <c r="A26" s="12"/>
      <c r="B26" s="42">
        <v>581</v>
      </c>
      <c r="C26" s="19" t="s">
        <v>65</v>
      </c>
      <c r="D26" s="43">
        <v>1107000</v>
      </c>
      <c r="E26" s="43">
        <v>0</v>
      </c>
      <c r="F26" s="43">
        <v>0</v>
      </c>
      <c r="G26" s="43">
        <v>694320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1801320</v>
      </c>
      <c r="O26" s="44">
        <f t="shared" si="1"/>
        <v>34.251487897168715</v>
      </c>
      <c r="P26" s="9"/>
    </row>
    <row r="27" spans="1:16" ht="15.75" thickBot="1">
      <c r="A27" s="12"/>
      <c r="B27" s="42">
        <v>591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739361</v>
      </c>
      <c r="L27" s="43">
        <v>0</v>
      </c>
      <c r="M27" s="43">
        <v>0</v>
      </c>
      <c r="N27" s="43">
        <f t="shared" si="4"/>
        <v>739361</v>
      </c>
      <c r="O27" s="44">
        <f t="shared" si="1"/>
        <v>14.058698256355651</v>
      </c>
      <c r="P27" s="9"/>
    </row>
    <row r="28" spans="1:119" ht="16.5" thickBot="1">
      <c r="A28" s="13" t="s">
        <v>10</v>
      </c>
      <c r="B28" s="21"/>
      <c r="C28" s="20"/>
      <c r="D28" s="14">
        <f>SUM(D5,D13,D18,D20,D22,D25)</f>
        <v>82954171</v>
      </c>
      <c r="E28" s="14">
        <f aca="true" t="shared" si="9" ref="E28:M28">SUM(E5,E13,E18,E20,E22,E25)</f>
        <v>7342046</v>
      </c>
      <c r="F28" s="14">
        <f t="shared" si="9"/>
        <v>0</v>
      </c>
      <c r="G28" s="14">
        <f t="shared" si="9"/>
        <v>10626494</v>
      </c>
      <c r="H28" s="14">
        <f t="shared" si="9"/>
        <v>0</v>
      </c>
      <c r="I28" s="14">
        <f t="shared" si="9"/>
        <v>0</v>
      </c>
      <c r="J28" s="14">
        <f t="shared" si="9"/>
        <v>10949032</v>
      </c>
      <c r="K28" s="14">
        <f t="shared" si="9"/>
        <v>10115021</v>
      </c>
      <c r="L28" s="14">
        <f t="shared" si="9"/>
        <v>0</v>
      </c>
      <c r="M28" s="14">
        <f t="shared" si="9"/>
        <v>0</v>
      </c>
      <c r="N28" s="14">
        <f t="shared" si="4"/>
        <v>121986764</v>
      </c>
      <c r="O28" s="35">
        <f t="shared" si="1"/>
        <v>2319.536878933658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77</v>
      </c>
      <c r="M30" s="93"/>
      <c r="N30" s="93"/>
      <c r="O30" s="39">
        <v>52591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21498507</v>
      </c>
      <c r="E5" s="24">
        <f t="shared" si="0"/>
        <v>0</v>
      </c>
      <c r="F5" s="24">
        <f t="shared" si="0"/>
        <v>0</v>
      </c>
      <c r="G5" s="24">
        <f t="shared" si="0"/>
        <v>516901</v>
      </c>
      <c r="H5" s="24">
        <f t="shared" si="0"/>
        <v>0</v>
      </c>
      <c r="I5" s="24">
        <f t="shared" si="0"/>
        <v>0</v>
      </c>
      <c r="J5" s="24">
        <f t="shared" si="0"/>
        <v>7235136</v>
      </c>
      <c r="K5" s="24">
        <f t="shared" si="0"/>
        <v>6227018</v>
      </c>
      <c r="L5" s="24">
        <f t="shared" si="0"/>
        <v>0</v>
      </c>
      <c r="M5" s="24">
        <f t="shared" si="0"/>
        <v>0</v>
      </c>
      <c r="N5" s="25">
        <f>SUM(D5:M5)</f>
        <v>35477562</v>
      </c>
      <c r="O5" s="30">
        <f aca="true" t="shared" si="1" ref="O5:O28">(N5/O$30)</f>
        <v>688.4569199720562</v>
      </c>
      <c r="P5" s="6"/>
    </row>
    <row r="6" spans="1:16" ht="15">
      <c r="A6" s="12"/>
      <c r="B6" s="42">
        <v>511</v>
      </c>
      <c r="C6" s="19" t="s">
        <v>19</v>
      </c>
      <c r="D6" s="43">
        <v>350793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350793</v>
      </c>
      <c r="O6" s="44">
        <f t="shared" si="1"/>
        <v>6.8072847939144605</v>
      </c>
      <c r="P6" s="9"/>
    </row>
    <row r="7" spans="1:16" ht="15">
      <c r="A7" s="12"/>
      <c r="B7" s="42">
        <v>512</v>
      </c>
      <c r="C7" s="19" t="s">
        <v>20</v>
      </c>
      <c r="D7" s="43">
        <v>1443566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1443566</v>
      </c>
      <c r="O7" s="44">
        <f t="shared" si="1"/>
        <v>28.01300163005511</v>
      </c>
      <c r="P7" s="9"/>
    </row>
    <row r="8" spans="1:16" ht="15">
      <c r="A8" s="12"/>
      <c r="B8" s="42">
        <v>513</v>
      </c>
      <c r="C8" s="19" t="s">
        <v>21</v>
      </c>
      <c r="D8" s="43">
        <v>3992571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3992571</v>
      </c>
      <c r="O8" s="44">
        <f t="shared" si="1"/>
        <v>77.47750912054646</v>
      </c>
      <c r="P8" s="9"/>
    </row>
    <row r="9" spans="1:16" ht="15">
      <c r="A9" s="12"/>
      <c r="B9" s="42">
        <v>514</v>
      </c>
      <c r="C9" s="19" t="s">
        <v>22</v>
      </c>
      <c r="D9" s="43">
        <v>459442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459442</v>
      </c>
      <c r="O9" s="44">
        <f t="shared" si="1"/>
        <v>8.91566405340371</v>
      </c>
      <c r="P9" s="9"/>
    </row>
    <row r="10" spans="1:16" ht="15">
      <c r="A10" s="12"/>
      <c r="B10" s="42">
        <v>515</v>
      </c>
      <c r="C10" s="19" t="s">
        <v>23</v>
      </c>
      <c r="D10" s="43">
        <v>1947561</v>
      </c>
      <c r="E10" s="43">
        <v>0</v>
      </c>
      <c r="F10" s="43">
        <v>0</v>
      </c>
      <c r="G10" s="43">
        <v>252049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2199610</v>
      </c>
      <c r="O10" s="44">
        <f t="shared" si="1"/>
        <v>42.684351470930686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6227018</v>
      </c>
      <c r="L11" s="43">
        <v>0</v>
      </c>
      <c r="M11" s="43">
        <v>0</v>
      </c>
      <c r="N11" s="43">
        <f t="shared" si="2"/>
        <v>6227018</v>
      </c>
      <c r="O11" s="44">
        <f t="shared" si="1"/>
        <v>120.83788713808896</v>
      </c>
      <c r="P11" s="9"/>
    </row>
    <row r="12" spans="1:16" ht="15">
      <c r="A12" s="12"/>
      <c r="B12" s="42">
        <v>519</v>
      </c>
      <c r="C12" s="19" t="s">
        <v>59</v>
      </c>
      <c r="D12" s="43">
        <v>13304574</v>
      </c>
      <c r="E12" s="43">
        <v>0</v>
      </c>
      <c r="F12" s="43">
        <v>0</v>
      </c>
      <c r="G12" s="43">
        <v>264852</v>
      </c>
      <c r="H12" s="43">
        <v>0</v>
      </c>
      <c r="I12" s="43">
        <v>0</v>
      </c>
      <c r="J12" s="43">
        <v>7235136</v>
      </c>
      <c r="K12" s="43">
        <v>0</v>
      </c>
      <c r="L12" s="43">
        <v>0</v>
      </c>
      <c r="M12" s="43">
        <v>0</v>
      </c>
      <c r="N12" s="43">
        <f t="shared" si="2"/>
        <v>20804562</v>
      </c>
      <c r="O12" s="44">
        <f t="shared" si="1"/>
        <v>403.7212217651168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49041978</v>
      </c>
      <c r="E13" s="29">
        <f t="shared" si="3"/>
        <v>456121</v>
      </c>
      <c r="F13" s="29">
        <f t="shared" si="3"/>
        <v>0</v>
      </c>
      <c r="G13" s="29">
        <f t="shared" si="3"/>
        <v>2442022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51940121</v>
      </c>
      <c r="O13" s="41">
        <f t="shared" si="1"/>
        <v>1007.9197585966002</v>
      </c>
      <c r="P13" s="10"/>
    </row>
    <row r="14" spans="1:16" ht="15">
      <c r="A14" s="12"/>
      <c r="B14" s="42">
        <v>521</v>
      </c>
      <c r="C14" s="19" t="s">
        <v>27</v>
      </c>
      <c r="D14" s="43">
        <v>20161989</v>
      </c>
      <c r="E14" s="43">
        <v>456121</v>
      </c>
      <c r="F14" s="43">
        <v>0</v>
      </c>
      <c r="G14" s="43">
        <v>2369872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22987982</v>
      </c>
      <c r="O14" s="44">
        <f t="shared" si="1"/>
        <v>446.0913995187456</v>
      </c>
      <c r="P14" s="9"/>
    </row>
    <row r="15" spans="1:16" ht="15">
      <c r="A15" s="12"/>
      <c r="B15" s="42">
        <v>522</v>
      </c>
      <c r="C15" s="19" t="s">
        <v>28</v>
      </c>
      <c r="D15" s="43">
        <v>23656740</v>
      </c>
      <c r="E15" s="43">
        <v>0</v>
      </c>
      <c r="F15" s="43">
        <v>0</v>
      </c>
      <c r="G15" s="43">
        <v>72150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23728890</v>
      </c>
      <c r="O15" s="44">
        <f t="shared" si="1"/>
        <v>460.46902895288366</v>
      </c>
      <c r="P15" s="9"/>
    </row>
    <row r="16" spans="1:16" ht="15">
      <c r="A16" s="12"/>
      <c r="B16" s="42">
        <v>524</v>
      </c>
      <c r="C16" s="19" t="s">
        <v>29</v>
      </c>
      <c r="D16" s="43">
        <v>2233217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2233217</v>
      </c>
      <c r="O16" s="44">
        <f t="shared" si="1"/>
        <v>43.33650935341147</v>
      </c>
      <c r="P16" s="9"/>
    </row>
    <row r="17" spans="1:16" ht="15">
      <c r="A17" s="12"/>
      <c r="B17" s="42">
        <v>525</v>
      </c>
      <c r="C17" s="19" t="s">
        <v>47</v>
      </c>
      <c r="D17" s="43">
        <v>2990032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2990032</v>
      </c>
      <c r="O17" s="44">
        <f t="shared" si="1"/>
        <v>58.02282077155942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3454039</v>
      </c>
      <c r="E18" s="29">
        <f t="shared" si="5"/>
        <v>1030115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2609909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7094063</v>
      </c>
      <c r="O18" s="41">
        <f t="shared" si="1"/>
        <v>137.6632577815726</v>
      </c>
      <c r="P18" s="10"/>
    </row>
    <row r="19" spans="1:16" ht="15">
      <c r="A19" s="12"/>
      <c r="B19" s="42">
        <v>539</v>
      </c>
      <c r="C19" s="19" t="s">
        <v>31</v>
      </c>
      <c r="D19" s="43">
        <v>3454039</v>
      </c>
      <c r="E19" s="43">
        <v>1030115</v>
      </c>
      <c r="F19" s="43">
        <v>0</v>
      </c>
      <c r="G19" s="43">
        <v>0</v>
      </c>
      <c r="H19" s="43">
        <v>0</v>
      </c>
      <c r="I19" s="43">
        <v>0</v>
      </c>
      <c r="J19" s="43">
        <v>2609909</v>
      </c>
      <c r="K19" s="43">
        <v>0</v>
      </c>
      <c r="L19" s="43">
        <v>0</v>
      </c>
      <c r="M19" s="43">
        <v>0</v>
      </c>
      <c r="N19" s="43">
        <f t="shared" si="4"/>
        <v>7094063</v>
      </c>
      <c r="O19" s="44">
        <f t="shared" si="1"/>
        <v>137.6632577815726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3360004</v>
      </c>
      <c r="E20" s="29">
        <f t="shared" si="6"/>
        <v>0</v>
      </c>
      <c r="F20" s="29">
        <f t="shared" si="6"/>
        <v>0</v>
      </c>
      <c r="G20" s="29">
        <f t="shared" si="6"/>
        <v>339268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3699272</v>
      </c>
      <c r="O20" s="41">
        <f t="shared" si="1"/>
        <v>71.78591942870449</v>
      </c>
      <c r="P20" s="10"/>
    </row>
    <row r="21" spans="1:16" ht="15">
      <c r="A21" s="12"/>
      <c r="B21" s="42">
        <v>541</v>
      </c>
      <c r="C21" s="19" t="s">
        <v>61</v>
      </c>
      <c r="D21" s="43">
        <v>3360004</v>
      </c>
      <c r="E21" s="43">
        <v>0</v>
      </c>
      <c r="F21" s="43">
        <v>0</v>
      </c>
      <c r="G21" s="43">
        <v>339268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3699272</v>
      </c>
      <c r="O21" s="44">
        <f t="shared" si="1"/>
        <v>71.78591942870449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SUM(D23:D24)</f>
        <v>1103707</v>
      </c>
      <c r="E22" s="29">
        <f t="shared" si="7"/>
        <v>5537208</v>
      </c>
      <c r="F22" s="29">
        <f t="shared" si="7"/>
        <v>0</v>
      </c>
      <c r="G22" s="29">
        <f t="shared" si="7"/>
        <v>2404179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9045094</v>
      </c>
      <c r="O22" s="41">
        <f t="shared" si="1"/>
        <v>175.52382985329504</v>
      </c>
      <c r="P22" s="9"/>
    </row>
    <row r="23" spans="1:16" ht="15">
      <c r="A23" s="12"/>
      <c r="B23" s="42">
        <v>572</v>
      </c>
      <c r="C23" s="19" t="s">
        <v>62</v>
      </c>
      <c r="D23" s="43">
        <v>1103707</v>
      </c>
      <c r="E23" s="43">
        <v>2915283</v>
      </c>
      <c r="F23" s="43">
        <v>0</v>
      </c>
      <c r="G23" s="43">
        <v>2404179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6423169</v>
      </c>
      <c r="O23" s="44">
        <f t="shared" si="1"/>
        <v>124.64427928277576</v>
      </c>
      <c r="P23" s="9"/>
    </row>
    <row r="24" spans="1:16" ht="15">
      <c r="A24" s="12"/>
      <c r="B24" s="42">
        <v>575</v>
      </c>
      <c r="C24" s="19" t="s">
        <v>63</v>
      </c>
      <c r="D24" s="43">
        <v>0</v>
      </c>
      <c r="E24" s="43">
        <v>2621925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2621925</v>
      </c>
      <c r="O24" s="44">
        <f t="shared" si="1"/>
        <v>50.87955057051929</v>
      </c>
      <c r="P24" s="9"/>
    </row>
    <row r="25" spans="1:16" ht="15.75">
      <c r="A25" s="26" t="s">
        <v>64</v>
      </c>
      <c r="B25" s="27"/>
      <c r="C25" s="28"/>
      <c r="D25" s="29">
        <f aca="true" t="shared" si="8" ref="D25:M25">SUM(D26:D27)</f>
        <v>2445573</v>
      </c>
      <c r="E25" s="29">
        <f t="shared" si="8"/>
        <v>0</v>
      </c>
      <c r="F25" s="29">
        <f t="shared" si="8"/>
        <v>0</v>
      </c>
      <c r="G25" s="29">
        <f t="shared" si="8"/>
        <v>745660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681145</v>
      </c>
      <c r="L25" s="29">
        <f t="shared" si="8"/>
        <v>0</v>
      </c>
      <c r="M25" s="29">
        <f t="shared" si="8"/>
        <v>0</v>
      </c>
      <c r="N25" s="29">
        <f t="shared" si="4"/>
        <v>3872378</v>
      </c>
      <c r="O25" s="41">
        <f t="shared" si="1"/>
        <v>75.14511371574943</v>
      </c>
      <c r="P25" s="9"/>
    </row>
    <row r="26" spans="1:16" ht="15">
      <c r="A26" s="12"/>
      <c r="B26" s="42">
        <v>581</v>
      </c>
      <c r="C26" s="19" t="s">
        <v>65</v>
      </c>
      <c r="D26" s="43">
        <v>2445573</v>
      </c>
      <c r="E26" s="43">
        <v>0</v>
      </c>
      <c r="F26" s="43">
        <v>0</v>
      </c>
      <c r="G26" s="43">
        <v>745660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3191233</v>
      </c>
      <c r="O26" s="44">
        <f t="shared" si="1"/>
        <v>61.92721027710937</v>
      </c>
      <c r="P26" s="9"/>
    </row>
    <row r="27" spans="1:16" ht="15.75" thickBot="1">
      <c r="A27" s="12"/>
      <c r="B27" s="42">
        <v>591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681145</v>
      </c>
      <c r="L27" s="43">
        <v>0</v>
      </c>
      <c r="M27" s="43">
        <v>0</v>
      </c>
      <c r="N27" s="43">
        <f t="shared" si="4"/>
        <v>681145</v>
      </c>
      <c r="O27" s="44">
        <f t="shared" si="1"/>
        <v>13.217903438640068</v>
      </c>
      <c r="P27" s="9"/>
    </row>
    <row r="28" spans="1:119" ht="16.5" thickBot="1">
      <c r="A28" s="13" t="s">
        <v>10</v>
      </c>
      <c r="B28" s="21"/>
      <c r="C28" s="20"/>
      <c r="D28" s="14">
        <f>SUM(D5,D13,D18,D20,D22,D25)</f>
        <v>80903808</v>
      </c>
      <c r="E28" s="14">
        <f aca="true" t="shared" si="9" ref="E28:M28">SUM(E5,E13,E18,E20,E22,E25)</f>
        <v>7023444</v>
      </c>
      <c r="F28" s="14">
        <f t="shared" si="9"/>
        <v>0</v>
      </c>
      <c r="G28" s="14">
        <f t="shared" si="9"/>
        <v>6448030</v>
      </c>
      <c r="H28" s="14">
        <f t="shared" si="9"/>
        <v>0</v>
      </c>
      <c r="I28" s="14">
        <f t="shared" si="9"/>
        <v>0</v>
      </c>
      <c r="J28" s="14">
        <f t="shared" si="9"/>
        <v>9845045</v>
      </c>
      <c r="K28" s="14">
        <f t="shared" si="9"/>
        <v>6908163</v>
      </c>
      <c r="L28" s="14">
        <f t="shared" si="9"/>
        <v>0</v>
      </c>
      <c r="M28" s="14">
        <f t="shared" si="9"/>
        <v>0</v>
      </c>
      <c r="N28" s="14">
        <f t="shared" si="4"/>
        <v>111128490</v>
      </c>
      <c r="O28" s="35">
        <f t="shared" si="1"/>
        <v>2156.4947993479777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75</v>
      </c>
      <c r="M30" s="93"/>
      <c r="N30" s="93"/>
      <c r="O30" s="39">
        <v>51532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21507130</v>
      </c>
      <c r="E5" s="24">
        <f t="shared" si="0"/>
        <v>0</v>
      </c>
      <c r="F5" s="24">
        <f t="shared" si="0"/>
        <v>0</v>
      </c>
      <c r="G5" s="24">
        <f t="shared" si="0"/>
        <v>1323909</v>
      </c>
      <c r="H5" s="24">
        <f t="shared" si="0"/>
        <v>0</v>
      </c>
      <c r="I5" s="24">
        <f t="shared" si="0"/>
        <v>0</v>
      </c>
      <c r="J5" s="24">
        <f t="shared" si="0"/>
        <v>7213784</v>
      </c>
      <c r="K5" s="24">
        <f t="shared" si="0"/>
        <v>5703271</v>
      </c>
      <c r="L5" s="24">
        <f t="shared" si="0"/>
        <v>0</v>
      </c>
      <c r="M5" s="24">
        <f t="shared" si="0"/>
        <v>0</v>
      </c>
      <c r="N5" s="25">
        <f>SUM(D5:M5)</f>
        <v>35748094</v>
      </c>
      <c r="O5" s="30">
        <f aca="true" t="shared" si="1" ref="O5:O28">(N5/O$30)</f>
        <v>707.5888046554898</v>
      </c>
      <c r="P5" s="6"/>
    </row>
    <row r="6" spans="1:16" ht="15">
      <c r="A6" s="12"/>
      <c r="B6" s="42">
        <v>511</v>
      </c>
      <c r="C6" s="19" t="s">
        <v>19</v>
      </c>
      <c r="D6" s="43">
        <v>353585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353585</v>
      </c>
      <c r="O6" s="44">
        <f t="shared" si="1"/>
        <v>6.9987727875536905</v>
      </c>
      <c r="P6" s="9"/>
    </row>
    <row r="7" spans="1:16" ht="15">
      <c r="A7" s="12"/>
      <c r="B7" s="42">
        <v>512</v>
      </c>
      <c r="C7" s="19" t="s">
        <v>20</v>
      </c>
      <c r="D7" s="43">
        <v>725248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725248</v>
      </c>
      <c r="O7" s="44">
        <f t="shared" si="1"/>
        <v>14.355376971952257</v>
      </c>
      <c r="P7" s="9"/>
    </row>
    <row r="8" spans="1:16" ht="15">
      <c r="A8" s="12"/>
      <c r="B8" s="42">
        <v>513</v>
      </c>
      <c r="C8" s="19" t="s">
        <v>21</v>
      </c>
      <c r="D8" s="43">
        <v>4073886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4073886</v>
      </c>
      <c r="O8" s="44">
        <f t="shared" si="1"/>
        <v>80.63747748461036</v>
      </c>
      <c r="P8" s="9"/>
    </row>
    <row r="9" spans="1:16" ht="15">
      <c r="A9" s="12"/>
      <c r="B9" s="42">
        <v>514</v>
      </c>
      <c r="C9" s="19" t="s">
        <v>22</v>
      </c>
      <c r="D9" s="43">
        <v>374368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374368</v>
      </c>
      <c r="O9" s="44">
        <f t="shared" si="1"/>
        <v>7.410146275806101</v>
      </c>
      <c r="P9" s="9"/>
    </row>
    <row r="10" spans="1:16" ht="15">
      <c r="A10" s="12"/>
      <c r="B10" s="42">
        <v>515</v>
      </c>
      <c r="C10" s="19" t="s">
        <v>23</v>
      </c>
      <c r="D10" s="43">
        <v>1718690</v>
      </c>
      <c r="E10" s="43">
        <v>0</v>
      </c>
      <c r="F10" s="43">
        <v>0</v>
      </c>
      <c r="G10" s="43">
        <v>198059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1916749</v>
      </c>
      <c r="O10" s="44">
        <f t="shared" si="1"/>
        <v>37.939648858890365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5703271</v>
      </c>
      <c r="L11" s="43">
        <v>0</v>
      </c>
      <c r="M11" s="43">
        <v>0</v>
      </c>
      <c r="N11" s="43">
        <f t="shared" si="2"/>
        <v>5703271</v>
      </c>
      <c r="O11" s="44">
        <f t="shared" si="1"/>
        <v>112.8891154173512</v>
      </c>
      <c r="P11" s="9"/>
    </row>
    <row r="12" spans="1:16" ht="15">
      <c r="A12" s="12"/>
      <c r="B12" s="42">
        <v>519</v>
      </c>
      <c r="C12" s="19" t="s">
        <v>59</v>
      </c>
      <c r="D12" s="43">
        <v>14261353</v>
      </c>
      <c r="E12" s="43">
        <v>0</v>
      </c>
      <c r="F12" s="43">
        <v>0</v>
      </c>
      <c r="G12" s="43">
        <v>1125850</v>
      </c>
      <c r="H12" s="43">
        <v>0</v>
      </c>
      <c r="I12" s="43">
        <v>0</v>
      </c>
      <c r="J12" s="43">
        <v>7213784</v>
      </c>
      <c r="K12" s="43">
        <v>0</v>
      </c>
      <c r="L12" s="43">
        <v>0</v>
      </c>
      <c r="M12" s="43">
        <v>0</v>
      </c>
      <c r="N12" s="43">
        <f t="shared" si="2"/>
        <v>22600987</v>
      </c>
      <c r="O12" s="44">
        <f t="shared" si="1"/>
        <v>447.35826685932585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45826793</v>
      </c>
      <c r="E13" s="29">
        <f t="shared" si="3"/>
        <v>444698</v>
      </c>
      <c r="F13" s="29">
        <f t="shared" si="3"/>
        <v>0</v>
      </c>
      <c r="G13" s="29">
        <f t="shared" si="3"/>
        <v>67425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46338916</v>
      </c>
      <c r="O13" s="41">
        <f t="shared" si="1"/>
        <v>917.2208784465865</v>
      </c>
      <c r="P13" s="10"/>
    </row>
    <row r="14" spans="1:16" ht="15">
      <c r="A14" s="12"/>
      <c r="B14" s="42">
        <v>521</v>
      </c>
      <c r="C14" s="19" t="s">
        <v>27</v>
      </c>
      <c r="D14" s="43">
        <v>19868848</v>
      </c>
      <c r="E14" s="43">
        <v>444698</v>
      </c>
      <c r="F14" s="43">
        <v>0</v>
      </c>
      <c r="G14" s="43">
        <v>54549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20368095</v>
      </c>
      <c r="O14" s="44">
        <f t="shared" si="1"/>
        <v>403.16096276795787</v>
      </c>
      <c r="P14" s="9"/>
    </row>
    <row r="15" spans="1:16" ht="15">
      <c r="A15" s="12"/>
      <c r="B15" s="42">
        <v>522</v>
      </c>
      <c r="C15" s="19" t="s">
        <v>28</v>
      </c>
      <c r="D15" s="43">
        <v>20925258</v>
      </c>
      <c r="E15" s="43">
        <v>0</v>
      </c>
      <c r="F15" s="43">
        <v>0</v>
      </c>
      <c r="G15" s="43">
        <v>12876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20938134</v>
      </c>
      <c r="O15" s="44">
        <f t="shared" si="1"/>
        <v>414.44417173056746</v>
      </c>
      <c r="P15" s="9"/>
    </row>
    <row r="16" spans="1:16" ht="15">
      <c r="A16" s="12"/>
      <c r="B16" s="42">
        <v>524</v>
      </c>
      <c r="C16" s="19" t="s">
        <v>29</v>
      </c>
      <c r="D16" s="43">
        <v>2010983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2010983</v>
      </c>
      <c r="O16" s="44">
        <f t="shared" si="1"/>
        <v>39.80489301478593</v>
      </c>
      <c r="P16" s="9"/>
    </row>
    <row r="17" spans="1:16" ht="15">
      <c r="A17" s="12"/>
      <c r="B17" s="42">
        <v>525</v>
      </c>
      <c r="C17" s="19" t="s">
        <v>47</v>
      </c>
      <c r="D17" s="43">
        <v>3021704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3021704</v>
      </c>
      <c r="O17" s="44">
        <f t="shared" si="1"/>
        <v>59.81085093327527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3614909</v>
      </c>
      <c r="E18" s="29">
        <f t="shared" si="5"/>
        <v>1556024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2561115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7732048</v>
      </c>
      <c r="O18" s="41">
        <f t="shared" si="1"/>
        <v>153.04621840422794</v>
      </c>
      <c r="P18" s="10"/>
    </row>
    <row r="19" spans="1:16" ht="15">
      <c r="A19" s="12"/>
      <c r="B19" s="42">
        <v>539</v>
      </c>
      <c r="C19" s="19" t="s">
        <v>31</v>
      </c>
      <c r="D19" s="43">
        <v>3614909</v>
      </c>
      <c r="E19" s="43">
        <v>1556024</v>
      </c>
      <c r="F19" s="43">
        <v>0</v>
      </c>
      <c r="G19" s="43">
        <v>0</v>
      </c>
      <c r="H19" s="43">
        <v>0</v>
      </c>
      <c r="I19" s="43">
        <v>0</v>
      </c>
      <c r="J19" s="43">
        <v>2561115</v>
      </c>
      <c r="K19" s="43">
        <v>0</v>
      </c>
      <c r="L19" s="43">
        <v>0</v>
      </c>
      <c r="M19" s="43">
        <v>0</v>
      </c>
      <c r="N19" s="43">
        <f t="shared" si="4"/>
        <v>7732048</v>
      </c>
      <c r="O19" s="44">
        <f t="shared" si="1"/>
        <v>153.04621840422794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1319072</v>
      </c>
      <c r="E20" s="29">
        <f t="shared" si="6"/>
        <v>0</v>
      </c>
      <c r="F20" s="29">
        <f t="shared" si="6"/>
        <v>0</v>
      </c>
      <c r="G20" s="29">
        <f t="shared" si="6"/>
        <v>110891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1429963</v>
      </c>
      <c r="O20" s="41">
        <f t="shared" si="1"/>
        <v>28.30432889293561</v>
      </c>
      <c r="P20" s="10"/>
    </row>
    <row r="21" spans="1:16" ht="15">
      <c r="A21" s="12"/>
      <c r="B21" s="42">
        <v>541</v>
      </c>
      <c r="C21" s="19" t="s">
        <v>61</v>
      </c>
      <c r="D21" s="43">
        <v>1319072</v>
      </c>
      <c r="E21" s="43">
        <v>0</v>
      </c>
      <c r="F21" s="43">
        <v>0</v>
      </c>
      <c r="G21" s="43">
        <v>110891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1429963</v>
      </c>
      <c r="O21" s="44">
        <f t="shared" si="1"/>
        <v>28.30432889293561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SUM(D23:D24)</f>
        <v>678100</v>
      </c>
      <c r="E22" s="29">
        <f t="shared" si="7"/>
        <v>5312683</v>
      </c>
      <c r="F22" s="29">
        <f t="shared" si="7"/>
        <v>0</v>
      </c>
      <c r="G22" s="29">
        <f t="shared" si="7"/>
        <v>1650286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7641069</v>
      </c>
      <c r="O22" s="41">
        <f t="shared" si="1"/>
        <v>151.2454029017636</v>
      </c>
      <c r="P22" s="9"/>
    </row>
    <row r="23" spans="1:16" ht="15">
      <c r="A23" s="12"/>
      <c r="B23" s="42">
        <v>572</v>
      </c>
      <c r="C23" s="19" t="s">
        <v>62</v>
      </c>
      <c r="D23" s="43">
        <v>678100</v>
      </c>
      <c r="E23" s="43">
        <v>2846604</v>
      </c>
      <c r="F23" s="43">
        <v>0</v>
      </c>
      <c r="G23" s="43">
        <v>1650286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5174990</v>
      </c>
      <c r="O23" s="44">
        <f t="shared" si="1"/>
        <v>102.43245383108014</v>
      </c>
      <c r="P23" s="9"/>
    </row>
    <row r="24" spans="1:16" ht="15">
      <c r="A24" s="12"/>
      <c r="B24" s="42">
        <v>575</v>
      </c>
      <c r="C24" s="19" t="s">
        <v>63</v>
      </c>
      <c r="D24" s="43">
        <v>0</v>
      </c>
      <c r="E24" s="43">
        <v>2466079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2466079</v>
      </c>
      <c r="O24" s="44">
        <f t="shared" si="1"/>
        <v>48.81294907068348</v>
      </c>
      <c r="P24" s="9"/>
    </row>
    <row r="25" spans="1:16" ht="15.75">
      <c r="A25" s="26" t="s">
        <v>64</v>
      </c>
      <c r="B25" s="27"/>
      <c r="C25" s="28"/>
      <c r="D25" s="29">
        <f aca="true" t="shared" si="8" ref="D25:M25">SUM(D26:D27)</f>
        <v>7280992</v>
      </c>
      <c r="E25" s="29">
        <f t="shared" si="8"/>
        <v>0</v>
      </c>
      <c r="F25" s="29">
        <f t="shared" si="8"/>
        <v>0</v>
      </c>
      <c r="G25" s="29">
        <f t="shared" si="8"/>
        <v>724824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612058</v>
      </c>
      <c r="L25" s="29">
        <f t="shared" si="8"/>
        <v>0</v>
      </c>
      <c r="M25" s="29">
        <f t="shared" si="8"/>
        <v>0</v>
      </c>
      <c r="N25" s="29">
        <f t="shared" si="4"/>
        <v>8617874</v>
      </c>
      <c r="O25" s="41">
        <f t="shared" si="1"/>
        <v>170.5800360246234</v>
      </c>
      <c r="P25" s="9"/>
    </row>
    <row r="26" spans="1:16" ht="15">
      <c r="A26" s="12"/>
      <c r="B26" s="42">
        <v>581</v>
      </c>
      <c r="C26" s="19" t="s">
        <v>65</v>
      </c>
      <c r="D26" s="43">
        <v>7280992</v>
      </c>
      <c r="E26" s="43">
        <v>0</v>
      </c>
      <c r="F26" s="43">
        <v>0</v>
      </c>
      <c r="G26" s="43">
        <v>724824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8005816</v>
      </c>
      <c r="O26" s="44">
        <f t="shared" si="1"/>
        <v>158.46511351715128</v>
      </c>
      <c r="P26" s="9"/>
    </row>
    <row r="27" spans="1:16" ht="15.75" thickBot="1">
      <c r="A27" s="12"/>
      <c r="B27" s="42">
        <v>591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612058</v>
      </c>
      <c r="L27" s="43">
        <v>0</v>
      </c>
      <c r="M27" s="43">
        <v>0</v>
      </c>
      <c r="N27" s="43">
        <f t="shared" si="4"/>
        <v>612058</v>
      </c>
      <c r="O27" s="44">
        <f t="shared" si="1"/>
        <v>12.11492250747214</v>
      </c>
      <c r="P27" s="9"/>
    </row>
    <row r="28" spans="1:119" ht="16.5" thickBot="1">
      <c r="A28" s="13" t="s">
        <v>10</v>
      </c>
      <c r="B28" s="21"/>
      <c r="C28" s="20"/>
      <c r="D28" s="14">
        <f>SUM(D5,D13,D18,D20,D22,D25)</f>
        <v>80226996</v>
      </c>
      <c r="E28" s="14">
        <f aca="true" t="shared" si="9" ref="E28:M28">SUM(E5,E13,E18,E20,E22,E25)</f>
        <v>7313405</v>
      </c>
      <c r="F28" s="14">
        <f t="shared" si="9"/>
        <v>0</v>
      </c>
      <c r="G28" s="14">
        <f t="shared" si="9"/>
        <v>3877335</v>
      </c>
      <c r="H28" s="14">
        <f t="shared" si="9"/>
        <v>0</v>
      </c>
      <c r="I28" s="14">
        <f t="shared" si="9"/>
        <v>0</v>
      </c>
      <c r="J28" s="14">
        <f t="shared" si="9"/>
        <v>9774899</v>
      </c>
      <c r="K28" s="14">
        <f t="shared" si="9"/>
        <v>6315329</v>
      </c>
      <c r="L28" s="14">
        <f t="shared" si="9"/>
        <v>0</v>
      </c>
      <c r="M28" s="14">
        <f t="shared" si="9"/>
        <v>0</v>
      </c>
      <c r="N28" s="14">
        <f t="shared" si="4"/>
        <v>107507964</v>
      </c>
      <c r="O28" s="35">
        <f t="shared" si="1"/>
        <v>2127.985669325627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73</v>
      </c>
      <c r="M30" s="93"/>
      <c r="N30" s="93"/>
      <c r="O30" s="39">
        <v>50521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19135561</v>
      </c>
      <c r="E5" s="59">
        <f t="shared" si="0"/>
        <v>0</v>
      </c>
      <c r="F5" s="59">
        <f t="shared" si="0"/>
        <v>0</v>
      </c>
      <c r="G5" s="59">
        <f t="shared" si="0"/>
        <v>53385</v>
      </c>
      <c r="H5" s="59">
        <f t="shared" si="0"/>
        <v>0</v>
      </c>
      <c r="I5" s="59">
        <f t="shared" si="0"/>
        <v>0</v>
      </c>
      <c r="J5" s="59">
        <f t="shared" si="0"/>
        <v>6437326</v>
      </c>
      <c r="K5" s="59">
        <f t="shared" si="0"/>
        <v>4574550</v>
      </c>
      <c r="L5" s="59">
        <f t="shared" si="0"/>
        <v>0</v>
      </c>
      <c r="M5" s="59">
        <f t="shared" si="0"/>
        <v>0</v>
      </c>
      <c r="N5" s="60">
        <f>SUM(D5:M5)</f>
        <v>30200822</v>
      </c>
      <c r="O5" s="61">
        <f aca="true" t="shared" si="1" ref="O5:O28">(N5/O$30)</f>
        <v>603.2081410909382</v>
      </c>
      <c r="P5" s="62"/>
    </row>
    <row r="6" spans="1:16" ht="15">
      <c r="A6" s="64"/>
      <c r="B6" s="65">
        <v>511</v>
      </c>
      <c r="C6" s="66" t="s">
        <v>19</v>
      </c>
      <c r="D6" s="67">
        <v>323369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323369</v>
      </c>
      <c r="O6" s="68">
        <f t="shared" si="1"/>
        <v>6.458725308087163</v>
      </c>
      <c r="P6" s="69"/>
    </row>
    <row r="7" spans="1:16" ht="15">
      <c r="A7" s="64"/>
      <c r="B7" s="65">
        <v>512</v>
      </c>
      <c r="C7" s="66" t="s">
        <v>20</v>
      </c>
      <c r="D7" s="67">
        <v>2845363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2845363</v>
      </c>
      <c r="O7" s="68">
        <f t="shared" si="1"/>
        <v>56.831106317534505</v>
      </c>
      <c r="P7" s="69"/>
    </row>
    <row r="8" spans="1:16" ht="15">
      <c r="A8" s="64"/>
      <c r="B8" s="65">
        <v>513</v>
      </c>
      <c r="C8" s="66" t="s">
        <v>21</v>
      </c>
      <c r="D8" s="67">
        <v>1505313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1505313</v>
      </c>
      <c r="O8" s="68">
        <f t="shared" si="1"/>
        <v>30.065971598058603</v>
      </c>
      <c r="P8" s="69"/>
    </row>
    <row r="9" spans="1:16" ht="15">
      <c r="A9" s="64"/>
      <c r="B9" s="65">
        <v>514</v>
      </c>
      <c r="C9" s="66" t="s">
        <v>22</v>
      </c>
      <c r="D9" s="67">
        <v>333051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333051</v>
      </c>
      <c r="O9" s="68">
        <f t="shared" si="1"/>
        <v>6.652106177721853</v>
      </c>
      <c r="P9" s="69"/>
    </row>
    <row r="10" spans="1:16" ht="15">
      <c r="A10" s="64"/>
      <c r="B10" s="65">
        <v>515</v>
      </c>
      <c r="C10" s="66" t="s">
        <v>23</v>
      </c>
      <c r="D10" s="67">
        <v>1579453</v>
      </c>
      <c r="E10" s="67">
        <v>0</v>
      </c>
      <c r="F10" s="67">
        <v>0</v>
      </c>
      <c r="G10" s="67">
        <v>30865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1610318</v>
      </c>
      <c r="O10" s="68">
        <f t="shared" si="1"/>
        <v>32.163261229951864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4574550</v>
      </c>
      <c r="L11" s="67">
        <v>0</v>
      </c>
      <c r="M11" s="67">
        <v>0</v>
      </c>
      <c r="N11" s="67">
        <f t="shared" si="2"/>
        <v>4574550</v>
      </c>
      <c r="O11" s="68">
        <f t="shared" si="1"/>
        <v>91.36856612139732</v>
      </c>
      <c r="P11" s="69"/>
    </row>
    <row r="12" spans="1:16" ht="15">
      <c r="A12" s="64"/>
      <c r="B12" s="65">
        <v>519</v>
      </c>
      <c r="C12" s="66" t="s">
        <v>59</v>
      </c>
      <c r="D12" s="67">
        <v>12549012</v>
      </c>
      <c r="E12" s="67">
        <v>0</v>
      </c>
      <c r="F12" s="67">
        <v>0</v>
      </c>
      <c r="G12" s="67">
        <v>22520</v>
      </c>
      <c r="H12" s="67">
        <v>0</v>
      </c>
      <c r="I12" s="67">
        <v>0</v>
      </c>
      <c r="J12" s="67">
        <v>6437326</v>
      </c>
      <c r="K12" s="67">
        <v>0</v>
      </c>
      <c r="L12" s="67">
        <v>0</v>
      </c>
      <c r="M12" s="67">
        <v>0</v>
      </c>
      <c r="N12" s="67">
        <f t="shared" si="2"/>
        <v>19008858</v>
      </c>
      <c r="O12" s="68">
        <f t="shared" si="1"/>
        <v>379.6684043381868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SUM(D14:D17)</f>
        <v>43357432</v>
      </c>
      <c r="E13" s="73">
        <f t="shared" si="3"/>
        <v>367076</v>
      </c>
      <c r="F13" s="73">
        <f t="shared" si="3"/>
        <v>0</v>
      </c>
      <c r="G13" s="73">
        <f t="shared" si="3"/>
        <v>151540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8">SUM(D13:M13)</f>
        <v>43876048</v>
      </c>
      <c r="O13" s="75">
        <f t="shared" si="1"/>
        <v>876.3466554816546</v>
      </c>
      <c r="P13" s="76"/>
    </row>
    <row r="14" spans="1:16" ht="15">
      <c r="A14" s="64"/>
      <c r="B14" s="65">
        <v>521</v>
      </c>
      <c r="C14" s="66" t="s">
        <v>27</v>
      </c>
      <c r="D14" s="67">
        <v>18928324</v>
      </c>
      <c r="E14" s="67">
        <v>367076</v>
      </c>
      <c r="F14" s="67">
        <v>0</v>
      </c>
      <c r="G14" s="67">
        <v>147910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19443310</v>
      </c>
      <c r="O14" s="68">
        <f t="shared" si="1"/>
        <v>388.3458166057483</v>
      </c>
      <c r="P14" s="69"/>
    </row>
    <row r="15" spans="1:16" ht="15">
      <c r="A15" s="64"/>
      <c r="B15" s="65">
        <v>522</v>
      </c>
      <c r="C15" s="66" t="s">
        <v>28</v>
      </c>
      <c r="D15" s="67">
        <v>19794794</v>
      </c>
      <c r="E15" s="67">
        <v>0</v>
      </c>
      <c r="F15" s="67">
        <v>0</v>
      </c>
      <c r="G15" s="67">
        <v>3630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19798424</v>
      </c>
      <c r="O15" s="68">
        <f t="shared" si="1"/>
        <v>395.4385922863363</v>
      </c>
      <c r="P15" s="69"/>
    </row>
    <row r="16" spans="1:16" ht="15">
      <c r="A16" s="64"/>
      <c r="B16" s="65">
        <v>524</v>
      </c>
      <c r="C16" s="66" t="s">
        <v>29</v>
      </c>
      <c r="D16" s="67">
        <v>1941684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1941684</v>
      </c>
      <c r="O16" s="68">
        <f t="shared" si="1"/>
        <v>38.78171250524297</v>
      </c>
      <c r="P16" s="69"/>
    </row>
    <row r="17" spans="1:16" ht="15">
      <c r="A17" s="64"/>
      <c r="B17" s="65">
        <v>525</v>
      </c>
      <c r="C17" s="66" t="s">
        <v>60</v>
      </c>
      <c r="D17" s="67">
        <v>2692630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2692630</v>
      </c>
      <c r="O17" s="68">
        <f t="shared" si="1"/>
        <v>53.780534084327</v>
      </c>
      <c r="P17" s="69"/>
    </row>
    <row r="18" spans="1:16" ht="15.75">
      <c r="A18" s="70" t="s">
        <v>30</v>
      </c>
      <c r="B18" s="71"/>
      <c r="C18" s="72"/>
      <c r="D18" s="73">
        <f aca="true" t="shared" si="5" ref="D18:M18">SUM(D19:D19)</f>
        <v>3658965</v>
      </c>
      <c r="E18" s="73">
        <f t="shared" si="5"/>
        <v>1424863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2528716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7612544</v>
      </c>
      <c r="O18" s="75">
        <f t="shared" si="1"/>
        <v>152.0471368366389</v>
      </c>
      <c r="P18" s="76"/>
    </row>
    <row r="19" spans="1:16" ht="15">
      <c r="A19" s="64"/>
      <c r="B19" s="65">
        <v>539</v>
      </c>
      <c r="C19" s="66" t="s">
        <v>31</v>
      </c>
      <c r="D19" s="67">
        <v>3658965</v>
      </c>
      <c r="E19" s="67">
        <v>1424863</v>
      </c>
      <c r="F19" s="67">
        <v>0</v>
      </c>
      <c r="G19" s="67">
        <v>0</v>
      </c>
      <c r="H19" s="67">
        <v>0</v>
      </c>
      <c r="I19" s="67">
        <v>0</v>
      </c>
      <c r="J19" s="67">
        <v>2528716</v>
      </c>
      <c r="K19" s="67">
        <v>0</v>
      </c>
      <c r="L19" s="67">
        <v>0</v>
      </c>
      <c r="M19" s="67">
        <v>0</v>
      </c>
      <c r="N19" s="67">
        <f t="shared" si="4"/>
        <v>7612544</v>
      </c>
      <c r="O19" s="68">
        <f t="shared" si="1"/>
        <v>152.0471368366389</v>
      </c>
      <c r="P19" s="69"/>
    </row>
    <row r="20" spans="1:16" ht="15.75">
      <c r="A20" s="70" t="s">
        <v>32</v>
      </c>
      <c r="B20" s="71"/>
      <c r="C20" s="72"/>
      <c r="D20" s="73">
        <f aca="true" t="shared" si="6" ref="D20:M20">SUM(D21:D21)</f>
        <v>1156710</v>
      </c>
      <c r="E20" s="73">
        <f t="shared" si="6"/>
        <v>0</v>
      </c>
      <c r="F20" s="73">
        <f t="shared" si="6"/>
        <v>0</v>
      </c>
      <c r="G20" s="73">
        <f t="shared" si="6"/>
        <v>47466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4"/>
        <v>1204176</v>
      </c>
      <c r="O20" s="75">
        <f t="shared" si="1"/>
        <v>24.051291269698606</v>
      </c>
      <c r="P20" s="76"/>
    </row>
    <row r="21" spans="1:16" ht="15">
      <c r="A21" s="64"/>
      <c r="B21" s="65">
        <v>541</v>
      </c>
      <c r="C21" s="66" t="s">
        <v>61</v>
      </c>
      <c r="D21" s="67">
        <v>1156710</v>
      </c>
      <c r="E21" s="67">
        <v>0</v>
      </c>
      <c r="F21" s="67">
        <v>0</v>
      </c>
      <c r="G21" s="67">
        <v>47466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1204176</v>
      </c>
      <c r="O21" s="68">
        <f t="shared" si="1"/>
        <v>24.051291269698606</v>
      </c>
      <c r="P21" s="69"/>
    </row>
    <row r="22" spans="1:16" ht="15.75">
      <c r="A22" s="70" t="s">
        <v>34</v>
      </c>
      <c r="B22" s="71"/>
      <c r="C22" s="72"/>
      <c r="D22" s="73">
        <f aca="true" t="shared" si="7" ref="D22:M22">SUM(D23:D24)</f>
        <v>814910</v>
      </c>
      <c r="E22" s="73">
        <f t="shared" si="7"/>
        <v>5149066</v>
      </c>
      <c r="F22" s="73">
        <f t="shared" si="7"/>
        <v>0</v>
      </c>
      <c r="G22" s="73">
        <f t="shared" si="7"/>
        <v>146418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4"/>
        <v>6110394</v>
      </c>
      <c r="O22" s="75">
        <f t="shared" si="1"/>
        <v>122.04434058361795</v>
      </c>
      <c r="P22" s="69"/>
    </row>
    <row r="23" spans="1:16" ht="15">
      <c r="A23" s="64"/>
      <c r="B23" s="65">
        <v>572</v>
      </c>
      <c r="C23" s="66" t="s">
        <v>62</v>
      </c>
      <c r="D23" s="67">
        <v>814910</v>
      </c>
      <c r="E23" s="67">
        <v>2635558</v>
      </c>
      <c r="F23" s="67">
        <v>0</v>
      </c>
      <c r="G23" s="67">
        <v>146418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3596886</v>
      </c>
      <c r="O23" s="68">
        <f t="shared" si="1"/>
        <v>71.84145245371202</v>
      </c>
      <c r="P23" s="69"/>
    </row>
    <row r="24" spans="1:16" ht="15">
      <c r="A24" s="64"/>
      <c r="B24" s="65">
        <v>575</v>
      </c>
      <c r="C24" s="66" t="s">
        <v>63</v>
      </c>
      <c r="D24" s="67">
        <v>0</v>
      </c>
      <c r="E24" s="67">
        <v>2513508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2513508</v>
      </c>
      <c r="O24" s="68">
        <f t="shared" si="1"/>
        <v>50.20288812990593</v>
      </c>
      <c r="P24" s="69"/>
    </row>
    <row r="25" spans="1:16" ht="15.75">
      <c r="A25" s="70" t="s">
        <v>64</v>
      </c>
      <c r="B25" s="71"/>
      <c r="C25" s="72"/>
      <c r="D25" s="73">
        <f aca="true" t="shared" si="8" ref="D25:M25">SUM(D26:D27)</f>
        <v>1745013</v>
      </c>
      <c r="E25" s="73">
        <f t="shared" si="8"/>
        <v>0</v>
      </c>
      <c r="F25" s="73">
        <f t="shared" si="8"/>
        <v>0</v>
      </c>
      <c r="G25" s="73">
        <f t="shared" si="8"/>
        <v>689030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540408</v>
      </c>
      <c r="L25" s="73">
        <f t="shared" si="8"/>
        <v>0</v>
      </c>
      <c r="M25" s="73">
        <f t="shared" si="8"/>
        <v>0</v>
      </c>
      <c r="N25" s="73">
        <f t="shared" si="4"/>
        <v>2974451</v>
      </c>
      <c r="O25" s="75">
        <f t="shared" si="1"/>
        <v>59.40941138873909</v>
      </c>
      <c r="P25" s="69"/>
    </row>
    <row r="26" spans="1:16" ht="15">
      <c r="A26" s="64"/>
      <c r="B26" s="65">
        <v>581</v>
      </c>
      <c r="C26" s="66" t="s">
        <v>65</v>
      </c>
      <c r="D26" s="67">
        <v>1745013</v>
      </c>
      <c r="E26" s="67">
        <v>0</v>
      </c>
      <c r="F26" s="67">
        <v>0</v>
      </c>
      <c r="G26" s="67">
        <v>689030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2434043</v>
      </c>
      <c r="O26" s="68">
        <f t="shared" si="1"/>
        <v>48.61571494197775</v>
      </c>
      <c r="P26" s="69"/>
    </row>
    <row r="27" spans="1:16" ht="15.75" thickBot="1">
      <c r="A27" s="64"/>
      <c r="B27" s="65">
        <v>591</v>
      </c>
      <c r="C27" s="66" t="s">
        <v>66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540408</v>
      </c>
      <c r="L27" s="67">
        <v>0</v>
      </c>
      <c r="M27" s="67">
        <v>0</v>
      </c>
      <c r="N27" s="67">
        <f t="shared" si="4"/>
        <v>540408</v>
      </c>
      <c r="O27" s="68">
        <f t="shared" si="1"/>
        <v>10.79369644676134</v>
      </c>
      <c r="P27" s="69"/>
    </row>
    <row r="28" spans="1:119" ht="16.5" thickBot="1">
      <c r="A28" s="77" t="s">
        <v>10</v>
      </c>
      <c r="B28" s="78"/>
      <c r="C28" s="79"/>
      <c r="D28" s="80">
        <f>SUM(D5,D13,D18,D20,D22,D25)</f>
        <v>69868591</v>
      </c>
      <c r="E28" s="80">
        <f aca="true" t="shared" si="9" ref="E28:M28">SUM(E5,E13,E18,E20,E22,E25)</f>
        <v>6941005</v>
      </c>
      <c r="F28" s="80">
        <f t="shared" si="9"/>
        <v>0</v>
      </c>
      <c r="G28" s="80">
        <f t="shared" si="9"/>
        <v>1087839</v>
      </c>
      <c r="H28" s="80">
        <f t="shared" si="9"/>
        <v>0</v>
      </c>
      <c r="I28" s="80">
        <f t="shared" si="9"/>
        <v>0</v>
      </c>
      <c r="J28" s="80">
        <f t="shared" si="9"/>
        <v>8966042</v>
      </c>
      <c r="K28" s="80">
        <f t="shared" si="9"/>
        <v>5114958</v>
      </c>
      <c r="L28" s="80">
        <f t="shared" si="9"/>
        <v>0</v>
      </c>
      <c r="M28" s="80">
        <f t="shared" si="9"/>
        <v>0</v>
      </c>
      <c r="N28" s="80">
        <f t="shared" si="4"/>
        <v>91978435</v>
      </c>
      <c r="O28" s="81">
        <f t="shared" si="1"/>
        <v>1837.1069766512874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5" ht="15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ht="15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67</v>
      </c>
      <c r="M30" s="117"/>
      <c r="N30" s="117"/>
      <c r="O30" s="91">
        <v>50067</v>
      </c>
    </row>
    <row r="31" spans="1:15" ht="1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5" ht="15.75" customHeight="1" thickBot="1">
      <c r="A32" s="121" t="s">
        <v>45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18964963</v>
      </c>
      <c r="E5" s="24">
        <f t="shared" si="0"/>
        <v>0</v>
      </c>
      <c r="F5" s="24">
        <f t="shared" si="0"/>
        <v>0</v>
      </c>
      <c r="G5" s="24">
        <f t="shared" si="0"/>
        <v>29583</v>
      </c>
      <c r="H5" s="24">
        <f t="shared" si="0"/>
        <v>0</v>
      </c>
      <c r="I5" s="24">
        <f t="shared" si="0"/>
        <v>0</v>
      </c>
      <c r="J5" s="24">
        <f t="shared" si="0"/>
        <v>6266924</v>
      </c>
      <c r="K5" s="24">
        <f t="shared" si="0"/>
        <v>4147370</v>
      </c>
      <c r="L5" s="24">
        <f t="shared" si="0"/>
        <v>0</v>
      </c>
      <c r="M5" s="24">
        <f t="shared" si="0"/>
        <v>0</v>
      </c>
      <c r="N5" s="25">
        <f>SUM(D5:M5)</f>
        <v>29408840</v>
      </c>
      <c r="O5" s="30">
        <f aca="true" t="shared" si="1" ref="O5:O30">(N5/O$32)</f>
        <v>594.9111947242789</v>
      </c>
      <c r="P5" s="6"/>
    </row>
    <row r="6" spans="1:16" ht="15">
      <c r="A6" s="12"/>
      <c r="B6" s="42">
        <v>511</v>
      </c>
      <c r="C6" s="19" t="s">
        <v>19</v>
      </c>
      <c r="D6" s="43">
        <v>275840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275840</v>
      </c>
      <c r="O6" s="44">
        <f t="shared" si="1"/>
        <v>5.579965206133431</v>
      </c>
      <c r="P6" s="9"/>
    </row>
    <row r="7" spans="1:16" ht="15">
      <c r="A7" s="12"/>
      <c r="B7" s="42">
        <v>512</v>
      </c>
      <c r="C7" s="19" t="s">
        <v>20</v>
      </c>
      <c r="D7" s="43">
        <v>2792879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2792879</v>
      </c>
      <c r="O7" s="44">
        <f t="shared" si="1"/>
        <v>56.49712748310879</v>
      </c>
      <c r="P7" s="9"/>
    </row>
    <row r="8" spans="1:16" ht="15">
      <c r="A8" s="12"/>
      <c r="B8" s="42">
        <v>513</v>
      </c>
      <c r="C8" s="19" t="s">
        <v>21</v>
      </c>
      <c r="D8" s="43">
        <v>1470022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1470022</v>
      </c>
      <c r="O8" s="44">
        <f t="shared" si="1"/>
        <v>29.737063559493468</v>
      </c>
      <c r="P8" s="9"/>
    </row>
    <row r="9" spans="1:16" ht="15">
      <c r="A9" s="12"/>
      <c r="B9" s="42">
        <v>514</v>
      </c>
      <c r="C9" s="19" t="s">
        <v>22</v>
      </c>
      <c r="D9" s="43">
        <v>356382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356382</v>
      </c>
      <c r="O9" s="44">
        <f t="shared" si="1"/>
        <v>7.209248695230004</v>
      </c>
      <c r="P9" s="9"/>
    </row>
    <row r="10" spans="1:16" ht="15">
      <c r="A10" s="12"/>
      <c r="B10" s="42">
        <v>515</v>
      </c>
      <c r="C10" s="19" t="s">
        <v>23</v>
      </c>
      <c r="D10" s="43">
        <v>1446343</v>
      </c>
      <c r="E10" s="43">
        <v>0</v>
      </c>
      <c r="F10" s="43">
        <v>0</v>
      </c>
      <c r="G10" s="43">
        <v>29583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1475926</v>
      </c>
      <c r="O10" s="44">
        <f t="shared" si="1"/>
        <v>29.856495529392724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4147370</v>
      </c>
      <c r="L11" s="43">
        <v>0</v>
      </c>
      <c r="M11" s="43">
        <v>0</v>
      </c>
      <c r="N11" s="43">
        <f t="shared" si="2"/>
        <v>4147370</v>
      </c>
      <c r="O11" s="44">
        <f t="shared" si="1"/>
        <v>83.89711534571347</v>
      </c>
      <c r="P11" s="9"/>
    </row>
    <row r="12" spans="1:16" ht="15">
      <c r="A12" s="12"/>
      <c r="B12" s="42">
        <v>519</v>
      </c>
      <c r="C12" s="19" t="s">
        <v>25</v>
      </c>
      <c r="D12" s="43">
        <v>12623497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6266924</v>
      </c>
      <c r="K12" s="43">
        <v>0</v>
      </c>
      <c r="L12" s="43">
        <v>0</v>
      </c>
      <c r="M12" s="43">
        <v>0</v>
      </c>
      <c r="N12" s="43">
        <f t="shared" si="2"/>
        <v>18890421</v>
      </c>
      <c r="O12" s="44">
        <f t="shared" si="1"/>
        <v>382.13417890520697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43539033</v>
      </c>
      <c r="E13" s="29">
        <f t="shared" si="3"/>
        <v>389350</v>
      </c>
      <c r="F13" s="29">
        <f t="shared" si="3"/>
        <v>0</v>
      </c>
      <c r="G13" s="29">
        <f t="shared" si="3"/>
        <v>178163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44106546</v>
      </c>
      <c r="O13" s="41">
        <f t="shared" si="1"/>
        <v>892.2309746328438</v>
      </c>
      <c r="P13" s="10"/>
    </row>
    <row r="14" spans="1:16" ht="15">
      <c r="A14" s="12"/>
      <c r="B14" s="42">
        <v>521</v>
      </c>
      <c r="C14" s="19" t="s">
        <v>27</v>
      </c>
      <c r="D14" s="43">
        <v>18285804</v>
      </c>
      <c r="E14" s="43">
        <v>389350</v>
      </c>
      <c r="F14" s="43">
        <v>0</v>
      </c>
      <c r="G14" s="43">
        <v>111846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18787000</v>
      </c>
      <c r="O14" s="44">
        <f t="shared" si="1"/>
        <v>380.04207630375856</v>
      </c>
      <c r="P14" s="9"/>
    </row>
    <row r="15" spans="1:16" ht="15">
      <c r="A15" s="12"/>
      <c r="B15" s="42">
        <v>522</v>
      </c>
      <c r="C15" s="19" t="s">
        <v>28</v>
      </c>
      <c r="D15" s="43">
        <v>20533124</v>
      </c>
      <c r="E15" s="43">
        <v>0</v>
      </c>
      <c r="F15" s="43">
        <v>0</v>
      </c>
      <c r="G15" s="43">
        <v>66317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20599441</v>
      </c>
      <c r="O15" s="44">
        <f t="shared" si="1"/>
        <v>416.7059311405106</v>
      </c>
      <c r="P15" s="9"/>
    </row>
    <row r="16" spans="1:16" ht="15">
      <c r="A16" s="12"/>
      <c r="B16" s="42">
        <v>524</v>
      </c>
      <c r="C16" s="19" t="s">
        <v>29</v>
      </c>
      <c r="D16" s="43">
        <v>2064172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2064172</v>
      </c>
      <c r="O16" s="44">
        <f t="shared" si="1"/>
        <v>41.75611927013796</v>
      </c>
      <c r="P16" s="9"/>
    </row>
    <row r="17" spans="1:16" ht="15">
      <c r="A17" s="12"/>
      <c r="B17" s="42">
        <v>525</v>
      </c>
      <c r="C17" s="19" t="s">
        <v>47</v>
      </c>
      <c r="D17" s="43">
        <v>2655933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2655933</v>
      </c>
      <c r="O17" s="44">
        <f t="shared" si="1"/>
        <v>53.726847918436704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5199964</v>
      </c>
      <c r="E18" s="29">
        <f t="shared" si="5"/>
        <v>904378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2526072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8630414</v>
      </c>
      <c r="O18" s="41">
        <f t="shared" si="1"/>
        <v>174.5845774163531</v>
      </c>
      <c r="P18" s="10"/>
    </row>
    <row r="19" spans="1:16" ht="15">
      <c r="A19" s="12"/>
      <c r="B19" s="42">
        <v>539</v>
      </c>
      <c r="C19" s="19" t="s">
        <v>31</v>
      </c>
      <c r="D19" s="43">
        <v>5199964</v>
      </c>
      <c r="E19" s="43">
        <v>904378</v>
      </c>
      <c r="F19" s="43">
        <v>0</v>
      </c>
      <c r="G19" s="43">
        <v>0</v>
      </c>
      <c r="H19" s="43">
        <v>0</v>
      </c>
      <c r="I19" s="43">
        <v>0</v>
      </c>
      <c r="J19" s="43">
        <v>2526072</v>
      </c>
      <c r="K19" s="43">
        <v>0</v>
      </c>
      <c r="L19" s="43">
        <v>0</v>
      </c>
      <c r="M19" s="43">
        <v>0</v>
      </c>
      <c r="N19" s="43">
        <f t="shared" si="4"/>
        <v>8630414</v>
      </c>
      <c r="O19" s="44">
        <f t="shared" si="1"/>
        <v>174.5845774163531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992699</v>
      </c>
      <c r="E20" s="29">
        <f t="shared" si="6"/>
        <v>0</v>
      </c>
      <c r="F20" s="29">
        <f t="shared" si="6"/>
        <v>0</v>
      </c>
      <c r="G20" s="29">
        <f t="shared" si="6"/>
        <v>376871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1369570</v>
      </c>
      <c r="O20" s="41">
        <f t="shared" si="1"/>
        <v>27.70502083586196</v>
      </c>
      <c r="P20" s="10"/>
    </row>
    <row r="21" spans="1:16" ht="15">
      <c r="A21" s="12"/>
      <c r="B21" s="42">
        <v>541</v>
      </c>
      <c r="C21" s="19" t="s">
        <v>33</v>
      </c>
      <c r="D21" s="43">
        <v>992699</v>
      </c>
      <c r="E21" s="43">
        <v>0</v>
      </c>
      <c r="F21" s="43">
        <v>0</v>
      </c>
      <c r="G21" s="43">
        <v>376871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1369570</v>
      </c>
      <c r="O21" s="44">
        <f t="shared" si="1"/>
        <v>27.70502083586196</v>
      </c>
      <c r="P21" s="9"/>
    </row>
    <row r="22" spans="1:16" ht="15.75">
      <c r="A22" s="26" t="s">
        <v>48</v>
      </c>
      <c r="B22" s="27"/>
      <c r="C22" s="28"/>
      <c r="D22" s="29">
        <f aca="true" t="shared" si="7" ref="D22:M22">SUM(D23:D23)</f>
        <v>6825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6825</v>
      </c>
      <c r="O22" s="41">
        <f t="shared" si="1"/>
        <v>0.13806287170773152</v>
      </c>
      <c r="P22" s="10"/>
    </row>
    <row r="23" spans="1:16" ht="15">
      <c r="A23" s="45"/>
      <c r="B23" s="46">
        <v>551</v>
      </c>
      <c r="C23" s="47" t="s">
        <v>49</v>
      </c>
      <c r="D23" s="43">
        <v>6825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6825</v>
      </c>
      <c r="O23" s="44">
        <f t="shared" si="1"/>
        <v>0.13806287170773152</v>
      </c>
      <c r="P23" s="9"/>
    </row>
    <row r="24" spans="1:16" ht="15.75">
      <c r="A24" s="26" t="s">
        <v>34</v>
      </c>
      <c r="B24" s="27"/>
      <c r="C24" s="28"/>
      <c r="D24" s="29">
        <f aca="true" t="shared" si="8" ref="D24:M24">SUM(D25:D26)</f>
        <v>748594</v>
      </c>
      <c r="E24" s="29">
        <f t="shared" si="8"/>
        <v>4795701</v>
      </c>
      <c r="F24" s="29">
        <f t="shared" si="8"/>
        <v>0</v>
      </c>
      <c r="G24" s="29">
        <f t="shared" si="8"/>
        <v>714977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6259272</v>
      </c>
      <c r="O24" s="41">
        <f t="shared" si="1"/>
        <v>126.61876441315694</v>
      </c>
      <c r="P24" s="9"/>
    </row>
    <row r="25" spans="1:16" ht="15">
      <c r="A25" s="12"/>
      <c r="B25" s="42">
        <v>572</v>
      </c>
      <c r="C25" s="19" t="s">
        <v>35</v>
      </c>
      <c r="D25" s="43">
        <v>748594</v>
      </c>
      <c r="E25" s="43">
        <v>2261846</v>
      </c>
      <c r="F25" s="43">
        <v>0</v>
      </c>
      <c r="G25" s="43">
        <v>714977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3725417</v>
      </c>
      <c r="O25" s="44">
        <f t="shared" si="1"/>
        <v>75.36143140348747</v>
      </c>
      <c r="P25" s="9"/>
    </row>
    <row r="26" spans="1:16" ht="15">
      <c r="A26" s="12"/>
      <c r="B26" s="42">
        <v>575</v>
      </c>
      <c r="C26" s="19" t="s">
        <v>37</v>
      </c>
      <c r="D26" s="43">
        <v>0</v>
      </c>
      <c r="E26" s="43">
        <v>2533855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2533855</v>
      </c>
      <c r="O26" s="44">
        <f t="shared" si="1"/>
        <v>51.25733300966946</v>
      </c>
      <c r="P26" s="9"/>
    </row>
    <row r="27" spans="1:16" ht="15.75">
      <c r="A27" s="26" t="s">
        <v>40</v>
      </c>
      <c r="B27" s="27"/>
      <c r="C27" s="28"/>
      <c r="D27" s="29">
        <f aca="true" t="shared" si="9" ref="D27:M27">SUM(D28:D29)</f>
        <v>87746</v>
      </c>
      <c r="E27" s="29">
        <f t="shared" si="9"/>
        <v>0</v>
      </c>
      <c r="F27" s="29">
        <f t="shared" si="9"/>
        <v>0</v>
      </c>
      <c r="G27" s="29">
        <f t="shared" si="9"/>
        <v>559748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471069</v>
      </c>
      <c r="L27" s="29">
        <f t="shared" si="9"/>
        <v>0</v>
      </c>
      <c r="M27" s="29">
        <f t="shared" si="9"/>
        <v>0</v>
      </c>
      <c r="N27" s="29">
        <f t="shared" si="4"/>
        <v>1118563</v>
      </c>
      <c r="O27" s="41">
        <f t="shared" si="1"/>
        <v>22.627402192822753</v>
      </c>
      <c r="P27" s="9"/>
    </row>
    <row r="28" spans="1:16" ht="15">
      <c r="A28" s="12"/>
      <c r="B28" s="42">
        <v>581</v>
      </c>
      <c r="C28" s="19" t="s">
        <v>38</v>
      </c>
      <c r="D28" s="43">
        <v>87746</v>
      </c>
      <c r="E28" s="43">
        <v>0</v>
      </c>
      <c r="F28" s="43">
        <v>0</v>
      </c>
      <c r="G28" s="43">
        <v>559748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647494</v>
      </c>
      <c r="O28" s="44">
        <f t="shared" si="1"/>
        <v>13.098151070113687</v>
      </c>
      <c r="P28" s="9"/>
    </row>
    <row r="29" spans="1:16" ht="15.75" thickBot="1">
      <c r="A29" s="12"/>
      <c r="B29" s="42">
        <v>591</v>
      </c>
      <c r="C29" s="19" t="s">
        <v>39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471069</v>
      </c>
      <c r="L29" s="43">
        <v>0</v>
      </c>
      <c r="M29" s="43">
        <v>0</v>
      </c>
      <c r="N29" s="43">
        <f t="shared" si="4"/>
        <v>471069</v>
      </c>
      <c r="O29" s="44">
        <f t="shared" si="1"/>
        <v>9.529251122709066</v>
      </c>
      <c r="P29" s="9"/>
    </row>
    <row r="30" spans="1:119" ht="16.5" thickBot="1">
      <c r="A30" s="13" t="s">
        <v>10</v>
      </c>
      <c r="B30" s="21"/>
      <c r="C30" s="20"/>
      <c r="D30" s="14">
        <f>SUM(D5,D13,D18,D20,D22,D24,D27)</f>
        <v>69539824</v>
      </c>
      <c r="E30" s="14">
        <f aca="true" t="shared" si="10" ref="E30:M30">SUM(E5,E13,E18,E20,E22,E24,E27)</f>
        <v>6089429</v>
      </c>
      <c r="F30" s="14">
        <f t="shared" si="10"/>
        <v>0</v>
      </c>
      <c r="G30" s="14">
        <f t="shared" si="10"/>
        <v>1859342</v>
      </c>
      <c r="H30" s="14">
        <f t="shared" si="10"/>
        <v>0</v>
      </c>
      <c r="I30" s="14">
        <f t="shared" si="10"/>
        <v>0</v>
      </c>
      <c r="J30" s="14">
        <f t="shared" si="10"/>
        <v>8792996</v>
      </c>
      <c r="K30" s="14">
        <f t="shared" si="10"/>
        <v>4618439</v>
      </c>
      <c r="L30" s="14">
        <f t="shared" si="10"/>
        <v>0</v>
      </c>
      <c r="M30" s="14">
        <f t="shared" si="10"/>
        <v>0</v>
      </c>
      <c r="N30" s="14">
        <f t="shared" si="4"/>
        <v>90900030</v>
      </c>
      <c r="O30" s="35">
        <f t="shared" si="1"/>
        <v>1838.8159970870252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55</v>
      </c>
      <c r="M32" s="93"/>
      <c r="N32" s="93"/>
      <c r="O32" s="39">
        <v>49434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2022-06-14T17:09:41Z</cp:lastPrinted>
  <dcterms:created xsi:type="dcterms:W3CDTF">2000-08-31T21:26:31Z</dcterms:created>
  <dcterms:modified xsi:type="dcterms:W3CDTF">2022-06-14T17:09:44Z</dcterms:modified>
  <cp:category/>
  <cp:version/>
  <cp:contentType/>
  <cp:contentStatus/>
</cp:coreProperties>
</file>