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9" r:id="rId1"/>
    <sheet name="2021" sheetId="48" r:id="rId2"/>
    <sheet name="2020" sheetId="47" r:id="rId3"/>
    <sheet name="2019" sheetId="46" r:id="rId4"/>
    <sheet name="2018" sheetId="45" r:id="rId5"/>
    <sheet name="2017" sheetId="44" r:id="rId6"/>
    <sheet name="2016" sheetId="43" r:id="rId7"/>
    <sheet name="2015" sheetId="42" r:id="rId8"/>
    <sheet name="2014" sheetId="40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9" r:id="rId15"/>
    <sheet name="2007" sheetId="41" r:id="rId16"/>
  </sheets>
  <definedNames>
    <definedName name="_xlnm.Print_Area" localSheetId="15">'2007'!$A$1:$O$31</definedName>
    <definedName name="_xlnm.Print_Area" localSheetId="14">'2008'!$A$1:$O$29</definedName>
    <definedName name="_xlnm.Print_Area" localSheetId="13">'2009'!$A$1:$O$29</definedName>
    <definedName name="_xlnm.Print_Area" localSheetId="12">'2010'!$A$1:$O$29</definedName>
    <definedName name="_xlnm.Print_Area" localSheetId="11">'2011'!$A$1:$O$29</definedName>
    <definedName name="_xlnm.Print_Area" localSheetId="10">'2012'!$A$1:$O$27</definedName>
    <definedName name="_xlnm.Print_Area" localSheetId="9">'2013'!$A$1:$O$28</definedName>
    <definedName name="_xlnm.Print_Area" localSheetId="8">'2014'!$A$1:$O$28</definedName>
    <definedName name="_xlnm.Print_Area" localSheetId="7">'2015'!$A$1:$O$27</definedName>
    <definedName name="_xlnm.Print_Area" localSheetId="6">'2016'!$A$1:$O$30</definedName>
    <definedName name="_xlnm.Print_Area" localSheetId="5">'2017'!$A$1:$O$29</definedName>
    <definedName name="_xlnm.Print_Area" localSheetId="4">'2018'!$A$1:$O$32</definedName>
    <definedName name="_xlnm.Print_Area" localSheetId="3">'2019'!$A$1:$O$30</definedName>
    <definedName name="_xlnm.Print_Area" localSheetId="2">'2020'!$A$1:$O$29</definedName>
    <definedName name="_xlnm.Print_Area" localSheetId="1">'2021'!$A$1:$P$29</definedName>
    <definedName name="_xlnm.Print_Area" localSheetId="0">'2022'!$A$1:$P$29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5" i="49" l="1"/>
  <c r="F25" i="49"/>
  <c r="G25" i="49"/>
  <c r="H25" i="49"/>
  <c r="I25" i="49"/>
  <c r="J25" i="49"/>
  <c r="K25" i="49"/>
  <c r="L25" i="49"/>
  <c r="M25" i="49"/>
  <c r="N25" i="49"/>
  <c r="D25" i="49"/>
  <c r="O24" i="49" l="1"/>
  <c r="P24" i="49" s="1"/>
  <c r="O23" i="49"/>
  <c r="P23" i="49" s="1"/>
  <c r="N22" i="49"/>
  <c r="M22" i="49"/>
  <c r="L22" i="49"/>
  <c r="K22" i="49"/>
  <c r="J22" i="49"/>
  <c r="I22" i="49"/>
  <c r="H22" i="49"/>
  <c r="G22" i="49"/>
  <c r="F22" i="49"/>
  <c r="E22" i="49"/>
  <c r="D22" i="49"/>
  <c r="O21" i="49"/>
  <c r="P21" i="49" s="1"/>
  <c r="O20" i="49"/>
  <c r="P20" i="49" s="1"/>
  <c r="N19" i="49"/>
  <c r="M19" i="49"/>
  <c r="L19" i="49"/>
  <c r="K19" i="49"/>
  <c r="J19" i="49"/>
  <c r="I19" i="49"/>
  <c r="H19" i="49"/>
  <c r="G19" i="49"/>
  <c r="F19" i="49"/>
  <c r="E19" i="49"/>
  <c r="D19" i="49"/>
  <c r="O18" i="49"/>
  <c r="P18" i="49" s="1"/>
  <c r="O17" i="49"/>
  <c r="P17" i="49" s="1"/>
  <c r="O16" i="49"/>
  <c r="P16" i="49" s="1"/>
  <c r="N15" i="49"/>
  <c r="M15" i="49"/>
  <c r="L15" i="49"/>
  <c r="K15" i="49"/>
  <c r="J15" i="49"/>
  <c r="I15" i="49"/>
  <c r="H15" i="49"/>
  <c r="G15" i="49"/>
  <c r="F15" i="49"/>
  <c r="E15" i="49"/>
  <c r="D15" i="49"/>
  <c r="O14" i="49"/>
  <c r="P14" i="49" s="1"/>
  <c r="O13" i="49"/>
  <c r="P13" i="49" s="1"/>
  <c r="O12" i="49"/>
  <c r="P12" i="49" s="1"/>
  <c r="O11" i="49"/>
  <c r="P11" i="49" s="1"/>
  <c r="N10" i="49"/>
  <c r="M10" i="49"/>
  <c r="L10" i="49"/>
  <c r="K10" i="49"/>
  <c r="J10" i="49"/>
  <c r="I10" i="49"/>
  <c r="H10" i="49"/>
  <c r="G10" i="49"/>
  <c r="F10" i="49"/>
  <c r="E10" i="49"/>
  <c r="D10" i="49"/>
  <c r="O9" i="49"/>
  <c r="P9" i="49" s="1"/>
  <c r="O8" i="49"/>
  <c r="P8" i="49" s="1"/>
  <c r="O7" i="49"/>
  <c r="P7" i="49" s="1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O22" i="49" l="1"/>
  <c r="P22" i="49" s="1"/>
  <c r="O19" i="49"/>
  <c r="P19" i="49" s="1"/>
  <c r="O10" i="49"/>
  <c r="P10" i="49" s="1"/>
  <c r="O5" i="49"/>
  <c r="P5" i="49" s="1"/>
  <c r="O15" i="49"/>
  <c r="P15" i="49" s="1"/>
  <c r="N25" i="48"/>
  <c r="D25" i="48"/>
  <c r="O24" i="48"/>
  <c r="P24" i="48" s="1"/>
  <c r="O23" i="48"/>
  <c r="P23" i="48" s="1"/>
  <c r="N22" i="48"/>
  <c r="M22" i="48"/>
  <c r="L22" i="48"/>
  <c r="K22" i="48"/>
  <c r="J22" i="48"/>
  <c r="I22" i="48"/>
  <c r="H22" i="48"/>
  <c r="G22" i="48"/>
  <c r="O22" i="48" s="1"/>
  <c r="P22" i="48" s="1"/>
  <c r="F22" i="48"/>
  <c r="E22" i="48"/>
  <c r="D22" i="48"/>
  <c r="O21" i="48"/>
  <c r="P21" i="48" s="1"/>
  <c r="N20" i="48"/>
  <c r="M20" i="48"/>
  <c r="L20" i="48"/>
  <c r="K20" i="48"/>
  <c r="J20" i="48"/>
  <c r="I20" i="48"/>
  <c r="H20" i="48"/>
  <c r="G20" i="48"/>
  <c r="F20" i="48"/>
  <c r="E20" i="48"/>
  <c r="D20" i="48"/>
  <c r="O19" i="48"/>
  <c r="P19" i="48" s="1"/>
  <c r="O18" i="48"/>
  <c r="P18" i="48"/>
  <c r="O17" i="48"/>
  <c r="P17" i="48"/>
  <c r="N16" i="48"/>
  <c r="M16" i="48"/>
  <c r="O16" i="48" s="1"/>
  <c r="P16" i="48" s="1"/>
  <c r="L16" i="48"/>
  <c r="K16" i="48"/>
  <c r="J16" i="48"/>
  <c r="I16" i="48"/>
  <c r="H16" i="48"/>
  <c r="G16" i="48"/>
  <c r="F16" i="48"/>
  <c r="E16" i="48"/>
  <c r="D16" i="48"/>
  <c r="O15" i="48"/>
  <c r="P15" i="48"/>
  <c r="O14" i="48"/>
  <c r="P14" i="48" s="1"/>
  <c r="O13" i="48"/>
  <c r="P13" i="48"/>
  <c r="O12" i="48"/>
  <c r="P12" i="48" s="1"/>
  <c r="O11" i="48"/>
  <c r="P11" i="48" s="1"/>
  <c r="N10" i="48"/>
  <c r="M10" i="48"/>
  <c r="L10" i="48"/>
  <c r="K10" i="48"/>
  <c r="J10" i="48"/>
  <c r="O10" i="48" s="1"/>
  <c r="P10" i="48" s="1"/>
  <c r="I10" i="48"/>
  <c r="H10" i="48"/>
  <c r="G10" i="48"/>
  <c r="F10" i="48"/>
  <c r="E10" i="48"/>
  <c r="D10" i="48"/>
  <c r="O9" i="48"/>
  <c r="P9" i="48"/>
  <c r="O8" i="48"/>
  <c r="P8" i="48"/>
  <c r="O7" i="48"/>
  <c r="P7" i="48"/>
  <c r="O6" i="48"/>
  <c r="P6" i="48" s="1"/>
  <c r="N5" i="48"/>
  <c r="M5" i="48"/>
  <c r="M25" i="48" s="1"/>
  <c r="L5" i="48"/>
  <c r="L25" i="48" s="1"/>
  <c r="K5" i="48"/>
  <c r="K25" i="48" s="1"/>
  <c r="J5" i="48"/>
  <c r="J25" i="48" s="1"/>
  <c r="I5" i="48"/>
  <c r="I25" i="48" s="1"/>
  <c r="H5" i="48"/>
  <c r="H25" i="48" s="1"/>
  <c r="G5" i="48"/>
  <c r="G25" i="48" s="1"/>
  <c r="F5" i="48"/>
  <c r="F25" i="48" s="1"/>
  <c r="E5" i="48"/>
  <c r="E25" i="48" s="1"/>
  <c r="D5" i="48"/>
  <c r="D25" i="47"/>
  <c r="N24" i="47"/>
  <c r="O24" i="47" s="1"/>
  <c r="N23" i="47"/>
  <c r="O23" i="47" s="1"/>
  <c r="M22" i="47"/>
  <c r="L22" i="47"/>
  <c r="K22" i="47"/>
  <c r="J22" i="47"/>
  <c r="I22" i="47"/>
  <c r="H22" i="47"/>
  <c r="G22" i="47"/>
  <c r="F22" i="47"/>
  <c r="E22" i="47"/>
  <c r="N22" i="47" s="1"/>
  <c r="O22" i="47" s="1"/>
  <c r="D22" i="47"/>
  <c r="N21" i="47"/>
  <c r="O21" i="47" s="1"/>
  <c r="M20" i="47"/>
  <c r="L20" i="47"/>
  <c r="K20" i="47"/>
  <c r="J20" i="47"/>
  <c r="I20" i="47"/>
  <c r="H20" i="47"/>
  <c r="G20" i="47"/>
  <c r="F20" i="47"/>
  <c r="E20" i="47"/>
  <c r="D20" i="47"/>
  <c r="N19" i="47"/>
  <c r="O19" i="47" s="1"/>
  <c r="N18" i="47"/>
  <c r="O18" i="47" s="1"/>
  <c r="N17" i="47"/>
  <c r="O17" i="47" s="1"/>
  <c r="M16" i="47"/>
  <c r="L16" i="47"/>
  <c r="K16" i="47"/>
  <c r="J16" i="47"/>
  <c r="I16" i="47"/>
  <c r="N16" i="47" s="1"/>
  <c r="O16" i="47" s="1"/>
  <c r="H16" i="47"/>
  <c r="G16" i="47"/>
  <c r="F16" i="47"/>
  <c r="E16" i="47"/>
  <c r="D16" i="47"/>
  <c r="N15" i="47"/>
  <c r="O15" i="47" s="1"/>
  <c r="N14" i="47"/>
  <c r="O14" i="47" s="1"/>
  <c r="N13" i="47"/>
  <c r="O13" i="47"/>
  <c r="N12" i="47"/>
  <c r="O12" i="47" s="1"/>
  <c r="N11" i="47"/>
  <c r="O11" i="47" s="1"/>
  <c r="M10" i="47"/>
  <c r="L10" i="47"/>
  <c r="K10" i="47"/>
  <c r="J10" i="47"/>
  <c r="I10" i="47"/>
  <c r="H10" i="47"/>
  <c r="G10" i="47"/>
  <c r="F10" i="47"/>
  <c r="E10" i="47"/>
  <c r="N10" i="47" s="1"/>
  <c r="O10" i="47" s="1"/>
  <c r="D10" i="47"/>
  <c r="N9" i="47"/>
  <c r="O9" i="47" s="1"/>
  <c r="N8" i="47"/>
  <c r="O8" i="47" s="1"/>
  <c r="N7" i="47"/>
  <c r="O7" i="47" s="1"/>
  <c r="N6" i="47"/>
  <c r="O6" i="47" s="1"/>
  <c r="M5" i="47"/>
  <c r="M25" i="47" s="1"/>
  <c r="L5" i="47"/>
  <c r="L25" i="47" s="1"/>
  <c r="K5" i="47"/>
  <c r="K25" i="47" s="1"/>
  <c r="J5" i="47"/>
  <c r="J25" i="47" s="1"/>
  <c r="I5" i="47"/>
  <c r="I25" i="47" s="1"/>
  <c r="H5" i="47"/>
  <c r="H25" i="47" s="1"/>
  <c r="G5" i="47"/>
  <c r="G25" i="47" s="1"/>
  <c r="F5" i="47"/>
  <c r="F25" i="47" s="1"/>
  <c r="E5" i="47"/>
  <c r="E25" i="47" s="1"/>
  <c r="D5" i="47"/>
  <c r="I26" i="46"/>
  <c r="N25" i="46"/>
  <c r="O25" i="46" s="1"/>
  <c r="N24" i="46"/>
  <c r="O24" i="46" s="1"/>
  <c r="M23" i="46"/>
  <c r="L23" i="46"/>
  <c r="K23" i="46"/>
  <c r="N23" i="46" s="1"/>
  <c r="O23" i="46" s="1"/>
  <c r="J23" i="46"/>
  <c r="I23" i="46"/>
  <c r="H23" i="46"/>
  <c r="G23" i="46"/>
  <c r="F23" i="46"/>
  <c r="E23" i="46"/>
  <c r="D23" i="46"/>
  <c r="N22" i="46"/>
  <c r="O22" i="46" s="1"/>
  <c r="M21" i="46"/>
  <c r="L21" i="46"/>
  <c r="K21" i="46"/>
  <c r="J21" i="46"/>
  <c r="I21" i="46"/>
  <c r="H21" i="46"/>
  <c r="G21" i="46"/>
  <c r="F21" i="46"/>
  <c r="E21" i="46"/>
  <c r="D21" i="46"/>
  <c r="N20" i="46"/>
  <c r="O20" i="46" s="1"/>
  <c r="N19" i="46"/>
  <c r="O19" i="46"/>
  <c r="N18" i="46"/>
  <c r="O18" i="46" s="1"/>
  <c r="M17" i="46"/>
  <c r="L17" i="46"/>
  <c r="K17" i="46"/>
  <c r="J17" i="46"/>
  <c r="I17" i="46"/>
  <c r="H17" i="46"/>
  <c r="G17" i="46"/>
  <c r="F17" i="46"/>
  <c r="E17" i="46"/>
  <c r="D17" i="46"/>
  <c r="N17" i="46" s="1"/>
  <c r="O17" i="46" s="1"/>
  <c r="N16" i="46"/>
  <c r="O16" i="46" s="1"/>
  <c r="N15" i="46"/>
  <c r="O15" i="46" s="1"/>
  <c r="N14" i="46"/>
  <c r="O14" i="46" s="1"/>
  <c r="N13" i="46"/>
  <c r="O13" i="46" s="1"/>
  <c r="N12" i="46"/>
  <c r="O12" i="46" s="1"/>
  <c r="N11" i="46"/>
  <c r="O11" i="46"/>
  <c r="M10" i="46"/>
  <c r="N10" i="46" s="1"/>
  <c r="O10" i="46" s="1"/>
  <c r="L10" i="46"/>
  <c r="K10" i="46"/>
  <c r="J10" i="46"/>
  <c r="I10" i="46"/>
  <c r="H10" i="46"/>
  <c r="G10" i="46"/>
  <c r="F10" i="46"/>
  <c r="E10" i="46"/>
  <c r="D10" i="46"/>
  <c r="N9" i="46"/>
  <c r="O9" i="46"/>
  <c r="N8" i="46"/>
  <c r="O8" i="46" s="1"/>
  <c r="N7" i="46"/>
  <c r="O7" i="46" s="1"/>
  <c r="N6" i="46"/>
  <c r="O6" i="46" s="1"/>
  <c r="M5" i="46"/>
  <c r="M26" i="46" s="1"/>
  <c r="L5" i="46"/>
  <c r="L26" i="46" s="1"/>
  <c r="K5" i="46"/>
  <c r="K26" i="46" s="1"/>
  <c r="J5" i="46"/>
  <c r="J26" i="46" s="1"/>
  <c r="I5" i="46"/>
  <c r="H5" i="46"/>
  <c r="H26" i="46" s="1"/>
  <c r="G5" i="46"/>
  <c r="N5" i="46" s="1"/>
  <c r="O5" i="46" s="1"/>
  <c r="F5" i="46"/>
  <c r="F26" i="46" s="1"/>
  <c r="E5" i="46"/>
  <c r="E26" i="46" s="1"/>
  <c r="D5" i="46"/>
  <c r="D26" i="46" s="1"/>
  <c r="L28" i="45"/>
  <c r="M28" i="45"/>
  <c r="N27" i="45"/>
  <c r="O27" i="45" s="1"/>
  <c r="M26" i="45"/>
  <c r="L26" i="45"/>
  <c r="K26" i="45"/>
  <c r="J26" i="45"/>
  <c r="I26" i="45"/>
  <c r="H26" i="45"/>
  <c r="G26" i="45"/>
  <c r="F26" i="45"/>
  <c r="E26" i="45"/>
  <c r="N26" i="45" s="1"/>
  <c r="O26" i="45" s="1"/>
  <c r="D26" i="45"/>
  <c r="N25" i="45"/>
  <c r="O25" i="45" s="1"/>
  <c r="N24" i="45"/>
  <c r="O24" i="45" s="1"/>
  <c r="M23" i="45"/>
  <c r="L23" i="45"/>
  <c r="K23" i="45"/>
  <c r="J23" i="45"/>
  <c r="I23" i="45"/>
  <c r="H23" i="45"/>
  <c r="G23" i="45"/>
  <c r="N23" i="45" s="1"/>
  <c r="O23" i="45" s="1"/>
  <c r="F23" i="45"/>
  <c r="E23" i="45"/>
  <c r="D23" i="45"/>
  <c r="N22" i="45"/>
  <c r="O22" i="45" s="1"/>
  <c r="M21" i="45"/>
  <c r="L21" i="45"/>
  <c r="K21" i="45"/>
  <c r="J21" i="45"/>
  <c r="I21" i="45"/>
  <c r="H21" i="45"/>
  <c r="G21" i="45"/>
  <c r="F21" i="45"/>
  <c r="E21" i="45"/>
  <c r="D21" i="45"/>
  <c r="N20" i="45"/>
  <c r="O20" i="45" s="1"/>
  <c r="N19" i="45"/>
  <c r="O19" i="45" s="1"/>
  <c r="N18" i="45"/>
  <c r="O18" i="45" s="1"/>
  <c r="M17" i="45"/>
  <c r="L17" i="45"/>
  <c r="K17" i="45"/>
  <c r="N17" i="45" s="1"/>
  <c r="O17" i="45" s="1"/>
  <c r="J17" i="45"/>
  <c r="I17" i="45"/>
  <c r="H17" i="45"/>
  <c r="G17" i="45"/>
  <c r="F17" i="45"/>
  <c r="E17" i="45"/>
  <c r="D17" i="45"/>
  <c r="N16" i="45"/>
  <c r="O16" i="45" s="1"/>
  <c r="N15" i="45"/>
  <c r="O15" i="45"/>
  <c r="N14" i="45"/>
  <c r="O14" i="45" s="1"/>
  <c r="N13" i="45"/>
  <c r="O13" i="45" s="1"/>
  <c r="N12" i="45"/>
  <c r="O12" i="45" s="1"/>
  <c r="N11" i="45"/>
  <c r="O11" i="45" s="1"/>
  <c r="M10" i="45"/>
  <c r="L10" i="45"/>
  <c r="K10" i="45"/>
  <c r="J10" i="45"/>
  <c r="I10" i="45"/>
  <c r="N10" i="45" s="1"/>
  <c r="O10" i="45" s="1"/>
  <c r="H10" i="45"/>
  <c r="G10" i="45"/>
  <c r="F10" i="45"/>
  <c r="E10" i="45"/>
  <c r="D10" i="45"/>
  <c r="N9" i="45"/>
  <c r="O9" i="45" s="1"/>
  <c r="N8" i="45"/>
  <c r="O8" i="45" s="1"/>
  <c r="N7" i="45"/>
  <c r="O7" i="45"/>
  <c r="N6" i="45"/>
  <c r="O6" i="45" s="1"/>
  <c r="M5" i="45"/>
  <c r="L5" i="45"/>
  <c r="K5" i="45"/>
  <c r="K28" i="45" s="1"/>
  <c r="J5" i="45"/>
  <c r="J28" i="45" s="1"/>
  <c r="I5" i="45"/>
  <c r="I28" i="45" s="1"/>
  <c r="H5" i="45"/>
  <c r="H28" i="45" s="1"/>
  <c r="G5" i="45"/>
  <c r="G28" i="45" s="1"/>
  <c r="F5" i="45"/>
  <c r="F28" i="45" s="1"/>
  <c r="E5" i="45"/>
  <c r="E28" i="45" s="1"/>
  <c r="D5" i="45"/>
  <c r="N5" i="45" s="1"/>
  <c r="O5" i="45" s="1"/>
  <c r="E25" i="44"/>
  <c r="N24" i="44"/>
  <c r="O24" i="44"/>
  <c r="N23" i="44"/>
  <c r="O23" i="44" s="1"/>
  <c r="M22" i="44"/>
  <c r="L22" i="44"/>
  <c r="K22" i="44"/>
  <c r="J22" i="44"/>
  <c r="I22" i="44"/>
  <c r="H22" i="44"/>
  <c r="G22" i="44"/>
  <c r="F22" i="44"/>
  <c r="E22" i="44"/>
  <c r="D22" i="44"/>
  <c r="N21" i="44"/>
  <c r="O21" i="44" s="1"/>
  <c r="M20" i="44"/>
  <c r="L20" i="44"/>
  <c r="K20" i="44"/>
  <c r="J20" i="44"/>
  <c r="I20" i="44"/>
  <c r="H20" i="44"/>
  <c r="G20" i="44"/>
  <c r="F20" i="44"/>
  <c r="E20" i="44"/>
  <c r="D20" i="44"/>
  <c r="N20" i="44" s="1"/>
  <c r="O20" i="44" s="1"/>
  <c r="N19" i="44"/>
  <c r="O19" i="44" s="1"/>
  <c r="N18" i="44"/>
  <c r="O18" i="44" s="1"/>
  <c r="N17" i="44"/>
  <c r="O17" i="44" s="1"/>
  <c r="M16" i="44"/>
  <c r="L16" i="44"/>
  <c r="K16" i="44"/>
  <c r="J16" i="44"/>
  <c r="I16" i="44"/>
  <c r="H16" i="44"/>
  <c r="G16" i="44"/>
  <c r="N16" i="44" s="1"/>
  <c r="O16" i="44" s="1"/>
  <c r="F16" i="44"/>
  <c r="E16" i="44"/>
  <c r="D16" i="44"/>
  <c r="N15" i="44"/>
  <c r="O15" i="44" s="1"/>
  <c r="N14" i="44"/>
  <c r="O14" i="44" s="1"/>
  <c r="N13" i="44"/>
  <c r="O13" i="44" s="1"/>
  <c r="N12" i="44"/>
  <c r="O12" i="44"/>
  <c r="N11" i="44"/>
  <c r="O11" i="44" s="1"/>
  <c r="M10" i="44"/>
  <c r="L10" i="44"/>
  <c r="K10" i="44"/>
  <c r="J10" i="44"/>
  <c r="I10" i="44"/>
  <c r="H10" i="44"/>
  <c r="G10" i="44"/>
  <c r="F10" i="44"/>
  <c r="E10" i="44"/>
  <c r="D10" i="44"/>
  <c r="N10" i="44" s="1"/>
  <c r="O10" i="44" s="1"/>
  <c r="N9" i="44"/>
  <c r="O9" i="44" s="1"/>
  <c r="N8" i="44"/>
  <c r="O8" i="44" s="1"/>
  <c r="N7" i="44"/>
  <c r="O7" i="44" s="1"/>
  <c r="N6" i="44"/>
  <c r="O6" i="44" s="1"/>
  <c r="M5" i="44"/>
  <c r="M25" i="44" s="1"/>
  <c r="L5" i="44"/>
  <c r="L25" i="44" s="1"/>
  <c r="K5" i="44"/>
  <c r="K25" i="44" s="1"/>
  <c r="J5" i="44"/>
  <c r="J25" i="44" s="1"/>
  <c r="I5" i="44"/>
  <c r="N5" i="44" s="1"/>
  <c r="O5" i="44" s="1"/>
  <c r="H5" i="44"/>
  <c r="H25" i="44" s="1"/>
  <c r="G5" i="44"/>
  <c r="G25" i="44" s="1"/>
  <c r="F5" i="44"/>
  <c r="F25" i="44" s="1"/>
  <c r="E5" i="44"/>
  <c r="D5" i="44"/>
  <c r="D25" i="44" s="1"/>
  <c r="K26" i="43"/>
  <c r="N25" i="43"/>
  <c r="O25" i="43" s="1"/>
  <c r="M24" i="43"/>
  <c r="L24" i="43"/>
  <c r="K24" i="43"/>
  <c r="J24" i="43"/>
  <c r="I24" i="43"/>
  <c r="H24" i="43"/>
  <c r="G24" i="43"/>
  <c r="N24" i="43" s="1"/>
  <c r="O24" i="43" s="1"/>
  <c r="F24" i="43"/>
  <c r="E24" i="43"/>
  <c r="D24" i="43"/>
  <c r="N23" i="43"/>
  <c r="O23" i="43" s="1"/>
  <c r="N22" i="43"/>
  <c r="O22" i="43" s="1"/>
  <c r="M21" i="43"/>
  <c r="L21" i="43"/>
  <c r="K21" i="43"/>
  <c r="J21" i="43"/>
  <c r="I21" i="43"/>
  <c r="N21" i="43" s="1"/>
  <c r="O21" i="43" s="1"/>
  <c r="H21" i="43"/>
  <c r="G21" i="43"/>
  <c r="F21" i="43"/>
  <c r="E21" i="43"/>
  <c r="D21" i="43"/>
  <c r="N20" i="43"/>
  <c r="O20" i="43" s="1"/>
  <c r="M19" i="43"/>
  <c r="L19" i="43"/>
  <c r="K19" i="43"/>
  <c r="J19" i="43"/>
  <c r="J26" i="43" s="1"/>
  <c r="I19" i="43"/>
  <c r="H19" i="43"/>
  <c r="G19" i="43"/>
  <c r="F19" i="43"/>
  <c r="E19" i="43"/>
  <c r="D19" i="43"/>
  <c r="N18" i="43"/>
  <c r="O18" i="43" s="1"/>
  <c r="N17" i="43"/>
  <c r="O17" i="43" s="1"/>
  <c r="N16" i="43"/>
  <c r="O16" i="43"/>
  <c r="M15" i="43"/>
  <c r="N15" i="43" s="1"/>
  <c r="O15" i="43" s="1"/>
  <c r="L15" i="43"/>
  <c r="K15" i="43"/>
  <c r="J15" i="43"/>
  <c r="I15" i="43"/>
  <c r="H15" i="43"/>
  <c r="G15" i="43"/>
  <c r="F15" i="43"/>
  <c r="E15" i="43"/>
  <c r="D15" i="43"/>
  <c r="N14" i="43"/>
  <c r="O14" i="43"/>
  <c r="N13" i="43"/>
  <c r="O13" i="43" s="1"/>
  <c r="N12" i="43"/>
  <c r="O12" i="43" s="1"/>
  <c r="N11" i="43"/>
  <c r="O11" i="43" s="1"/>
  <c r="M10" i="43"/>
  <c r="L10" i="43"/>
  <c r="K10" i="43"/>
  <c r="J10" i="43"/>
  <c r="I10" i="43"/>
  <c r="H10" i="43"/>
  <c r="G10" i="43"/>
  <c r="N10" i="43" s="1"/>
  <c r="O10" i="43" s="1"/>
  <c r="F10" i="43"/>
  <c r="E10" i="43"/>
  <c r="D10" i="43"/>
  <c r="N9" i="43"/>
  <c r="O9" i="43" s="1"/>
  <c r="N8" i="43"/>
  <c r="O8" i="43" s="1"/>
  <c r="N7" i="43"/>
  <c r="O7" i="43" s="1"/>
  <c r="N6" i="43"/>
  <c r="O6" i="43"/>
  <c r="M5" i="43"/>
  <c r="M26" i="43" s="1"/>
  <c r="L5" i="43"/>
  <c r="L26" i="43" s="1"/>
  <c r="K5" i="43"/>
  <c r="J5" i="43"/>
  <c r="I5" i="43"/>
  <c r="I26" i="43" s="1"/>
  <c r="H5" i="43"/>
  <c r="H26" i="43" s="1"/>
  <c r="G5" i="43"/>
  <c r="G26" i="43" s="1"/>
  <c r="F5" i="43"/>
  <c r="F26" i="43" s="1"/>
  <c r="E5" i="43"/>
  <c r="E26" i="43" s="1"/>
  <c r="D5" i="43"/>
  <c r="D26" i="43" s="1"/>
  <c r="F23" i="42"/>
  <c r="G23" i="42"/>
  <c r="N22" i="42"/>
  <c r="O22" i="42" s="1"/>
  <c r="N21" i="42"/>
  <c r="O21" i="42"/>
  <c r="M20" i="42"/>
  <c r="N20" i="42" s="1"/>
  <c r="O20" i="42" s="1"/>
  <c r="L20" i="42"/>
  <c r="K20" i="42"/>
  <c r="J20" i="42"/>
  <c r="I20" i="42"/>
  <c r="H20" i="42"/>
  <c r="G20" i="42"/>
  <c r="F20" i="42"/>
  <c r="E20" i="42"/>
  <c r="D20" i="42"/>
  <c r="N19" i="42"/>
  <c r="O19" i="42"/>
  <c r="M18" i="42"/>
  <c r="N18" i="42" s="1"/>
  <c r="O18" i="42" s="1"/>
  <c r="L18" i="42"/>
  <c r="K18" i="42"/>
  <c r="J18" i="42"/>
  <c r="I18" i="42"/>
  <c r="H18" i="42"/>
  <c r="G18" i="42"/>
  <c r="F18" i="42"/>
  <c r="E18" i="42"/>
  <c r="D18" i="42"/>
  <c r="N17" i="42"/>
  <c r="O17" i="42"/>
  <c r="N16" i="42"/>
  <c r="O16" i="42" s="1"/>
  <c r="M15" i="42"/>
  <c r="L15" i="42"/>
  <c r="K15" i="42"/>
  <c r="J15" i="42"/>
  <c r="I15" i="42"/>
  <c r="H15" i="42"/>
  <c r="G15" i="42"/>
  <c r="F15" i="42"/>
  <c r="E15" i="42"/>
  <c r="D15" i="42"/>
  <c r="N14" i="42"/>
  <c r="O14" i="42" s="1"/>
  <c r="N13" i="42"/>
  <c r="O13" i="42" s="1"/>
  <c r="N12" i="42"/>
  <c r="O12" i="42"/>
  <c r="N11" i="42"/>
  <c r="O11" i="42" s="1"/>
  <c r="M10" i="42"/>
  <c r="L10" i="42"/>
  <c r="K10" i="42"/>
  <c r="J10" i="42"/>
  <c r="I10" i="42"/>
  <c r="N10" i="42" s="1"/>
  <c r="O10" i="42" s="1"/>
  <c r="H10" i="42"/>
  <c r="G10" i="42"/>
  <c r="F10" i="42"/>
  <c r="E10" i="42"/>
  <c r="D10" i="42"/>
  <c r="N9" i="42"/>
  <c r="O9" i="42" s="1"/>
  <c r="N8" i="42"/>
  <c r="O8" i="42" s="1"/>
  <c r="N7" i="42"/>
  <c r="O7" i="42"/>
  <c r="N6" i="42"/>
  <c r="O6" i="42" s="1"/>
  <c r="M5" i="42"/>
  <c r="M23" i="42" s="1"/>
  <c r="L5" i="42"/>
  <c r="L23" i="42" s="1"/>
  <c r="K5" i="42"/>
  <c r="K23" i="42" s="1"/>
  <c r="J5" i="42"/>
  <c r="J23" i="42" s="1"/>
  <c r="I5" i="42"/>
  <c r="I23" i="42" s="1"/>
  <c r="H5" i="42"/>
  <c r="H23" i="42" s="1"/>
  <c r="G5" i="42"/>
  <c r="F5" i="42"/>
  <c r="E5" i="42"/>
  <c r="E23" i="42" s="1"/>
  <c r="D5" i="42"/>
  <c r="D23" i="42" s="1"/>
  <c r="I27" i="41"/>
  <c r="N26" i="41"/>
  <c r="O26" i="41" s="1"/>
  <c r="N25" i="41"/>
  <c r="O25" i="41" s="1"/>
  <c r="M24" i="41"/>
  <c r="L24" i="41"/>
  <c r="K24" i="41"/>
  <c r="J24" i="41"/>
  <c r="I24" i="41"/>
  <c r="H24" i="41"/>
  <c r="G24" i="41"/>
  <c r="F24" i="41"/>
  <c r="N24" i="41" s="1"/>
  <c r="O24" i="41" s="1"/>
  <c r="E24" i="41"/>
  <c r="D24" i="41"/>
  <c r="N23" i="41"/>
  <c r="O23" i="41" s="1"/>
  <c r="M22" i="41"/>
  <c r="L22" i="41"/>
  <c r="K22" i="41"/>
  <c r="J22" i="41"/>
  <c r="I22" i="41"/>
  <c r="H22" i="41"/>
  <c r="G22" i="41"/>
  <c r="F22" i="41"/>
  <c r="N22" i="41" s="1"/>
  <c r="O22" i="41" s="1"/>
  <c r="E22" i="41"/>
  <c r="D22" i="41"/>
  <c r="N21" i="41"/>
  <c r="O21" i="41" s="1"/>
  <c r="N20" i="41"/>
  <c r="O20" i="41" s="1"/>
  <c r="M19" i="41"/>
  <c r="L19" i="41"/>
  <c r="K19" i="41"/>
  <c r="J19" i="41"/>
  <c r="I19" i="41"/>
  <c r="H19" i="41"/>
  <c r="N19" i="41" s="1"/>
  <c r="O19" i="41" s="1"/>
  <c r="G19" i="41"/>
  <c r="F19" i="41"/>
  <c r="E19" i="41"/>
  <c r="D19" i="41"/>
  <c r="N18" i="41"/>
  <c r="O18" i="41" s="1"/>
  <c r="N17" i="41"/>
  <c r="O17" i="41" s="1"/>
  <c r="N16" i="41"/>
  <c r="O16" i="41" s="1"/>
  <c r="N15" i="41"/>
  <c r="O15" i="41"/>
  <c r="N14" i="41"/>
  <c r="O14" i="41" s="1"/>
  <c r="N13" i="41"/>
  <c r="O13" i="41" s="1"/>
  <c r="M12" i="41"/>
  <c r="L12" i="41"/>
  <c r="K12" i="41"/>
  <c r="J12" i="41"/>
  <c r="I12" i="41"/>
  <c r="H12" i="41"/>
  <c r="G12" i="41"/>
  <c r="G27" i="41" s="1"/>
  <c r="F12" i="41"/>
  <c r="F27" i="41" s="1"/>
  <c r="E12" i="41"/>
  <c r="D12" i="41"/>
  <c r="N11" i="41"/>
  <c r="O11" i="41" s="1"/>
  <c r="N10" i="41"/>
  <c r="O10" i="41" s="1"/>
  <c r="N9" i="41"/>
  <c r="O9" i="41" s="1"/>
  <c r="N8" i="41"/>
  <c r="O8" i="41" s="1"/>
  <c r="N7" i="41"/>
  <c r="O7" i="41"/>
  <c r="N6" i="41"/>
  <c r="O6" i="41" s="1"/>
  <c r="M5" i="41"/>
  <c r="M27" i="41" s="1"/>
  <c r="L5" i="41"/>
  <c r="L27" i="41" s="1"/>
  <c r="K5" i="41"/>
  <c r="J5" i="41"/>
  <c r="J27" i="41"/>
  <c r="I5" i="41"/>
  <c r="H5" i="41"/>
  <c r="H27" i="41"/>
  <c r="G5" i="41"/>
  <c r="F5" i="41"/>
  <c r="E5" i="41"/>
  <c r="E27" i="41"/>
  <c r="D5" i="41"/>
  <c r="D27" i="41"/>
  <c r="N23" i="40"/>
  <c r="O23" i="40"/>
  <c r="N22" i="40"/>
  <c r="O22" i="40"/>
  <c r="M21" i="40"/>
  <c r="N21" i="40" s="1"/>
  <c r="O21" i="40" s="1"/>
  <c r="L21" i="40"/>
  <c r="K21" i="40"/>
  <c r="J21" i="40"/>
  <c r="I21" i="40"/>
  <c r="H21" i="40"/>
  <c r="G21" i="40"/>
  <c r="F21" i="40"/>
  <c r="E21" i="40"/>
  <c r="D21" i="40"/>
  <c r="N20" i="40"/>
  <c r="O20" i="40"/>
  <c r="M19" i="40"/>
  <c r="L19" i="40"/>
  <c r="K19" i="40"/>
  <c r="J19" i="40"/>
  <c r="I19" i="40"/>
  <c r="H19" i="40"/>
  <c r="G19" i="40"/>
  <c r="F19" i="40"/>
  <c r="E19" i="40"/>
  <c r="D19" i="40"/>
  <c r="N19" i="40" s="1"/>
  <c r="O19" i="40" s="1"/>
  <c r="N18" i="40"/>
  <c r="O18" i="40" s="1"/>
  <c r="N17" i="40"/>
  <c r="O17" i="40" s="1"/>
  <c r="M16" i="40"/>
  <c r="L16" i="40"/>
  <c r="K16" i="40"/>
  <c r="J16" i="40"/>
  <c r="I16" i="40"/>
  <c r="H16" i="40"/>
  <c r="G16" i="40"/>
  <c r="F16" i="40"/>
  <c r="F24" i="40" s="1"/>
  <c r="E16" i="40"/>
  <c r="E24" i="40" s="1"/>
  <c r="D16" i="40"/>
  <c r="N15" i="40"/>
  <c r="O15" i="40" s="1"/>
  <c r="N14" i="40"/>
  <c r="O14" i="40" s="1"/>
  <c r="N13" i="40"/>
  <c r="O13" i="40"/>
  <c r="N12" i="40"/>
  <c r="O12" i="40"/>
  <c r="N11" i="40"/>
  <c r="O11" i="40"/>
  <c r="M10" i="40"/>
  <c r="M24" i="40" s="1"/>
  <c r="L10" i="40"/>
  <c r="K10" i="40"/>
  <c r="J10" i="40"/>
  <c r="I10" i="40"/>
  <c r="H10" i="40"/>
  <c r="G10" i="40"/>
  <c r="F10" i="40"/>
  <c r="E10" i="40"/>
  <c r="D10" i="40"/>
  <c r="N10" i="40" s="1"/>
  <c r="O10" i="40" s="1"/>
  <c r="N9" i="40"/>
  <c r="O9" i="40" s="1"/>
  <c r="N8" i="40"/>
  <c r="O8" i="40" s="1"/>
  <c r="N7" i="40"/>
  <c r="O7" i="40" s="1"/>
  <c r="N6" i="40"/>
  <c r="O6" i="40"/>
  <c r="M5" i="40"/>
  <c r="L5" i="40"/>
  <c r="L24" i="40" s="1"/>
  <c r="K5" i="40"/>
  <c r="K24" i="40" s="1"/>
  <c r="J5" i="40"/>
  <c r="N5" i="40" s="1"/>
  <c r="O5" i="40" s="1"/>
  <c r="I5" i="40"/>
  <c r="H5" i="40"/>
  <c r="H24" i="40"/>
  <c r="G5" i="40"/>
  <c r="G24" i="40" s="1"/>
  <c r="F5" i="40"/>
  <c r="E5" i="40"/>
  <c r="D5" i="40"/>
  <c r="D24" i="40" s="1"/>
  <c r="N24" i="39"/>
  <c r="O24" i="39"/>
  <c r="N23" i="39"/>
  <c r="O23" i="39" s="1"/>
  <c r="M22" i="39"/>
  <c r="L22" i="39"/>
  <c r="K22" i="39"/>
  <c r="J22" i="39"/>
  <c r="I22" i="39"/>
  <c r="H22" i="39"/>
  <c r="G22" i="39"/>
  <c r="F22" i="39"/>
  <c r="E22" i="39"/>
  <c r="E25" i="39" s="1"/>
  <c r="N22" i="39"/>
  <c r="O22" i="39" s="1"/>
  <c r="D22" i="39"/>
  <c r="N21" i="39"/>
  <c r="O21" i="39" s="1"/>
  <c r="M20" i="39"/>
  <c r="L20" i="39"/>
  <c r="K20" i="39"/>
  <c r="J20" i="39"/>
  <c r="I20" i="39"/>
  <c r="H20" i="39"/>
  <c r="G20" i="39"/>
  <c r="F20" i="39"/>
  <c r="E20" i="39"/>
  <c r="D20" i="39"/>
  <c r="N19" i="39"/>
  <c r="O19" i="39" s="1"/>
  <c r="N18" i="39"/>
  <c r="O18" i="39" s="1"/>
  <c r="M17" i="39"/>
  <c r="L17" i="39"/>
  <c r="K17" i="39"/>
  <c r="J17" i="39"/>
  <c r="I17" i="39"/>
  <c r="I25" i="39" s="1"/>
  <c r="H17" i="39"/>
  <c r="G17" i="39"/>
  <c r="F17" i="39"/>
  <c r="E17" i="39"/>
  <c r="D17" i="39"/>
  <c r="N17" i="39" s="1"/>
  <c r="O17" i="39" s="1"/>
  <c r="N16" i="39"/>
  <c r="O16" i="39" s="1"/>
  <c r="N15" i="39"/>
  <c r="O15" i="39"/>
  <c r="N14" i="39"/>
  <c r="O14" i="39" s="1"/>
  <c r="N13" i="39"/>
  <c r="O13" i="39" s="1"/>
  <c r="N12" i="39"/>
  <c r="O12" i="39" s="1"/>
  <c r="M11" i="39"/>
  <c r="L11" i="39"/>
  <c r="K11" i="39"/>
  <c r="J11" i="39"/>
  <c r="I11" i="39"/>
  <c r="H11" i="39"/>
  <c r="G11" i="39"/>
  <c r="N11" i="39" s="1"/>
  <c r="O11" i="39" s="1"/>
  <c r="F11" i="39"/>
  <c r="E11" i="39"/>
  <c r="D11" i="39"/>
  <c r="N10" i="39"/>
  <c r="O10" i="39"/>
  <c r="N9" i="39"/>
  <c r="O9" i="39" s="1"/>
  <c r="N8" i="39"/>
  <c r="O8" i="39"/>
  <c r="N7" i="39"/>
  <c r="O7" i="39"/>
  <c r="N6" i="39"/>
  <c r="O6" i="39" s="1"/>
  <c r="M5" i="39"/>
  <c r="M25" i="39" s="1"/>
  <c r="L5" i="39"/>
  <c r="L25" i="39"/>
  <c r="K5" i="39"/>
  <c r="K25" i="39" s="1"/>
  <c r="J5" i="39"/>
  <c r="J25" i="39" s="1"/>
  <c r="I5" i="39"/>
  <c r="H5" i="39"/>
  <c r="N5" i="39" s="1"/>
  <c r="O5" i="39" s="1"/>
  <c r="G5" i="39"/>
  <c r="G25" i="39" s="1"/>
  <c r="F5" i="39"/>
  <c r="F25" i="39" s="1"/>
  <c r="E5" i="39"/>
  <c r="D5" i="39"/>
  <c r="D25" i="39" s="1"/>
  <c r="N23" i="37"/>
  <c r="O23" i="37" s="1"/>
  <c r="N22" i="37"/>
  <c r="O22" i="37"/>
  <c r="M21" i="37"/>
  <c r="L21" i="37"/>
  <c r="K21" i="37"/>
  <c r="J21" i="37"/>
  <c r="I21" i="37"/>
  <c r="H21" i="37"/>
  <c r="G21" i="37"/>
  <c r="F21" i="37"/>
  <c r="E21" i="37"/>
  <c r="D21" i="37"/>
  <c r="N21" i="37" s="1"/>
  <c r="O21" i="37" s="1"/>
  <c r="N20" i="37"/>
  <c r="O20" i="37" s="1"/>
  <c r="M19" i="37"/>
  <c r="L19" i="37"/>
  <c r="K19" i="37"/>
  <c r="J19" i="37"/>
  <c r="I19" i="37"/>
  <c r="H19" i="37"/>
  <c r="G19" i="37"/>
  <c r="F19" i="37"/>
  <c r="E19" i="37"/>
  <c r="E24" i="37" s="1"/>
  <c r="D19" i="37"/>
  <c r="D24" i="37" s="1"/>
  <c r="N18" i="37"/>
  <c r="O18" i="37" s="1"/>
  <c r="N17" i="37"/>
  <c r="O17" i="37"/>
  <c r="M16" i="37"/>
  <c r="L16" i="37"/>
  <c r="K16" i="37"/>
  <c r="J16" i="37"/>
  <c r="I16" i="37"/>
  <c r="I24" i="37" s="1"/>
  <c r="H16" i="37"/>
  <c r="G16" i="37"/>
  <c r="F16" i="37"/>
  <c r="E16" i="37"/>
  <c r="D16" i="37"/>
  <c r="N16" i="37" s="1"/>
  <c r="O16" i="37" s="1"/>
  <c r="N15" i="37"/>
  <c r="O15" i="37" s="1"/>
  <c r="N14" i="37"/>
  <c r="O14" i="37" s="1"/>
  <c r="N13" i="37"/>
  <c r="O13" i="37"/>
  <c r="N12" i="37"/>
  <c r="O12" i="37" s="1"/>
  <c r="N11" i="37"/>
  <c r="O11" i="37" s="1"/>
  <c r="M10" i="37"/>
  <c r="L10" i="37"/>
  <c r="K10" i="37"/>
  <c r="J10" i="37"/>
  <c r="I10" i="37"/>
  <c r="H10" i="37"/>
  <c r="G10" i="37"/>
  <c r="F10" i="37"/>
  <c r="F24" i="37" s="1"/>
  <c r="E10" i="37"/>
  <c r="D10" i="37"/>
  <c r="N9" i="37"/>
  <c r="O9" i="37"/>
  <c r="N8" i="37"/>
  <c r="O8" i="37" s="1"/>
  <c r="N7" i="37"/>
  <c r="O7" i="37" s="1"/>
  <c r="N6" i="37"/>
  <c r="O6" i="37"/>
  <c r="M5" i="37"/>
  <c r="L5" i="37"/>
  <c r="L24" i="37"/>
  <c r="K5" i="37"/>
  <c r="K24" i="37"/>
  <c r="J5" i="37"/>
  <c r="J24" i="37"/>
  <c r="I5" i="37"/>
  <c r="H5" i="37"/>
  <c r="H24" i="37" s="1"/>
  <c r="G5" i="37"/>
  <c r="G24" i="37"/>
  <c r="F5" i="37"/>
  <c r="E5" i="37"/>
  <c r="D5" i="37"/>
  <c r="N22" i="36"/>
  <c r="O22" i="36" s="1"/>
  <c r="N21" i="36"/>
  <c r="O21" i="36" s="1"/>
  <c r="M20" i="36"/>
  <c r="L20" i="36"/>
  <c r="K20" i="36"/>
  <c r="N20" i="36" s="1"/>
  <c r="O20" i="36" s="1"/>
  <c r="J20" i="36"/>
  <c r="I20" i="36"/>
  <c r="H20" i="36"/>
  <c r="G20" i="36"/>
  <c r="F20" i="36"/>
  <c r="E20" i="36"/>
  <c r="D20" i="36"/>
  <c r="N19" i="36"/>
  <c r="O19" i="36"/>
  <c r="M18" i="36"/>
  <c r="L18" i="36"/>
  <c r="K18" i="36"/>
  <c r="J18" i="36"/>
  <c r="I18" i="36"/>
  <c r="H18" i="36"/>
  <c r="G18" i="36"/>
  <c r="F18" i="36"/>
  <c r="N18" i="36" s="1"/>
  <c r="O18" i="36" s="1"/>
  <c r="E18" i="36"/>
  <c r="D18" i="36"/>
  <c r="N17" i="36"/>
  <c r="O17" i="36" s="1"/>
  <c r="N16" i="36"/>
  <c r="O16" i="36" s="1"/>
  <c r="M15" i="36"/>
  <c r="L15" i="36"/>
  <c r="K15" i="36"/>
  <c r="J15" i="36"/>
  <c r="I15" i="36"/>
  <c r="H15" i="36"/>
  <c r="G15" i="36"/>
  <c r="G23" i="36" s="1"/>
  <c r="F15" i="36"/>
  <c r="F23" i="36" s="1"/>
  <c r="E15" i="36"/>
  <c r="D15" i="36"/>
  <c r="N14" i="36"/>
  <c r="O14" i="36" s="1"/>
  <c r="N13" i="36"/>
  <c r="O13" i="36" s="1"/>
  <c r="N12" i="36"/>
  <c r="O12" i="36" s="1"/>
  <c r="N11" i="36"/>
  <c r="O11" i="36" s="1"/>
  <c r="M10" i="36"/>
  <c r="L10" i="36"/>
  <c r="K10" i="36"/>
  <c r="J10" i="36"/>
  <c r="I10" i="36"/>
  <c r="H10" i="36"/>
  <c r="G10" i="36"/>
  <c r="F10" i="36"/>
  <c r="E10" i="36"/>
  <c r="D10" i="36"/>
  <c r="D23" i="36" s="1"/>
  <c r="N9" i="36"/>
  <c r="O9" i="36" s="1"/>
  <c r="N8" i="36"/>
  <c r="O8" i="36"/>
  <c r="N7" i="36"/>
  <c r="O7" i="36" s="1"/>
  <c r="N6" i="36"/>
  <c r="O6" i="36"/>
  <c r="M5" i="36"/>
  <c r="M23" i="36" s="1"/>
  <c r="L5" i="36"/>
  <c r="L23" i="36" s="1"/>
  <c r="K5" i="36"/>
  <c r="K23" i="36" s="1"/>
  <c r="J5" i="36"/>
  <c r="N5" i="36" s="1"/>
  <c r="O5" i="36" s="1"/>
  <c r="I5" i="36"/>
  <c r="I23" i="36"/>
  <c r="H5" i="36"/>
  <c r="H23" i="36"/>
  <c r="G5" i="36"/>
  <c r="F5" i="36"/>
  <c r="E5" i="36"/>
  <c r="E23" i="36" s="1"/>
  <c r="D5" i="36"/>
  <c r="N24" i="35"/>
  <c r="O24" i="35" s="1"/>
  <c r="N23" i="35"/>
  <c r="O23" i="35" s="1"/>
  <c r="M22" i="35"/>
  <c r="L22" i="35"/>
  <c r="K22" i="35"/>
  <c r="J22" i="35"/>
  <c r="N22" i="35" s="1"/>
  <c r="O22" i="35" s="1"/>
  <c r="I22" i="35"/>
  <c r="H22" i="35"/>
  <c r="G22" i="35"/>
  <c r="F22" i="35"/>
  <c r="E22" i="35"/>
  <c r="D22" i="35"/>
  <c r="N21" i="35"/>
  <c r="O21" i="35" s="1"/>
  <c r="M20" i="35"/>
  <c r="M25" i="35" s="1"/>
  <c r="L20" i="35"/>
  <c r="K20" i="35"/>
  <c r="J20" i="35"/>
  <c r="I20" i="35"/>
  <c r="H20" i="35"/>
  <c r="G20" i="35"/>
  <c r="F20" i="35"/>
  <c r="E20" i="35"/>
  <c r="D20" i="35"/>
  <c r="N20" i="35" s="1"/>
  <c r="O20" i="35" s="1"/>
  <c r="N19" i="35"/>
  <c r="O19" i="35"/>
  <c r="N18" i="35"/>
  <c r="O18" i="35" s="1"/>
  <c r="M17" i="35"/>
  <c r="L17" i="35"/>
  <c r="K17" i="35"/>
  <c r="J17" i="35"/>
  <c r="I17" i="35"/>
  <c r="H17" i="35"/>
  <c r="G17" i="35"/>
  <c r="F17" i="35"/>
  <c r="E17" i="35"/>
  <c r="D17" i="35"/>
  <c r="N17" i="35" s="1"/>
  <c r="O17" i="35" s="1"/>
  <c r="N16" i="35"/>
  <c r="O16" i="35" s="1"/>
  <c r="N15" i="35"/>
  <c r="O15" i="35" s="1"/>
  <c r="N14" i="35"/>
  <c r="O14" i="35" s="1"/>
  <c r="N13" i="35"/>
  <c r="O13" i="35"/>
  <c r="N12" i="35"/>
  <c r="O12" i="35" s="1"/>
  <c r="M11" i="35"/>
  <c r="L11" i="35"/>
  <c r="K11" i="35"/>
  <c r="J11" i="35"/>
  <c r="I11" i="35"/>
  <c r="H11" i="35"/>
  <c r="G11" i="35"/>
  <c r="F11" i="35"/>
  <c r="E11" i="35"/>
  <c r="E25" i="35" s="1"/>
  <c r="N11" i="35"/>
  <c r="O11" i="35" s="1"/>
  <c r="D11" i="35"/>
  <c r="N10" i="35"/>
  <c r="O10" i="35"/>
  <c r="N9" i="35"/>
  <c r="O9" i="35"/>
  <c r="N8" i="35"/>
  <c r="O8" i="35" s="1"/>
  <c r="N7" i="35"/>
  <c r="O7" i="35"/>
  <c r="N6" i="35"/>
  <c r="O6" i="35"/>
  <c r="M5" i="35"/>
  <c r="L5" i="35"/>
  <c r="L25" i="35" s="1"/>
  <c r="K5" i="35"/>
  <c r="K25" i="35" s="1"/>
  <c r="J5" i="35"/>
  <c r="I5" i="35"/>
  <c r="I25" i="35" s="1"/>
  <c r="H5" i="35"/>
  <c r="H25" i="35"/>
  <c r="G5" i="35"/>
  <c r="G25" i="35" s="1"/>
  <c r="F5" i="35"/>
  <c r="F25" i="35" s="1"/>
  <c r="E5" i="35"/>
  <c r="D5" i="35"/>
  <c r="N24" i="34"/>
  <c r="O24" i="34"/>
  <c r="N23" i="34"/>
  <c r="O23" i="34" s="1"/>
  <c r="M22" i="34"/>
  <c r="L22" i="34"/>
  <c r="L25" i="34" s="1"/>
  <c r="K22" i="34"/>
  <c r="K25" i="34" s="1"/>
  <c r="J22" i="34"/>
  <c r="I22" i="34"/>
  <c r="H22" i="34"/>
  <c r="G22" i="34"/>
  <c r="F22" i="34"/>
  <c r="E22" i="34"/>
  <c r="D22" i="34"/>
  <c r="N22" i="34" s="1"/>
  <c r="O22" i="34" s="1"/>
  <c r="N21" i="34"/>
  <c r="O21" i="34"/>
  <c r="M20" i="34"/>
  <c r="M25" i="34" s="1"/>
  <c r="L20" i="34"/>
  <c r="K20" i="34"/>
  <c r="J20" i="34"/>
  <c r="I20" i="34"/>
  <c r="H20" i="34"/>
  <c r="G20" i="34"/>
  <c r="F20" i="34"/>
  <c r="N20" i="34" s="1"/>
  <c r="O20" i="34" s="1"/>
  <c r="E20" i="34"/>
  <c r="D20" i="34"/>
  <c r="N19" i="34"/>
  <c r="O19" i="34" s="1"/>
  <c r="N18" i="34"/>
  <c r="O18" i="34" s="1"/>
  <c r="M17" i="34"/>
  <c r="L17" i="34"/>
  <c r="K17" i="34"/>
  <c r="J17" i="34"/>
  <c r="I17" i="34"/>
  <c r="H17" i="34"/>
  <c r="G17" i="34"/>
  <c r="F17" i="34"/>
  <c r="E17" i="34"/>
  <c r="N17" i="34" s="1"/>
  <c r="O17" i="34" s="1"/>
  <c r="D17" i="34"/>
  <c r="N16" i="34"/>
  <c r="O16" i="34" s="1"/>
  <c r="N15" i="34"/>
  <c r="O15" i="34"/>
  <c r="N14" i="34"/>
  <c r="O14" i="34" s="1"/>
  <c r="N13" i="34"/>
  <c r="O13" i="34"/>
  <c r="N12" i="34"/>
  <c r="O12" i="34" s="1"/>
  <c r="M11" i="34"/>
  <c r="L11" i="34"/>
  <c r="K11" i="34"/>
  <c r="J11" i="34"/>
  <c r="I11" i="34"/>
  <c r="H11" i="34"/>
  <c r="G11" i="34"/>
  <c r="F11" i="34"/>
  <c r="N11" i="34"/>
  <c r="O11" i="34"/>
  <c r="E11" i="34"/>
  <c r="D11" i="34"/>
  <c r="N10" i="34"/>
  <c r="O10" i="34"/>
  <c r="N9" i="34"/>
  <c r="O9" i="34"/>
  <c r="N8" i="34"/>
  <c r="O8" i="34" s="1"/>
  <c r="N7" i="34"/>
  <c r="O7" i="34" s="1"/>
  <c r="N6" i="34"/>
  <c r="O6" i="34"/>
  <c r="M5" i="34"/>
  <c r="L5" i="34"/>
  <c r="K5" i="34"/>
  <c r="J5" i="34"/>
  <c r="J25" i="34" s="1"/>
  <c r="I5" i="34"/>
  <c r="H5" i="34"/>
  <c r="G5" i="34"/>
  <c r="F5" i="34"/>
  <c r="E5" i="34"/>
  <c r="E25" i="34" s="1"/>
  <c r="D5" i="34"/>
  <c r="N5" i="34" s="1"/>
  <c r="O5" i="34" s="1"/>
  <c r="E22" i="33"/>
  <c r="F22" i="33"/>
  <c r="G22" i="33"/>
  <c r="H22" i="33"/>
  <c r="I22" i="33"/>
  <c r="J22" i="33"/>
  <c r="K22" i="33"/>
  <c r="L22" i="33"/>
  <c r="M22" i="33"/>
  <c r="N22" i="33" s="1"/>
  <c r="O22" i="33" s="1"/>
  <c r="E20" i="33"/>
  <c r="F20" i="33"/>
  <c r="G20" i="33"/>
  <c r="H20" i="33"/>
  <c r="I20" i="33"/>
  <c r="J20" i="33"/>
  <c r="K20" i="33"/>
  <c r="L20" i="33"/>
  <c r="M20" i="33"/>
  <c r="M25" i="33" s="1"/>
  <c r="E17" i="33"/>
  <c r="E25" i="33" s="1"/>
  <c r="F17" i="33"/>
  <c r="G17" i="33"/>
  <c r="H17" i="33"/>
  <c r="I17" i="33"/>
  <c r="J17" i="33"/>
  <c r="K17" i="33"/>
  <c r="L17" i="33"/>
  <c r="M17" i="33"/>
  <c r="E11" i="33"/>
  <c r="F11" i="33"/>
  <c r="N11" i="33" s="1"/>
  <c r="O11" i="33" s="1"/>
  <c r="G11" i="33"/>
  <c r="H11" i="33"/>
  <c r="I11" i="33"/>
  <c r="J11" i="33"/>
  <c r="K11" i="33"/>
  <c r="L11" i="33"/>
  <c r="M11" i="33"/>
  <c r="E5" i="33"/>
  <c r="F5" i="33"/>
  <c r="G5" i="33"/>
  <c r="G25" i="33" s="1"/>
  <c r="H5" i="33"/>
  <c r="H25" i="33" s="1"/>
  <c r="I5" i="33"/>
  <c r="I25" i="33" s="1"/>
  <c r="J5" i="33"/>
  <c r="J25" i="33" s="1"/>
  <c r="K5" i="33"/>
  <c r="K25" i="33" s="1"/>
  <c r="L5" i="33"/>
  <c r="M5" i="33"/>
  <c r="D22" i="33"/>
  <c r="D20" i="33"/>
  <c r="N20" i="33" s="1"/>
  <c r="O20" i="33" s="1"/>
  <c r="D17" i="33"/>
  <c r="D11" i="33"/>
  <c r="D5" i="33"/>
  <c r="D25" i="33" s="1"/>
  <c r="N23" i="33"/>
  <c r="O23" i="33" s="1"/>
  <c r="N24" i="33"/>
  <c r="O24" i="33" s="1"/>
  <c r="N21" i="33"/>
  <c r="O21" i="33" s="1"/>
  <c r="N13" i="33"/>
  <c r="O13" i="33" s="1"/>
  <c r="N14" i="33"/>
  <c r="O14" i="33" s="1"/>
  <c r="N15" i="33"/>
  <c r="O15" i="33"/>
  <c r="N16" i="33"/>
  <c r="O16" i="33" s="1"/>
  <c r="N7" i="33"/>
  <c r="O7" i="33" s="1"/>
  <c r="N8" i="33"/>
  <c r="O8" i="33" s="1"/>
  <c r="N9" i="33"/>
  <c r="O9" i="33" s="1"/>
  <c r="N10" i="33"/>
  <c r="O10" i="33" s="1"/>
  <c r="N6" i="33"/>
  <c r="O6" i="33"/>
  <c r="N18" i="33"/>
  <c r="O18" i="33" s="1"/>
  <c r="N19" i="33"/>
  <c r="O19" i="33" s="1"/>
  <c r="N12" i="33"/>
  <c r="O12" i="33" s="1"/>
  <c r="I25" i="34"/>
  <c r="G25" i="34"/>
  <c r="N20" i="39"/>
  <c r="O20" i="39" s="1"/>
  <c r="D25" i="35"/>
  <c r="N5" i="41"/>
  <c r="O5" i="41"/>
  <c r="L25" i="33"/>
  <c r="F25" i="34"/>
  <c r="H25" i="34"/>
  <c r="N5" i="37"/>
  <c r="O5" i="37"/>
  <c r="M24" i="37"/>
  <c r="I24" i="40"/>
  <c r="K27" i="41"/>
  <c r="N17" i="33"/>
  <c r="O17" i="33" s="1"/>
  <c r="N15" i="42"/>
  <c r="O15" i="42" s="1"/>
  <c r="N19" i="43"/>
  <c r="O19" i="43" s="1"/>
  <c r="N22" i="44"/>
  <c r="O22" i="44" s="1"/>
  <c r="N21" i="45"/>
  <c r="O21" i="45" s="1"/>
  <c r="N21" i="46"/>
  <c r="O21" i="46" s="1"/>
  <c r="N20" i="47"/>
  <c r="O20" i="47" s="1"/>
  <c r="O20" i="48"/>
  <c r="P20" i="48" s="1"/>
  <c r="O25" i="49" l="1"/>
  <c r="P25" i="49" s="1"/>
  <c r="O25" i="48"/>
  <c r="P25" i="48" s="1"/>
  <c r="N27" i="41"/>
  <c r="O27" i="41" s="1"/>
  <c r="N25" i="35"/>
  <c r="O25" i="35" s="1"/>
  <c r="N24" i="37"/>
  <c r="O24" i="37" s="1"/>
  <c r="N24" i="40"/>
  <c r="O24" i="40" s="1"/>
  <c r="N26" i="43"/>
  <c r="O26" i="43" s="1"/>
  <c r="N26" i="46"/>
  <c r="O26" i="46" s="1"/>
  <c r="N25" i="47"/>
  <c r="O25" i="47" s="1"/>
  <c r="N23" i="42"/>
  <c r="O23" i="42" s="1"/>
  <c r="N25" i="44"/>
  <c r="O25" i="44" s="1"/>
  <c r="N25" i="33"/>
  <c r="O25" i="33" s="1"/>
  <c r="D25" i="34"/>
  <c r="N25" i="34" s="1"/>
  <c r="O25" i="34" s="1"/>
  <c r="J23" i="36"/>
  <c r="N23" i="36" s="1"/>
  <c r="O23" i="36" s="1"/>
  <c r="N10" i="37"/>
  <c r="O10" i="37" s="1"/>
  <c r="N19" i="37"/>
  <c r="O19" i="37" s="1"/>
  <c r="H25" i="39"/>
  <c r="N25" i="39" s="1"/>
  <c r="O25" i="39" s="1"/>
  <c r="J24" i="40"/>
  <c r="D28" i="45"/>
  <c r="N28" i="45" s="1"/>
  <c r="O28" i="45" s="1"/>
  <c r="N5" i="42"/>
  <c r="O5" i="42" s="1"/>
  <c r="G26" i="46"/>
  <c r="N12" i="41"/>
  <c r="O12" i="41" s="1"/>
  <c r="N10" i="36"/>
  <c r="O10" i="36" s="1"/>
  <c r="O5" i="48"/>
  <c r="P5" i="48" s="1"/>
  <c r="N5" i="47"/>
  <c r="O5" i="47" s="1"/>
  <c r="N15" i="36"/>
  <c r="O15" i="36" s="1"/>
  <c r="F25" i="33"/>
  <c r="N16" i="40"/>
  <c r="O16" i="40" s="1"/>
  <c r="J25" i="35"/>
  <c r="N5" i="43"/>
  <c r="O5" i="43" s="1"/>
  <c r="N5" i="33"/>
  <c r="O5" i="33" s="1"/>
  <c r="N5" i="35"/>
  <c r="O5" i="35" s="1"/>
  <c r="I25" i="44"/>
</calcChain>
</file>

<file path=xl/sharedStrings.xml><?xml version="1.0" encoding="utf-8"?>
<sst xmlns="http://schemas.openxmlformats.org/spreadsheetml/2006/main" count="659" uniqueCount="85">
  <si>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</si>
  <si>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</si>
  <si>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</si>
  <si>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</si>
  <si>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</si>
  <si>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</si>
  <si>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</si>
  <si>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</si>
  <si>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</si>
  <si>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</si>
  <si>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</si>
  <si>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</si>
  <si>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</si>
  <si>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</si>
  <si>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</si>
  <si>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</si>
  <si>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</si>
  <si>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</si>
  <si>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</si>
  <si>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</si>
  <si>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Financial and Administrative</t>
  </si>
  <si>
    <t>Legal Counsel</t>
  </si>
  <si>
    <t>Comprehensive Planning</t>
  </si>
  <si>
    <t>Other General Government Services</t>
  </si>
  <si>
    <t>Public Safety</t>
  </si>
  <si>
    <t>Law Enforcement</t>
  </si>
  <si>
    <t>Fire Control</t>
  </si>
  <si>
    <t>Protective Inspections</t>
  </si>
  <si>
    <t>Ambulance and Rescue Services</t>
  </si>
  <si>
    <t>Other Public Safety</t>
  </si>
  <si>
    <t>Physical Environment</t>
  </si>
  <si>
    <t>Garbage / Solid Waste Control Services</t>
  </si>
  <si>
    <t>Other Physical Environment</t>
  </si>
  <si>
    <t>Transportation</t>
  </si>
  <si>
    <t>Road and Street Facilities</t>
  </si>
  <si>
    <t>Culture / Recreation</t>
  </si>
  <si>
    <t>Parks and Recreation</t>
  </si>
  <si>
    <t>Special Recreation Facilities</t>
  </si>
  <si>
    <t>2009 Municipal Population:</t>
  </si>
  <si>
    <t>Palm Beach Shores Expenditures Reported by Account Code and Fund Type</t>
  </si>
  <si>
    <t>Local Fiscal Year Ended September 30, 2010</t>
  </si>
  <si>
    <t>Sewer / Wastewater Services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</si>
  <si>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</si>
  <si>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</si>
  <si>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</si>
  <si>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Emergency and Disaster Relief Services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</si>
  <si>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</si>
  <si>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</si>
  <si>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</si>
  <si>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</si>
  <si>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</si>
  <si>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</si>
  <si>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</si>
  <si>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</si>
  <si>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</si>
  <si>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Garbage / Solid Waste</t>
  </si>
  <si>
    <t>Road / Street Facilities</t>
  </si>
  <si>
    <t>Parks / Recreation</t>
  </si>
  <si>
    <t>Special Facilities</t>
  </si>
  <si>
    <t>2014 Municipal Population:</t>
  </si>
  <si>
    <t>Local Fiscal Year Ended September 30, 2007</t>
  </si>
  <si>
    <t>Pension Benefits</t>
  </si>
  <si>
    <t>2007 Municipal Population:</t>
  </si>
  <si>
    <t>Local Fiscal Year Ended September 30, 2015</t>
  </si>
  <si>
    <t>2015 Municipal Population:</t>
  </si>
  <si>
    <t>Local Fiscal Year Ended September 30, 2016</t>
  </si>
  <si>
    <t>Other Uses</t>
  </si>
  <si>
    <t>Interfund Transfers Out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</si>
  <si>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</si>
  <si>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</si>
  <si>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</si>
  <si>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</si>
  <si>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</si>
  <si>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</si>
  <si>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</si>
  <si>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</si>
  <si>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</si>
  <si>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</si>
  <si>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</si>
  <si>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</si>
  <si>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</si>
  <si>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2021 Municipal Population:</t>
  </si>
  <si>
    <t>Local Fiscal Year Ended September 30, 2022</t>
  </si>
  <si>
    <t>Water Transportation Systems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</si>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</sst>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9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78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79</v>
      </c>
      <c r="N4" s="32" t="s">
        <v>5</v>
      </c>
      <c r="O4" s="32" t="s">
        <v>80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SUM(D6:D9)</f>
        <v>1554779</v>
      </c>
      <c r="E5" s="24">
        <f>SUM(E6:E9)</f>
        <v>0</v>
      </c>
      <c r="F5" s="24">
        <f>SUM(F6:F9)</f>
        <v>0</v>
      </c>
      <c r="G5" s="24">
        <f>SUM(G6:G9)</f>
        <v>0</v>
      </c>
      <c r="H5" s="24">
        <f>SUM(H6:H9)</f>
        <v>0</v>
      </c>
      <c r="I5" s="24">
        <f>SUM(I6:I9)</f>
        <v>0</v>
      </c>
      <c r="J5" s="24">
        <f>SUM(J6:J9)</f>
        <v>0</v>
      </c>
      <c r="K5" s="24">
        <f>SUM(K6:K9)</f>
        <v>0</v>
      </c>
      <c r="L5" s="24">
        <f>SUM(L6:L9)</f>
        <v>0</v>
      </c>
      <c r="M5" s="24">
        <f>SUM(M6:M9)</f>
        <v>0</v>
      </c>
      <c r="N5" s="24">
        <f>SUM(N6:N9)</f>
        <v>0</v>
      </c>
      <c r="O5" s="25">
        <f>SUM(D5:N5)</f>
        <v>1554779</v>
      </c>
      <c r="P5" s="30">
        <f>(O5/P$27)</f>
        <v>1187.7608861726508</v>
      </c>
      <c r="Q5" s="6"/>
    </row>
    <row r="6" spans="1:134">
      <c r="A6" s="12"/>
      <c r="B6" s="42">
        <v>511</v>
      </c>
      <c r="C6" s="19" t="s">
        <v>19</v>
      </c>
      <c r="D6" s="43">
        <v>12482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12482</v>
      </c>
      <c r="P6" s="44">
        <f>(O6/P$27)</f>
        <v>9.5355233002291833</v>
      </c>
      <c r="Q6" s="9"/>
    </row>
    <row r="7" spans="1:134">
      <c r="A7" s="12"/>
      <c r="B7" s="42">
        <v>513</v>
      </c>
      <c r="C7" s="19" t="s">
        <v>20</v>
      </c>
      <c r="D7" s="43">
        <v>430487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9" si="0">SUM(D7:N7)</f>
        <v>430487</v>
      </c>
      <c r="P7" s="44">
        <f>(O7/P$27)</f>
        <v>328.86707410236824</v>
      </c>
      <c r="Q7" s="9"/>
    </row>
    <row r="8" spans="1:134">
      <c r="A8" s="12"/>
      <c r="B8" s="42">
        <v>514</v>
      </c>
      <c r="C8" s="19" t="s">
        <v>21</v>
      </c>
      <c r="D8" s="43">
        <v>110552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110552</v>
      </c>
      <c r="P8" s="44">
        <f>(O8/P$27)</f>
        <v>84.455309396485873</v>
      </c>
      <c r="Q8" s="9"/>
    </row>
    <row r="9" spans="1:134">
      <c r="A9" s="12"/>
      <c r="B9" s="42">
        <v>519</v>
      </c>
      <c r="C9" s="19" t="s">
        <v>23</v>
      </c>
      <c r="D9" s="43">
        <v>1001258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1001258</v>
      </c>
      <c r="P9" s="44">
        <f>(O9/P$27)</f>
        <v>764.90297937356763</v>
      </c>
      <c r="Q9" s="9"/>
    </row>
    <row r="10" spans="1:134" ht="15.75">
      <c r="A10" s="26" t="s">
        <v>24</v>
      </c>
      <c r="B10" s="27"/>
      <c r="C10" s="28"/>
      <c r="D10" s="29">
        <f>SUM(D11:D14)</f>
        <v>3558139</v>
      </c>
      <c r="E10" s="29">
        <f>SUM(E11:E14)</f>
        <v>0</v>
      </c>
      <c r="F10" s="29">
        <f>SUM(F11:F14)</f>
        <v>0</v>
      </c>
      <c r="G10" s="29">
        <f>SUM(G11:G14)</f>
        <v>22962</v>
      </c>
      <c r="H10" s="29">
        <f>SUM(H11:H14)</f>
        <v>0</v>
      </c>
      <c r="I10" s="29">
        <f>SUM(I11:I14)</f>
        <v>0</v>
      </c>
      <c r="J10" s="29">
        <f>SUM(J11:J14)</f>
        <v>0</v>
      </c>
      <c r="K10" s="29">
        <f>SUM(K11:K14)</f>
        <v>0</v>
      </c>
      <c r="L10" s="29">
        <f>SUM(L11:L14)</f>
        <v>0</v>
      </c>
      <c r="M10" s="29">
        <f>SUM(M11:M14)</f>
        <v>0</v>
      </c>
      <c r="N10" s="29">
        <f>SUM(N11:N14)</f>
        <v>0</v>
      </c>
      <c r="O10" s="40">
        <f>SUM(D10:N10)</f>
        <v>3581101</v>
      </c>
      <c r="P10" s="41">
        <f>(O10/P$27)</f>
        <v>2735.7532467532469</v>
      </c>
      <c r="Q10" s="10"/>
    </row>
    <row r="11" spans="1:134">
      <c r="A11" s="12"/>
      <c r="B11" s="42">
        <v>521</v>
      </c>
      <c r="C11" s="19" t="s">
        <v>25</v>
      </c>
      <c r="D11" s="43">
        <v>1681154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>SUM(D11:N11)</f>
        <v>1681154</v>
      </c>
      <c r="P11" s="44">
        <f>(O11/P$27)</f>
        <v>1284.3040488922843</v>
      </c>
      <c r="Q11" s="9"/>
    </row>
    <row r="12" spans="1:134">
      <c r="A12" s="12"/>
      <c r="B12" s="42">
        <v>522</v>
      </c>
      <c r="C12" s="19" t="s">
        <v>26</v>
      </c>
      <c r="D12" s="43">
        <v>1222104</v>
      </c>
      <c r="E12" s="43">
        <v>0</v>
      </c>
      <c r="F12" s="43">
        <v>0</v>
      </c>
      <c r="G12" s="43">
        <v>22962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ref="O12:O14" si="1">SUM(D12:N12)</f>
        <v>1245066</v>
      </c>
      <c r="P12" s="44">
        <f>(O12/P$27)</f>
        <v>951.1581359816654</v>
      </c>
      <c r="Q12" s="9"/>
    </row>
    <row r="13" spans="1:134">
      <c r="A13" s="12"/>
      <c r="B13" s="42">
        <v>524</v>
      </c>
      <c r="C13" s="19" t="s">
        <v>27</v>
      </c>
      <c r="D13" s="43">
        <v>303030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303030</v>
      </c>
      <c r="P13" s="44">
        <f>(O13/P$27)</f>
        <v>231.49732620320856</v>
      </c>
      <c r="Q13" s="9"/>
    </row>
    <row r="14" spans="1:134">
      <c r="A14" s="12"/>
      <c r="B14" s="42">
        <v>526</v>
      </c>
      <c r="C14" s="19" t="s">
        <v>28</v>
      </c>
      <c r="D14" s="43">
        <v>351851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351851</v>
      </c>
      <c r="P14" s="44">
        <f>(O14/P$27)</f>
        <v>268.7937356760886</v>
      </c>
      <c r="Q14" s="9"/>
    </row>
    <row r="15" spans="1:134" ht="15.75">
      <c r="A15" s="26" t="s">
        <v>30</v>
      </c>
      <c r="B15" s="27"/>
      <c r="C15" s="28"/>
      <c r="D15" s="29">
        <f>SUM(D16:D18)</f>
        <v>273640</v>
      </c>
      <c r="E15" s="29">
        <f>SUM(E16:E18)</f>
        <v>133482</v>
      </c>
      <c r="F15" s="29">
        <f>SUM(F16:F18)</f>
        <v>0</v>
      </c>
      <c r="G15" s="29">
        <f>SUM(G16:G18)</f>
        <v>0</v>
      </c>
      <c r="H15" s="29">
        <f>SUM(H16:H18)</f>
        <v>0</v>
      </c>
      <c r="I15" s="29">
        <f>SUM(I16:I18)</f>
        <v>0</v>
      </c>
      <c r="J15" s="29">
        <f>SUM(J16:J18)</f>
        <v>0</v>
      </c>
      <c r="K15" s="29">
        <f>SUM(K16:K18)</f>
        <v>0</v>
      </c>
      <c r="L15" s="29">
        <f>SUM(L16:L18)</f>
        <v>0</v>
      </c>
      <c r="M15" s="29">
        <f>SUM(M16:M18)</f>
        <v>0</v>
      </c>
      <c r="N15" s="29">
        <f>SUM(N16:N18)</f>
        <v>0</v>
      </c>
      <c r="O15" s="40">
        <f>SUM(D15:N15)</f>
        <v>407122</v>
      </c>
      <c r="P15" s="41">
        <f>(O15/P$27)</f>
        <v>311.01757066462949</v>
      </c>
      <c r="Q15" s="10"/>
    </row>
    <row r="16" spans="1:134">
      <c r="A16" s="12"/>
      <c r="B16" s="42">
        <v>534</v>
      </c>
      <c r="C16" s="19" t="s">
        <v>31</v>
      </c>
      <c r="D16" s="43">
        <v>208219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ref="O16:O24" si="2">SUM(D16:N16)</f>
        <v>208219</v>
      </c>
      <c r="P16" s="44">
        <f>(O16/P$27)</f>
        <v>159.0672268907563</v>
      </c>
      <c r="Q16" s="9"/>
    </row>
    <row r="17" spans="1:120">
      <c r="A17" s="12"/>
      <c r="B17" s="42">
        <v>535</v>
      </c>
      <c r="C17" s="19" t="s">
        <v>41</v>
      </c>
      <c r="D17" s="43">
        <v>65421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2"/>
        <v>65421</v>
      </c>
      <c r="P17" s="44">
        <f>(O17/P$27)</f>
        <v>49.977845683728034</v>
      </c>
      <c r="Q17" s="9"/>
    </row>
    <row r="18" spans="1:120">
      <c r="A18" s="12"/>
      <c r="B18" s="42">
        <v>539</v>
      </c>
      <c r="C18" s="19" t="s">
        <v>32</v>
      </c>
      <c r="D18" s="43">
        <v>0</v>
      </c>
      <c r="E18" s="43">
        <v>133482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2"/>
        <v>133482</v>
      </c>
      <c r="P18" s="44">
        <f>(O18/P$27)</f>
        <v>101.97249809014515</v>
      </c>
      <c r="Q18" s="9"/>
    </row>
    <row r="19" spans="1:120" ht="15.75">
      <c r="A19" s="26" t="s">
        <v>33</v>
      </c>
      <c r="B19" s="27"/>
      <c r="C19" s="28"/>
      <c r="D19" s="29">
        <f>SUM(D20:D21)</f>
        <v>30015</v>
      </c>
      <c r="E19" s="29">
        <f>SUM(E20:E21)</f>
        <v>0</v>
      </c>
      <c r="F19" s="29">
        <f>SUM(F20:F21)</f>
        <v>0</v>
      </c>
      <c r="G19" s="29">
        <f>SUM(G20:G21)</f>
        <v>15000</v>
      </c>
      <c r="H19" s="29">
        <f>SUM(H20:H21)</f>
        <v>0</v>
      </c>
      <c r="I19" s="29">
        <f>SUM(I20:I21)</f>
        <v>0</v>
      </c>
      <c r="J19" s="29">
        <f>SUM(J20:J21)</f>
        <v>0</v>
      </c>
      <c r="K19" s="29">
        <f>SUM(K20:K21)</f>
        <v>0</v>
      </c>
      <c r="L19" s="29">
        <f>SUM(L20:L21)</f>
        <v>0</v>
      </c>
      <c r="M19" s="29">
        <f>SUM(M20:M21)</f>
        <v>0</v>
      </c>
      <c r="N19" s="29">
        <f>SUM(N20:N21)</f>
        <v>0</v>
      </c>
      <c r="O19" s="29">
        <f t="shared" si="2"/>
        <v>45015</v>
      </c>
      <c r="P19" s="41">
        <f>(O19/P$27)</f>
        <v>34.388846447669977</v>
      </c>
      <c r="Q19" s="10"/>
    </row>
    <row r="20" spans="1:120">
      <c r="A20" s="12"/>
      <c r="B20" s="42">
        <v>541</v>
      </c>
      <c r="C20" s="19" t="s">
        <v>34</v>
      </c>
      <c r="D20" s="43">
        <v>30015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2"/>
        <v>30015</v>
      </c>
      <c r="P20" s="44">
        <f>(O20/P$27)</f>
        <v>22.929717341482046</v>
      </c>
      <c r="Q20" s="9"/>
    </row>
    <row r="21" spans="1:120">
      <c r="A21" s="12"/>
      <c r="B21" s="42">
        <v>543</v>
      </c>
      <c r="C21" s="19" t="s">
        <v>83</v>
      </c>
      <c r="D21" s="43">
        <v>0</v>
      </c>
      <c r="E21" s="43">
        <v>0</v>
      </c>
      <c r="F21" s="43">
        <v>0</v>
      </c>
      <c r="G21" s="43">
        <v>15000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2"/>
        <v>15000</v>
      </c>
      <c r="P21" s="44">
        <f>(O21/P$27)</f>
        <v>11.45912910618793</v>
      </c>
      <c r="Q21" s="9"/>
    </row>
    <row r="22" spans="1:120" ht="15.75">
      <c r="A22" s="26" t="s">
        <v>35</v>
      </c>
      <c r="B22" s="27"/>
      <c r="C22" s="28"/>
      <c r="D22" s="29">
        <f>SUM(D23:D24)</f>
        <v>371645</v>
      </c>
      <c r="E22" s="29">
        <f>SUM(E23:E24)</f>
        <v>0</v>
      </c>
      <c r="F22" s="29">
        <f>SUM(F23:F24)</f>
        <v>0</v>
      </c>
      <c r="G22" s="29">
        <f>SUM(G23:G24)</f>
        <v>0</v>
      </c>
      <c r="H22" s="29">
        <f>SUM(H23:H24)</f>
        <v>0</v>
      </c>
      <c r="I22" s="29">
        <f>SUM(I23:I24)</f>
        <v>0</v>
      </c>
      <c r="J22" s="29">
        <f>SUM(J23:J24)</f>
        <v>0</v>
      </c>
      <c r="K22" s="29">
        <f>SUM(K23:K24)</f>
        <v>0</v>
      </c>
      <c r="L22" s="29">
        <f>SUM(L23:L24)</f>
        <v>0</v>
      </c>
      <c r="M22" s="29">
        <f>SUM(M23:M24)</f>
        <v>0</v>
      </c>
      <c r="N22" s="29">
        <f>SUM(N23:N24)</f>
        <v>0</v>
      </c>
      <c r="O22" s="29">
        <f>SUM(D22:N22)</f>
        <v>371645</v>
      </c>
      <c r="P22" s="41">
        <f>(O22/P$27)</f>
        <v>283.91520244461424</v>
      </c>
      <c r="Q22" s="9"/>
    </row>
    <row r="23" spans="1:120">
      <c r="A23" s="12"/>
      <c r="B23" s="42">
        <v>572</v>
      </c>
      <c r="C23" s="19" t="s">
        <v>36</v>
      </c>
      <c r="D23" s="43">
        <v>181653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2"/>
        <v>181653</v>
      </c>
      <c r="P23" s="44">
        <f>(O23/P$27)</f>
        <v>138.77234530175707</v>
      </c>
      <c r="Q23" s="9"/>
    </row>
    <row r="24" spans="1:120" ht="15.75" thickBot="1">
      <c r="A24" s="12"/>
      <c r="B24" s="42">
        <v>575</v>
      </c>
      <c r="C24" s="19" t="s">
        <v>37</v>
      </c>
      <c r="D24" s="43">
        <v>189992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2"/>
        <v>189992</v>
      </c>
      <c r="P24" s="44">
        <f>(O24/P$27)</f>
        <v>145.14285714285714</v>
      </c>
      <c r="Q24" s="9"/>
    </row>
    <row r="25" spans="1:120" ht="16.5" thickBot="1">
      <c r="A25" s="13" t="s">
        <v>10</v>
      </c>
      <c r="B25" s="21"/>
      <c r="C25" s="20"/>
      <c r="D25" s="14">
        <f>SUM(D5,D10,D15,D19,D22)</f>
        <v>5788218</v>
      </c>
      <c r="E25" s="14">
        <f t="shared" ref="E25:N25" si="3">SUM(E5,E10,E15,E19,E22)</f>
        <v>133482</v>
      </c>
      <c r="F25" s="14">
        <f t="shared" si="3"/>
        <v>0</v>
      </c>
      <c r="G25" s="14">
        <f t="shared" si="3"/>
        <v>37962</v>
      </c>
      <c r="H25" s="14">
        <f t="shared" si="3"/>
        <v>0</v>
      </c>
      <c r="I25" s="14">
        <f t="shared" si="3"/>
        <v>0</v>
      </c>
      <c r="J25" s="14">
        <f t="shared" si="3"/>
        <v>0</v>
      </c>
      <c r="K25" s="14">
        <f t="shared" si="3"/>
        <v>0</v>
      </c>
      <c r="L25" s="14">
        <f t="shared" si="3"/>
        <v>0</v>
      </c>
      <c r="M25" s="14">
        <f t="shared" si="3"/>
        <v>0</v>
      </c>
      <c r="N25" s="14">
        <f t="shared" si="3"/>
        <v>0</v>
      </c>
      <c r="O25" s="14">
        <f>SUM(D25:N25)</f>
        <v>5959662</v>
      </c>
      <c r="P25" s="35">
        <f>(O25/P$27)</f>
        <v>4552.8357524828116</v>
      </c>
      <c r="Q25" s="6"/>
      <c r="R25" s="2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</row>
    <row r="26" spans="1:120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8"/>
    </row>
    <row r="27" spans="1:120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90" t="s">
        <v>84</v>
      </c>
      <c r="N27" s="90"/>
      <c r="O27" s="90"/>
      <c r="P27" s="39">
        <v>1309</v>
      </c>
    </row>
    <row r="28" spans="1:120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3"/>
    </row>
    <row r="29" spans="1:120" ht="15.75" customHeight="1" thickBot="1">
      <c r="A29" s="94" t="s">
        <v>43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6"/>
    </row>
  </sheetData>
  <mergeCells count="10">
    <mergeCell ref="M27:O27"/>
    <mergeCell ref="A28:P28"/>
    <mergeCell ref="A29:P2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1030566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1030566</v>
      </c>
      <c r="O5" s="30">
        <f t="shared" ref="O5:O24" si="2">(N5/O$26)</f>
        <v>893.81266261925407</v>
      </c>
      <c r="P5" s="6"/>
    </row>
    <row r="6" spans="1:133">
      <c r="A6" s="12"/>
      <c r="B6" s="42">
        <v>511</v>
      </c>
      <c r="C6" s="19" t="s">
        <v>19</v>
      </c>
      <c r="D6" s="43">
        <v>15326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15326</v>
      </c>
      <c r="O6" s="44">
        <f t="shared" si="2"/>
        <v>13.29228100607112</v>
      </c>
      <c r="P6" s="9"/>
    </row>
    <row r="7" spans="1:133">
      <c r="A7" s="12"/>
      <c r="B7" s="42">
        <v>513</v>
      </c>
      <c r="C7" s="19" t="s">
        <v>20</v>
      </c>
      <c r="D7" s="43">
        <v>446204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446204</v>
      </c>
      <c r="O7" s="44">
        <f t="shared" si="2"/>
        <v>386.99392888117956</v>
      </c>
      <c r="P7" s="9"/>
    </row>
    <row r="8" spans="1:133">
      <c r="A8" s="12"/>
      <c r="B8" s="42">
        <v>514</v>
      </c>
      <c r="C8" s="19" t="s">
        <v>21</v>
      </c>
      <c r="D8" s="43">
        <v>96088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96088</v>
      </c>
      <c r="O8" s="44">
        <f t="shared" si="2"/>
        <v>83.33738074588031</v>
      </c>
      <c r="P8" s="9"/>
    </row>
    <row r="9" spans="1:133">
      <c r="A9" s="12"/>
      <c r="B9" s="42">
        <v>519</v>
      </c>
      <c r="C9" s="19" t="s">
        <v>23</v>
      </c>
      <c r="D9" s="43">
        <v>472948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472948</v>
      </c>
      <c r="O9" s="44">
        <f t="shared" si="2"/>
        <v>410.18907198612317</v>
      </c>
      <c r="P9" s="9"/>
    </row>
    <row r="10" spans="1:133" ht="15.75">
      <c r="A10" s="26" t="s">
        <v>24</v>
      </c>
      <c r="B10" s="27"/>
      <c r="C10" s="28"/>
      <c r="D10" s="29">
        <f t="shared" ref="D10:M10" si="3">SUM(D11:D15)</f>
        <v>2499564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2499564</v>
      </c>
      <c r="O10" s="41">
        <f t="shared" si="2"/>
        <v>2167.8785776235904</v>
      </c>
      <c r="P10" s="10"/>
    </row>
    <row r="11" spans="1:133">
      <c r="A11" s="12"/>
      <c r="B11" s="42">
        <v>521</v>
      </c>
      <c r="C11" s="19" t="s">
        <v>25</v>
      </c>
      <c r="D11" s="43">
        <v>1381490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1381490</v>
      </c>
      <c r="O11" s="44">
        <f t="shared" si="2"/>
        <v>1198.1699913269731</v>
      </c>
      <c r="P11" s="9"/>
    </row>
    <row r="12" spans="1:133">
      <c r="A12" s="12"/>
      <c r="B12" s="42">
        <v>522</v>
      </c>
      <c r="C12" s="19" t="s">
        <v>26</v>
      </c>
      <c r="D12" s="43">
        <v>399216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399216</v>
      </c>
      <c r="O12" s="44">
        <f t="shared" si="2"/>
        <v>346.24111014744147</v>
      </c>
      <c r="P12" s="9"/>
    </row>
    <row r="13" spans="1:133">
      <c r="A13" s="12"/>
      <c r="B13" s="42">
        <v>524</v>
      </c>
      <c r="C13" s="19" t="s">
        <v>27</v>
      </c>
      <c r="D13" s="43">
        <v>92953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92953</v>
      </c>
      <c r="O13" s="44">
        <f t="shared" si="2"/>
        <v>80.618386816999134</v>
      </c>
      <c r="P13" s="9"/>
    </row>
    <row r="14" spans="1:133">
      <c r="A14" s="12"/>
      <c r="B14" s="42">
        <v>525</v>
      </c>
      <c r="C14" s="19" t="s">
        <v>45</v>
      </c>
      <c r="D14" s="43">
        <v>15366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15366</v>
      </c>
      <c r="O14" s="44">
        <f t="shared" si="2"/>
        <v>13.326973113616653</v>
      </c>
      <c r="P14" s="9"/>
    </row>
    <row r="15" spans="1:133">
      <c r="A15" s="12"/>
      <c r="B15" s="42">
        <v>526</v>
      </c>
      <c r="C15" s="19" t="s">
        <v>28</v>
      </c>
      <c r="D15" s="43">
        <v>610539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610539</v>
      </c>
      <c r="O15" s="44">
        <f t="shared" si="2"/>
        <v>529.52211621856031</v>
      </c>
      <c r="P15" s="9"/>
    </row>
    <row r="16" spans="1:133" ht="15.75">
      <c r="A16" s="26" t="s">
        <v>30</v>
      </c>
      <c r="B16" s="27"/>
      <c r="C16" s="28"/>
      <c r="D16" s="29">
        <f t="shared" ref="D16:M16" si="4">SUM(D17:D18)</f>
        <v>196207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196207</v>
      </c>
      <c r="O16" s="41">
        <f t="shared" si="2"/>
        <v>170.17085862966175</v>
      </c>
      <c r="P16" s="10"/>
    </row>
    <row r="17" spans="1:119">
      <c r="A17" s="12"/>
      <c r="B17" s="42">
        <v>534</v>
      </c>
      <c r="C17" s="19" t="s">
        <v>31</v>
      </c>
      <c r="D17" s="43">
        <v>167154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167154</v>
      </c>
      <c r="O17" s="44">
        <f t="shared" si="2"/>
        <v>144.9731136166522</v>
      </c>
      <c r="P17" s="9"/>
    </row>
    <row r="18" spans="1:119">
      <c r="A18" s="12"/>
      <c r="B18" s="42">
        <v>535</v>
      </c>
      <c r="C18" s="19" t="s">
        <v>41</v>
      </c>
      <c r="D18" s="43">
        <v>29053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29053</v>
      </c>
      <c r="O18" s="44">
        <f t="shared" si="2"/>
        <v>25.197745013009541</v>
      </c>
      <c r="P18" s="9"/>
    </row>
    <row r="19" spans="1:119" ht="15.75">
      <c r="A19" s="26" t="s">
        <v>33</v>
      </c>
      <c r="B19" s="27"/>
      <c r="C19" s="28"/>
      <c r="D19" s="29">
        <f t="shared" ref="D19:M19" si="5">SUM(D20:D20)</f>
        <v>27371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27371</v>
      </c>
      <c r="O19" s="41">
        <f t="shared" si="2"/>
        <v>23.738941890719861</v>
      </c>
      <c r="P19" s="10"/>
    </row>
    <row r="20" spans="1:119">
      <c r="A20" s="12"/>
      <c r="B20" s="42">
        <v>541</v>
      </c>
      <c r="C20" s="19" t="s">
        <v>34</v>
      </c>
      <c r="D20" s="43">
        <v>27371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27371</v>
      </c>
      <c r="O20" s="44">
        <f t="shared" si="2"/>
        <v>23.738941890719861</v>
      </c>
      <c r="P20" s="9"/>
    </row>
    <row r="21" spans="1:119" ht="15.75">
      <c r="A21" s="26" t="s">
        <v>35</v>
      </c>
      <c r="B21" s="27"/>
      <c r="C21" s="28"/>
      <c r="D21" s="29">
        <f t="shared" ref="D21:M21" si="6">SUM(D22:D23)</f>
        <v>255448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255448</v>
      </c>
      <c r="O21" s="41">
        <f t="shared" si="2"/>
        <v>221.55073720728535</v>
      </c>
      <c r="P21" s="9"/>
    </row>
    <row r="22" spans="1:119">
      <c r="A22" s="12"/>
      <c r="B22" s="42">
        <v>572</v>
      </c>
      <c r="C22" s="19" t="s">
        <v>36</v>
      </c>
      <c r="D22" s="43">
        <v>71797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71797</v>
      </c>
      <c r="O22" s="44">
        <f t="shared" si="2"/>
        <v>62.26973113616652</v>
      </c>
      <c r="P22" s="9"/>
    </row>
    <row r="23" spans="1:119" ht="15.75" thickBot="1">
      <c r="A23" s="12"/>
      <c r="B23" s="42">
        <v>575</v>
      </c>
      <c r="C23" s="19" t="s">
        <v>37</v>
      </c>
      <c r="D23" s="43">
        <v>183651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183651</v>
      </c>
      <c r="O23" s="44">
        <f t="shared" si="2"/>
        <v>159.28100607111881</v>
      </c>
      <c r="P23" s="9"/>
    </row>
    <row r="24" spans="1:119" ht="16.5" thickBot="1">
      <c r="A24" s="13" t="s">
        <v>10</v>
      </c>
      <c r="B24" s="21"/>
      <c r="C24" s="20"/>
      <c r="D24" s="14">
        <f>SUM(D5,D10,D16,D19,D21)</f>
        <v>4009156</v>
      </c>
      <c r="E24" s="14">
        <f t="shared" ref="E24:M24" si="7">SUM(E5,E10,E16,E19,E21)</f>
        <v>0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0</v>
      </c>
      <c r="J24" s="14">
        <f t="shared" si="7"/>
        <v>0</v>
      </c>
      <c r="K24" s="14">
        <f t="shared" si="7"/>
        <v>0</v>
      </c>
      <c r="L24" s="14">
        <f t="shared" si="7"/>
        <v>0</v>
      </c>
      <c r="M24" s="14">
        <f t="shared" si="7"/>
        <v>0</v>
      </c>
      <c r="N24" s="14">
        <f t="shared" si="1"/>
        <v>4009156</v>
      </c>
      <c r="O24" s="35">
        <f t="shared" si="2"/>
        <v>3477.1517779705118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50</v>
      </c>
      <c r="M26" s="90"/>
      <c r="N26" s="90"/>
      <c r="O26" s="39">
        <v>1153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customHeight="1" thickBot="1">
      <c r="A28" s="94" t="s">
        <v>43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1179169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1179169</v>
      </c>
      <c r="O5" s="30">
        <f t="shared" ref="O5:O23" si="2">(N5/O$25)</f>
        <v>1025.3643478260869</v>
      </c>
      <c r="P5" s="6"/>
    </row>
    <row r="6" spans="1:133">
      <c r="A6" s="12"/>
      <c r="B6" s="42">
        <v>511</v>
      </c>
      <c r="C6" s="19" t="s">
        <v>19</v>
      </c>
      <c r="D6" s="43">
        <v>14974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14974</v>
      </c>
      <c r="O6" s="44">
        <f t="shared" si="2"/>
        <v>13.02086956521739</v>
      </c>
      <c r="P6" s="9"/>
    </row>
    <row r="7" spans="1:133">
      <c r="A7" s="12"/>
      <c r="B7" s="42">
        <v>513</v>
      </c>
      <c r="C7" s="19" t="s">
        <v>20</v>
      </c>
      <c r="D7" s="43">
        <v>442073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442073</v>
      </c>
      <c r="O7" s="44">
        <f t="shared" si="2"/>
        <v>384.4113043478261</v>
      </c>
      <c r="P7" s="9"/>
    </row>
    <row r="8" spans="1:133">
      <c r="A8" s="12"/>
      <c r="B8" s="42">
        <v>514</v>
      </c>
      <c r="C8" s="19" t="s">
        <v>21</v>
      </c>
      <c r="D8" s="43">
        <v>99209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99209</v>
      </c>
      <c r="O8" s="44">
        <f t="shared" si="2"/>
        <v>86.268695652173918</v>
      </c>
      <c r="P8" s="9"/>
    </row>
    <row r="9" spans="1:133">
      <c r="A9" s="12"/>
      <c r="B9" s="42">
        <v>519</v>
      </c>
      <c r="C9" s="19" t="s">
        <v>23</v>
      </c>
      <c r="D9" s="43">
        <v>622913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622913</v>
      </c>
      <c r="O9" s="44">
        <f t="shared" si="2"/>
        <v>541.66347826086951</v>
      </c>
      <c r="P9" s="9"/>
    </row>
    <row r="10" spans="1:133" ht="15.75">
      <c r="A10" s="26" t="s">
        <v>24</v>
      </c>
      <c r="B10" s="27"/>
      <c r="C10" s="28"/>
      <c r="D10" s="29">
        <f t="shared" ref="D10:M10" si="3">SUM(D11:D14)</f>
        <v>2298019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2298019</v>
      </c>
      <c r="O10" s="41">
        <f t="shared" si="2"/>
        <v>1998.2773913043479</v>
      </c>
      <c r="P10" s="10"/>
    </row>
    <row r="11" spans="1:133">
      <c r="A11" s="12"/>
      <c r="B11" s="42">
        <v>521</v>
      </c>
      <c r="C11" s="19" t="s">
        <v>25</v>
      </c>
      <c r="D11" s="43">
        <v>1317519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1317519</v>
      </c>
      <c r="O11" s="44">
        <f t="shared" si="2"/>
        <v>1145.6686956521739</v>
      </c>
      <c r="P11" s="9"/>
    </row>
    <row r="12" spans="1:133">
      <c r="A12" s="12"/>
      <c r="B12" s="42">
        <v>522</v>
      </c>
      <c r="C12" s="19" t="s">
        <v>26</v>
      </c>
      <c r="D12" s="43">
        <v>282212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282212</v>
      </c>
      <c r="O12" s="44">
        <f t="shared" si="2"/>
        <v>245.40173913043478</v>
      </c>
      <c r="P12" s="9"/>
    </row>
    <row r="13" spans="1:133">
      <c r="A13" s="12"/>
      <c r="B13" s="42">
        <v>524</v>
      </c>
      <c r="C13" s="19" t="s">
        <v>27</v>
      </c>
      <c r="D13" s="43">
        <v>107010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107010</v>
      </c>
      <c r="O13" s="44">
        <f t="shared" si="2"/>
        <v>93.052173913043475</v>
      </c>
      <c r="P13" s="9"/>
    </row>
    <row r="14" spans="1:133">
      <c r="A14" s="12"/>
      <c r="B14" s="42">
        <v>526</v>
      </c>
      <c r="C14" s="19" t="s">
        <v>28</v>
      </c>
      <c r="D14" s="43">
        <v>591278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591278</v>
      </c>
      <c r="O14" s="44">
        <f t="shared" si="2"/>
        <v>514.15478260869565</v>
      </c>
      <c r="P14" s="9"/>
    </row>
    <row r="15" spans="1:133" ht="15.75">
      <c r="A15" s="26" t="s">
        <v>30</v>
      </c>
      <c r="B15" s="27"/>
      <c r="C15" s="28"/>
      <c r="D15" s="29">
        <f t="shared" ref="D15:M15" si="4">SUM(D16:D17)</f>
        <v>196062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196062</v>
      </c>
      <c r="O15" s="41">
        <f t="shared" si="2"/>
        <v>170.4886956521739</v>
      </c>
      <c r="P15" s="10"/>
    </row>
    <row r="16" spans="1:133">
      <c r="A16" s="12"/>
      <c r="B16" s="42">
        <v>534</v>
      </c>
      <c r="C16" s="19" t="s">
        <v>31</v>
      </c>
      <c r="D16" s="43">
        <v>164561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164561</v>
      </c>
      <c r="O16" s="44">
        <f t="shared" si="2"/>
        <v>143.09652173913042</v>
      </c>
      <c r="P16" s="9"/>
    </row>
    <row r="17" spans="1:119">
      <c r="A17" s="12"/>
      <c r="B17" s="42">
        <v>535</v>
      </c>
      <c r="C17" s="19" t="s">
        <v>41</v>
      </c>
      <c r="D17" s="43">
        <v>31501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31501</v>
      </c>
      <c r="O17" s="44">
        <f t="shared" si="2"/>
        <v>27.392173913043479</v>
      </c>
      <c r="P17" s="9"/>
    </row>
    <row r="18" spans="1:119" ht="15.75">
      <c r="A18" s="26" t="s">
        <v>33</v>
      </c>
      <c r="B18" s="27"/>
      <c r="C18" s="28"/>
      <c r="D18" s="29">
        <f t="shared" ref="D18:M18" si="5">SUM(D19:D19)</f>
        <v>33089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33089</v>
      </c>
      <c r="O18" s="41">
        <f t="shared" si="2"/>
        <v>28.77304347826087</v>
      </c>
      <c r="P18" s="10"/>
    </row>
    <row r="19" spans="1:119">
      <c r="A19" s="12"/>
      <c r="B19" s="42">
        <v>541</v>
      </c>
      <c r="C19" s="19" t="s">
        <v>34</v>
      </c>
      <c r="D19" s="43">
        <v>33089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33089</v>
      </c>
      <c r="O19" s="44">
        <f t="shared" si="2"/>
        <v>28.77304347826087</v>
      </c>
      <c r="P19" s="9"/>
    </row>
    <row r="20" spans="1:119" ht="15.75">
      <c r="A20" s="26" t="s">
        <v>35</v>
      </c>
      <c r="B20" s="27"/>
      <c r="C20" s="28"/>
      <c r="D20" s="29">
        <f t="shared" ref="D20:M20" si="6">SUM(D21:D22)</f>
        <v>337997</v>
      </c>
      <c r="E20" s="29">
        <f t="shared" si="6"/>
        <v>0</v>
      </c>
      <c r="F20" s="29">
        <f t="shared" si="6"/>
        <v>0</v>
      </c>
      <c r="G20" s="29">
        <f t="shared" si="6"/>
        <v>1650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339647</v>
      </c>
      <c r="O20" s="41">
        <f t="shared" si="2"/>
        <v>295.34521739130435</v>
      </c>
      <c r="P20" s="9"/>
    </row>
    <row r="21" spans="1:119">
      <c r="A21" s="12"/>
      <c r="B21" s="42">
        <v>572</v>
      </c>
      <c r="C21" s="19" t="s">
        <v>36</v>
      </c>
      <c r="D21" s="43">
        <v>83090</v>
      </c>
      <c r="E21" s="43">
        <v>0</v>
      </c>
      <c r="F21" s="43">
        <v>0</v>
      </c>
      <c r="G21" s="43">
        <v>1650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84740</v>
      </c>
      <c r="O21" s="44">
        <f t="shared" si="2"/>
        <v>73.686956521739134</v>
      </c>
      <c r="P21" s="9"/>
    </row>
    <row r="22" spans="1:119" ht="15.75" thickBot="1">
      <c r="A22" s="12"/>
      <c r="B22" s="42">
        <v>575</v>
      </c>
      <c r="C22" s="19" t="s">
        <v>37</v>
      </c>
      <c r="D22" s="43">
        <v>254907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254907</v>
      </c>
      <c r="O22" s="44">
        <f t="shared" si="2"/>
        <v>221.65826086956523</v>
      </c>
      <c r="P22" s="9"/>
    </row>
    <row r="23" spans="1:119" ht="16.5" thickBot="1">
      <c r="A23" s="13" t="s">
        <v>10</v>
      </c>
      <c r="B23" s="21"/>
      <c r="C23" s="20"/>
      <c r="D23" s="14">
        <f>SUM(D5,D10,D15,D18,D20)</f>
        <v>4044336</v>
      </c>
      <c r="E23" s="14">
        <f t="shared" ref="E23:M23" si="7">SUM(E5,E10,E15,E18,E20)</f>
        <v>0</v>
      </c>
      <c r="F23" s="14">
        <f t="shared" si="7"/>
        <v>0</v>
      </c>
      <c r="G23" s="14">
        <f t="shared" si="7"/>
        <v>1650</v>
      </c>
      <c r="H23" s="14">
        <f t="shared" si="7"/>
        <v>0</v>
      </c>
      <c r="I23" s="14">
        <f t="shared" si="7"/>
        <v>0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4045986</v>
      </c>
      <c r="O23" s="35">
        <f t="shared" si="2"/>
        <v>3518.2486956521739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48</v>
      </c>
      <c r="M25" s="90"/>
      <c r="N25" s="90"/>
      <c r="O25" s="39">
        <v>1150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43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973190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973190</v>
      </c>
      <c r="O5" s="30">
        <f t="shared" ref="O5:O25" si="2">(N5/O$27)</f>
        <v>852.92725679228749</v>
      </c>
      <c r="P5" s="6"/>
    </row>
    <row r="6" spans="1:133">
      <c r="A6" s="12"/>
      <c r="B6" s="42">
        <v>511</v>
      </c>
      <c r="C6" s="19" t="s">
        <v>19</v>
      </c>
      <c r="D6" s="43">
        <v>17044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17044</v>
      </c>
      <c r="O6" s="44">
        <f t="shared" si="2"/>
        <v>14.937773882559158</v>
      </c>
      <c r="P6" s="9"/>
    </row>
    <row r="7" spans="1:133">
      <c r="A7" s="12"/>
      <c r="B7" s="42">
        <v>513</v>
      </c>
      <c r="C7" s="19" t="s">
        <v>20</v>
      </c>
      <c r="D7" s="43">
        <v>431556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431556</v>
      </c>
      <c r="O7" s="44">
        <f t="shared" si="2"/>
        <v>378.22611744084139</v>
      </c>
      <c r="P7" s="9"/>
    </row>
    <row r="8" spans="1:133">
      <c r="A8" s="12"/>
      <c r="B8" s="42">
        <v>514</v>
      </c>
      <c r="C8" s="19" t="s">
        <v>21</v>
      </c>
      <c r="D8" s="43">
        <v>77588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77588</v>
      </c>
      <c r="O8" s="44">
        <f t="shared" si="2"/>
        <v>68</v>
      </c>
      <c r="P8" s="9"/>
    </row>
    <row r="9" spans="1:133">
      <c r="A9" s="12"/>
      <c r="B9" s="42">
        <v>515</v>
      </c>
      <c r="C9" s="19" t="s">
        <v>22</v>
      </c>
      <c r="D9" s="43">
        <v>968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968</v>
      </c>
      <c r="O9" s="44">
        <f t="shared" si="2"/>
        <v>0.84837861524978087</v>
      </c>
      <c r="P9" s="9"/>
    </row>
    <row r="10" spans="1:133">
      <c r="A10" s="12"/>
      <c r="B10" s="42">
        <v>519</v>
      </c>
      <c r="C10" s="19" t="s">
        <v>23</v>
      </c>
      <c r="D10" s="43">
        <v>446034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446034</v>
      </c>
      <c r="O10" s="44">
        <f t="shared" si="2"/>
        <v>390.91498685363717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SUM(D12:D16)</f>
        <v>2469863</v>
      </c>
      <c r="E11" s="29">
        <f t="shared" si="3"/>
        <v>0</v>
      </c>
      <c r="F11" s="29">
        <f t="shared" si="3"/>
        <v>0</v>
      </c>
      <c r="G11" s="29">
        <f t="shared" si="3"/>
        <v>3311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2473174</v>
      </c>
      <c r="O11" s="41">
        <f t="shared" si="2"/>
        <v>2167.5495179666959</v>
      </c>
      <c r="P11" s="10"/>
    </row>
    <row r="12" spans="1:133">
      <c r="A12" s="12"/>
      <c r="B12" s="42">
        <v>521</v>
      </c>
      <c r="C12" s="19" t="s">
        <v>25</v>
      </c>
      <c r="D12" s="43">
        <v>1383627</v>
      </c>
      <c r="E12" s="43">
        <v>0</v>
      </c>
      <c r="F12" s="43">
        <v>0</v>
      </c>
      <c r="G12" s="43">
        <v>3311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1386938</v>
      </c>
      <c r="O12" s="44">
        <f t="shared" si="2"/>
        <v>1215.5460122699387</v>
      </c>
      <c r="P12" s="9"/>
    </row>
    <row r="13" spans="1:133">
      <c r="A13" s="12"/>
      <c r="B13" s="42">
        <v>522</v>
      </c>
      <c r="C13" s="19" t="s">
        <v>26</v>
      </c>
      <c r="D13" s="43">
        <v>399106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399106</v>
      </c>
      <c r="O13" s="44">
        <f t="shared" si="2"/>
        <v>349.78615249780893</v>
      </c>
      <c r="P13" s="9"/>
    </row>
    <row r="14" spans="1:133">
      <c r="A14" s="12"/>
      <c r="B14" s="42">
        <v>524</v>
      </c>
      <c r="C14" s="19" t="s">
        <v>27</v>
      </c>
      <c r="D14" s="43">
        <v>98592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98592</v>
      </c>
      <c r="O14" s="44">
        <f t="shared" si="2"/>
        <v>86.40841367221735</v>
      </c>
      <c r="P14" s="9"/>
    </row>
    <row r="15" spans="1:133">
      <c r="A15" s="12"/>
      <c r="B15" s="42">
        <v>525</v>
      </c>
      <c r="C15" s="19" t="s">
        <v>45</v>
      </c>
      <c r="D15" s="43">
        <v>582253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582253</v>
      </c>
      <c r="O15" s="44">
        <f t="shared" si="2"/>
        <v>510.3006134969325</v>
      </c>
      <c r="P15" s="9"/>
    </row>
    <row r="16" spans="1:133">
      <c r="A16" s="12"/>
      <c r="B16" s="42">
        <v>529</v>
      </c>
      <c r="C16" s="19" t="s">
        <v>29</v>
      </c>
      <c r="D16" s="43">
        <v>6285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6285</v>
      </c>
      <c r="O16" s="44">
        <f t="shared" si="2"/>
        <v>5.5083260297984227</v>
      </c>
      <c r="P16" s="9"/>
    </row>
    <row r="17" spans="1:119" ht="15.75">
      <c r="A17" s="26" t="s">
        <v>30</v>
      </c>
      <c r="B17" s="27"/>
      <c r="C17" s="28"/>
      <c r="D17" s="29">
        <f t="shared" ref="D17:M17" si="4">SUM(D18:D19)</f>
        <v>184608</v>
      </c>
      <c r="E17" s="29">
        <f t="shared" si="4"/>
        <v>0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0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184608</v>
      </c>
      <c r="O17" s="41">
        <f t="shared" si="2"/>
        <v>161.79491673970202</v>
      </c>
      <c r="P17" s="10"/>
    </row>
    <row r="18" spans="1:119">
      <c r="A18" s="12"/>
      <c r="B18" s="42">
        <v>534</v>
      </c>
      <c r="C18" s="19" t="s">
        <v>31</v>
      </c>
      <c r="D18" s="43">
        <v>159211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159211</v>
      </c>
      <c r="O18" s="44">
        <f t="shared" si="2"/>
        <v>139.53637160385625</v>
      </c>
      <c r="P18" s="9"/>
    </row>
    <row r="19" spans="1:119">
      <c r="A19" s="12"/>
      <c r="B19" s="42">
        <v>535</v>
      </c>
      <c r="C19" s="19" t="s">
        <v>41</v>
      </c>
      <c r="D19" s="43">
        <v>25397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25397</v>
      </c>
      <c r="O19" s="44">
        <f t="shared" si="2"/>
        <v>22.25854513584575</v>
      </c>
      <c r="P19" s="9"/>
    </row>
    <row r="20" spans="1:119" ht="15.75">
      <c r="A20" s="26" t="s">
        <v>33</v>
      </c>
      <c r="B20" s="27"/>
      <c r="C20" s="28"/>
      <c r="D20" s="29">
        <f t="shared" ref="D20:M20" si="5">SUM(D21:D21)</f>
        <v>45104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45104</v>
      </c>
      <c r="O20" s="41">
        <f t="shared" si="2"/>
        <v>39.530236634531114</v>
      </c>
      <c r="P20" s="10"/>
    </row>
    <row r="21" spans="1:119">
      <c r="A21" s="12"/>
      <c r="B21" s="42">
        <v>541</v>
      </c>
      <c r="C21" s="19" t="s">
        <v>34</v>
      </c>
      <c r="D21" s="43">
        <v>45104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45104</v>
      </c>
      <c r="O21" s="44">
        <f t="shared" si="2"/>
        <v>39.530236634531114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SUM(D23:D24)</f>
        <v>292330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292330</v>
      </c>
      <c r="O22" s="41">
        <f t="shared" si="2"/>
        <v>256.20508326029801</v>
      </c>
      <c r="P22" s="9"/>
    </row>
    <row r="23" spans="1:119">
      <c r="A23" s="12"/>
      <c r="B23" s="42">
        <v>572</v>
      </c>
      <c r="C23" s="19" t="s">
        <v>36</v>
      </c>
      <c r="D23" s="43">
        <v>103076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103076</v>
      </c>
      <c r="O23" s="44">
        <f t="shared" si="2"/>
        <v>90.338299737072745</v>
      </c>
      <c r="P23" s="9"/>
    </row>
    <row r="24" spans="1:119" ht="15.75" thickBot="1">
      <c r="A24" s="12"/>
      <c r="B24" s="42">
        <v>575</v>
      </c>
      <c r="C24" s="19" t="s">
        <v>37</v>
      </c>
      <c r="D24" s="43">
        <v>189254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189254</v>
      </c>
      <c r="O24" s="44">
        <f t="shared" si="2"/>
        <v>165.86678352322525</v>
      </c>
      <c r="P24" s="9"/>
    </row>
    <row r="25" spans="1:119" ht="16.5" thickBot="1">
      <c r="A25" s="13" t="s">
        <v>10</v>
      </c>
      <c r="B25" s="21"/>
      <c r="C25" s="20"/>
      <c r="D25" s="14">
        <f>SUM(D5,D11,D17,D20,D22)</f>
        <v>3965095</v>
      </c>
      <c r="E25" s="14">
        <f t="shared" ref="E25:M25" si="7">SUM(E5,E11,E17,E20,E22)</f>
        <v>0</v>
      </c>
      <c r="F25" s="14">
        <f t="shared" si="7"/>
        <v>0</v>
      </c>
      <c r="G25" s="14">
        <f t="shared" si="7"/>
        <v>3311</v>
      </c>
      <c r="H25" s="14">
        <f t="shared" si="7"/>
        <v>0</v>
      </c>
      <c r="I25" s="14">
        <f t="shared" si="7"/>
        <v>0</v>
      </c>
      <c r="J25" s="14">
        <f t="shared" si="7"/>
        <v>0</v>
      </c>
      <c r="K25" s="14">
        <f t="shared" si="7"/>
        <v>0</v>
      </c>
      <c r="L25" s="14">
        <f t="shared" si="7"/>
        <v>0</v>
      </c>
      <c r="M25" s="14">
        <f t="shared" si="7"/>
        <v>0</v>
      </c>
      <c r="N25" s="14">
        <f t="shared" si="1"/>
        <v>3968406</v>
      </c>
      <c r="O25" s="35">
        <f t="shared" si="2"/>
        <v>3478.0070113935144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46</v>
      </c>
      <c r="M27" s="90"/>
      <c r="N27" s="90"/>
      <c r="O27" s="39">
        <v>1141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43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984484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984484</v>
      </c>
      <c r="O5" s="30">
        <f t="shared" ref="O5:O25" si="2">(N5/O$27)</f>
        <v>862.07005253940451</v>
      </c>
      <c r="P5" s="6"/>
    </row>
    <row r="6" spans="1:133">
      <c r="A6" s="12"/>
      <c r="B6" s="42">
        <v>511</v>
      </c>
      <c r="C6" s="19" t="s">
        <v>19</v>
      </c>
      <c r="D6" s="43">
        <v>11772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11772</v>
      </c>
      <c r="O6" s="44">
        <f t="shared" si="2"/>
        <v>10.308231173380035</v>
      </c>
      <c r="P6" s="9"/>
    </row>
    <row r="7" spans="1:133">
      <c r="A7" s="12"/>
      <c r="B7" s="42">
        <v>513</v>
      </c>
      <c r="C7" s="19" t="s">
        <v>20</v>
      </c>
      <c r="D7" s="43">
        <v>434366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434366</v>
      </c>
      <c r="O7" s="44">
        <f t="shared" si="2"/>
        <v>380.3555166374781</v>
      </c>
      <c r="P7" s="9"/>
    </row>
    <row r="8" spans="1:133">
      <c r="A8" s="12"/>
      <c r="B8" s="42">
        <v>514</v>
      </c>
      <c r="C8" s="19" t="s">
        <v>21</v>
      </c>
      <c r="D8" s="43">
        <v>75845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75845</v>
      </c>
      <c r="O8" s="44">
        <f t="shared" si="2"/>
        <v>66.414185639229416</v>
      </c>
      <c r="P8" s="9"/>
    </row>
    <row r="9" spans="1:133">
      <c r="A9" s="12"/>
      <c r="B9" s="42">
        <v>515</v>
      </c>
      <c r="C9" s="19" t="s">
        <v>22</v>
      </c>
      <c r="D9" s="43">
        <v>14500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14500</v>
      </c>
      <c r="O9" s="44">
        <f t="shared" si="2"/>
        <v>12.697022767075307</v>
      </c>
      <c r="P9" s="9"/>
    </row>
    <row r="10" spans="1:133">
      <c r="A10" s="12"/>
      <c r="B10" s="42">
        <v>519</v>
      </c>
      <c r="C10" s="19" t="s">
        <v>23</v>
      </c>
      <c r="D10" s="43">
        <v>448001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448001</v>
      </c>
      <c r="O10" s="44">
        <f t="shared" si="2"/>
        <v>392.2950963222417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SUM(D12:D16)</f>
        <v>2176379</v>
      </c>
      <c r="E11" s="29">
        <f t="shared" si="3"/>
        <v>0</v>
      </c>
      <c r="F11" s="29">
        <f t="shared" si="3"/>
        <v>0</v>
      </c>
      <c r="G11" s="29">
        <f t="shared" si="3"/>
        <v>12801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2189180</v>
      </c>
      <c r="O11" s="41">
        <f t="shared" si="2"/>
        <v>1916.970227670753</v>
      </c>
      <c r="P11" s="10"/>
    </row>
    <row r="12" spans="1:133">
      <c r="A12" s="12"/>
      <c r="B12" s="42">
        <v>521</v>
      </c>
      <c r="C12" s="19" t="s">
        <v>25</v>
      </c>
      <c r="D12" s="43">
        <v>1251601</v>
      </c>
      <c r="E12" s="43">
        <v>0</v>
      </c>
      <c r="F12" s="43">
        <v>0</v>
      </c>
      <c r="G12" s="43">
        <v>12801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1264402</v>
      </c>
      <c r="O12" s="44">
        <f t="shared" si="2"/>
        <v>1107.1821366024519</v>
      </c>
      <c r="P12" s="9"/>
    </row>
    <row r="13" spans="1:133">
      <c r="A13" s="12"/>
      <c r="B13" s="42">
        <v>522</v>
      </c>
      <c r="C13" s="19" t="s">
        <v>26</v>
      </c>
      <c r="D13" s="43">
        <v>216272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216272</v>
      </c>
      <c r="O13" s="44">
        <f t="shared" si="2"/>
        <v>189.3800350262697</v>
      </c>
      <c r="P13" s="9"/>
    </row>
    <row r="14" spans="1:133">
      <c r="A14" s="12"/>
      <c r="B14" s="42">
        <v>524</v>
      </c>
      <c r="C14" s="19" t="s">
        <v>27</v>
      </c>
      <c r="D14" s="43">
        <v>97998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97998</v>
      </c>
      <c r="O14" s="44">
        <f t="shared" si="2"/>
        <v>85.812609457092819</v>
      </c>
      <c r="P14" s="9"/>
    </row>
    <row r="15" spans="1:133">
      <c r="A15" s="12"/>
      <c r="B15" s="42">
        <v>526</v>
      </c>
      <c r="C15" s="19" t="s">
        <v>28</v>
      </c>
      <c r="D15" s="43">
        <v>602064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602064</v>
      </c>
      <c r="O15" s="44">
        <f t="shared" si="2"/>
        <v>527.20140105078804</v>
      </c>
      <c r="P15" s="9"/>
    </row>
    <row r="16" spans="1:133">
      <c r="A16" s="12"/>
      <c r="B16" s="42">
        <v>529</v>
      </c>
      <c r="C16" s="19" t="s">
        <v>29</v>
      </c>
      <c r="D16" s="43">
        <v>8444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8444</v>
      </c>
      <c r="O16" s="44">
        <f t="shared" si="2"/>
        <v>7.3940455341506128</v>
      </c>
      <c r="P16" s="9"/>
    </row>
    <row r="17" spans="1:119" ht="15.75">
      <c r="A17" s="26" t="s">
        <v>30</v>
      </c>
      <c r="B17" s="27"/>
      <c r="C17" s="28"/>
      <c r="D17" s="29">
        <f t="shared" ref="D17:M17" si="4">SUM(D18:D19)</f>
        <v>192184</v>
      </c>
      <c r="E17" s="29">
        <f t="shared" si="4"/>
        <v>0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0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192184</v>
      </c>
      <c r="O17" s="41">
        <f t="shared" si="2"/>
        <v>168.28721541155866</v>
      </c>
      <c r="P17" s="10"/>
    </row>
    <row r="18" spans="1:119">
      <c r="A18" s="12"/>
      <c r="B18" s="42">
        <v>534</v>
      </c>
      <c r="C18" s="19" t="s">
        <v>31</v>
      </c>
      <c r="D18" s="43">
        <v>154307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154307</v>
      </c>
      <c r="O18" s="44">
        <f t="shared" si="2"/>
        <v>135.1199649737303</v>
      </c>
      <c r="P18" s="9"/>
    </row>
    <row r="19" spans="1:119">
      <c r="A19" s="12"/>
      <c r="B19" s="42">
        <v>535</v>
      </c>
      <c r="C19" s="19" t="s">
        <v>41</v>
      </c>
      <c r="D19" s="43">
        <v>37877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37877</v>
      </c>
      <c r="O19" s="44">
        <f t="shared" si="2"/>
        <v>33.167250437828372</v>
      </c>
      <c r="P19" s="9"/>
    </row>
    <row r="20" spans="1:119" ht="15.75">
      <c r="A20" s="26" t="s">
        <v>33</v>
      </c>
      <c r="B20" s="27"/>
      <c r="C20" s="28"/>
      <c r="D20" s="29">
        <f t="shared" ref="D20:M20" si="5">SUM(D21:D21)</f>
        <v>22112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22112</v>
      </c>
      <c r="O20" s="41">
        <f t="shared" si="2"/>
        <v>19.362521891418563</v>
      </c>
      <c r="P20" s="10"/>
    </row>
    <row r="21" spans="1:119">
      <c r="A21" s="12"/>
      <c r="B21" s="42">
        <v>541</v>
      </c>
      <c r="C21" s="19" t="s">
        <v>34</v>
      </c>
      <c r="D21" s="43">
        <v>22112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22112</v>
      </c>
      <c r="O21" s="44">
        <f t="shared" si="2"/>
        <v>19.362521891418563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SUM(D23:D24)</f>
        <v>266401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266401</v>
      </c>
      <c r="O22" s="41">
        <f t="shared" si="2"/>
        <v>233.27583187390542</v>
      </c>
      <c r="P22" s="9"/>
    </row>
    <row r="23" spans="1:119">
      <c r="A23" s="12"/>
      <c r="B23" s="42">
        <v>572</v>
      </c>
      <c r="C23" s="19" t="s">
        <v>36</v>
      </c>
      <c r="D23" s="43">
        <v>92519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92519</v>
      </c>
      <c r="O23" s="44">
        <f t="shared" si="2"/>
        <v>81.014886164623462</v>
      </c>
      <c r="P23" s="9"/>
    </row>
    <row r="24" spans="1:119" ht="15.75" thickBot="1">
      <c r="A24" s="12"/>
      <c r="B24" s="42">
        <v>575</v>
      </c>
      <c r="C24" s="19" t="s">
        <v>37</v>
      </c>
      <c r="D24" s="43">
        <v>173882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173882</v>
      </c>
      <c r="O24" s="44">
        <f t="shared" si="2"/>
        <v>152.26094570928197</v>
      </c>
      <c r="P24" s="9"/>
    </row>
    <row r="25" spans="1:119" ht="16.5" thickBot="1">
      <c r="A25" s="13" t="s">
        <v>10</v>
      </c>
      <c r="B25" s="21"/>
      <c r="C25" s="20"/>
      <c r="D25" s="14">
        <f>SUM(D5,D11,D17,D20,D22)</f>
        <v>3641560</v>
      </c>
      <c r="E25" s="14">
        <f t="shared" ref="E25:M25" si="7">SUM(E5,E11,E17,E20,E22)</f>
        <v>0</v>
      </c>
      <c r="F25" s="14">
        <f t="shared" si="7"/>
        <v>0</v>
      </c>
      <c r="G25" s="14">
        <f t="shared" si="7"/>
        <v>12801</v>
      </c>
      <c r="H25" s="14">
        <f t="shared" si="7"/>
        <v>0</v>
      </c>
      <c r="I25" s="14">
        <f t="shared" si="7"/>
        <v>0</v>
      </c>
      <c r="J25" s="14">
        <f t="shared" si="7"/>
        <v>0</v>
      </c>
      <c r="K25" s="14">
        <f t="shared" si="7"/>
        <v>0</v>
      </c>
      <c r="L25" s="14">
        <f t="shared" si="7"/>
        <v>0</v>
      </c>
      <c r="M25" s="14">
        <f t="shared" si="7"/>
        <v>0</v>
      </c>
      <c r="N25" s="14">
        <f t="shared" si="1"/>
        <v>3654361</v>
      </c>
      <c r="O25" s="35">
        <f t="shared" si="2"/>
        <v>3199.9658493870402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42</v>
      </c>
      <c r="M27" s="90"/>
      <c r="N27" s="90"/>
      <c r="O27" s="39">
        <v>1142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thickBot="1">
      <c r="A29" s="94" t="s">
        <v>43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A29:O29"/>
    <mergeCell ref="L27:N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935338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935338</v>
      </c>
      <c r="O5" s="30">
        <f t="shared" ref="O5:O25" si="2">(N5/O$27)</f>
        <v>658.22519352568611</v>
      </c>
      <c r="P5" s="6"/>
    </row>
    <row r="6" spans="1:133">
      <c r="A6" s="12"/>
      <c r="B6" s="42">
        <v>511</v>
      </c>
      <c r="C6" s="19" t="s">
        <v>19</v>
      </c>
      <c r="D6" s="43">
        <v>11626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11626</v>
      </c>
      <c r="O6" s="44">
        <f t="shared" si="2"/>
        <v>8.1815622800844476</v>
      </c>
      <c r="P6" s="9"/>
    </row>
    <row r="7" spans="1:133">
      <c r="A7" s="12"/>
      <c r="B7" s="42">
        <v>513</v>
      </c>
      <c r="C7" s="19" t="s">
        <v>20</v>
      </c>
      <c r="D7" s="43">
        <v>434288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434288</v>
      </c>
      <c r="O7" s="44">
        <f t="shared" si="2"/>
        <v>305.62139338494018</v>
      </c>
      <c r="P7" s="9"/>
    </row>
    <row r="8" spans="1:133">
      <c r="A8" s="12"/>
      <c r="B8" s="42">
        <v>514</v>
      </c>
      <c r="C8" s="19" t="s">
        <v>21</v>
      </c>
      <c r="D8" s="43">
        <v>72014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72014</v>
      </c>
      <c r="O8" s="44">
        <f t="shared" si="2"/>
        <v>50.67839549612949</v>
      </c>
      <c r="P8" s="9"/>
    </row>
    <row r="9" spans="1:133">
      <c r="A9" s="12"/>
      <c r="B9" s="42">
        <v>515</v>
      </c>
      <c r="C9" s="19" t="s">
        <v>22</v>
      </c>
      <c r="D9" s="43">
        <v>6969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6969</v>
      </c>
      <c r="O9" s="44">
        <f t="shared" si="2"/>
        <v>4.9042927515833918</v>
      </c>
      <c r="P9" s="9"/>
    </row>
    <row r="10" spans="1:133">
      <c r="A10" s="12"/>
      <c r="B10" s="42">
        <v>519</v>
      </c>
      <c r="C10" s="19" t="s">
        <v>23</v>
      </c>
      <c r="D10" s="43">
        <v>410441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410441</v>
      </c>
      <c r="O10" s="44">
        <f t="shared" si="2"/>
        <v>288.83954961294864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SUM(D12:D16)</f>
        <v>2185319</v>
      </c>
      <c r="E11" s="29">
        <f t="shared" si="3"/>
        <v>0</v>
      </c>
      <c r="F11" s="29">
        <f t="shared" si="3"/>
        <v>0</v>
      </c>
      <c r="G11" s="29">
        <f t="shared" si="3"/>
        <v>3302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2188621</v>
      </c>
      <c r="O11" s="41">
        <f t="shared" si="2"/>
        <v>1540.1977480647431</v>
      </c>
      <c r="P11" s="10"/>
    </row>
    <row r="12" spans="1:133">
      <c r="A12" s="12"/>
      <c r="B12" s="42">
        <v>521</v>
      </c>
      <c r="C12" s="19" t="s">
        <v>25</v>
      </c>
      <c r="D12" s="43">
        <v>1315577</v>
      </c>
      <c r="E12" s="43">
        <v>0</v>
      </c>
      <c r="F12" s="43">
        <v>0</v>
      </c>
      <c r="G12" s="43">
        <v>3302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1318879</v>
      </c>
      <c r="O12" s="44">
        <f t="shared" si="2"/>
        <v>928.13441238564394</v>
      </c>
      <c r="P12" s="9"/>
    </row>
    <row r="13" spans="1:133">
      <c r="A13" s="12"/>
      <c r="B13" s="42">
        <v>522</v>
      </c>
      <c r="C13" s="19" t="s">
        <v>26</v>
      </c>
      <c r="D13" s="43">
        <v>177437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177437</v>
      </c>
      <c r="O13" s="44">
        <f t="shared" si="2"/>
        <v>124.86769880365939</v>
      </c>
      <c r="P13" s="9"/>
    </row>
    <row r="14" spans="1:133">
      <c r="A14" s="12"/>
      <c r="B14" s="42">
        <v>524</v>
      </c>
      <c r="C14" s="19" t="s">
        <v>27</v>
      </c>
      <c r="D14" s="43">
        <v>104553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104553</v>
      </c>
      <c r="O14" s="44">
        <f t="shared" si="2"/>
        <v>73.577058409570725</v>
      </c>
      <c r="P14" s="9"/>
    </row>
    <row r="15" spans="1:133">
      <c r="A15" s="12"/>
      <c r="B15" s="42">
        <v>526</v>
      </c>
      <c r="C15" s="19" t="s">
        <v>28</v>
      </c>
      <c r="D15" s="43">
        <v>580481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580481</v>
      </c>
      <c r="O15" s="44">
        <f t="shared" si="2"/>
        <v>408.50175932441942</v>
      </c>
      <c r="P15" s="9"/>
    </row>
    <row r="16" spans="1:133">
      <c r="A16" s="12"/>
      <c r="B16" s="42">
        <v>529</v>
      </c>
      <c r="C16" s="19" t="s">
        <v>29</v>
      </c>
      <c r="D16" s="43">
        <v>7271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7271</v>
      </c>
      <c r="O16" s="44">
        <f t="shared" si="2"/>
        <v>5.1168191414496835</v>
      </c>
      <c r="P16" s="9"/>
    </row>
    <row r="17" spans="1:119" ht="15.75">
      <c r="A17" s="26" t="s">
        <v>30</v>
      </c>
      <c r="B17" s="27"/>
      <c r="C17" s="28"/>
      <c r="D17" s="29">
        <f t="shared" ref="D17:M17" si="4">SUM(D18:D19)</f>
        <v>188479</v>
      </c>
      <c r="E17" s="29">
        <f t="shared" si="4"/>
        <v>0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0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188479</v>
      </c>
      <c r="O17" s="41">
        <f t="shared" si="2"/>
        <v>132.63828289936663</v>
      </c>
      <c r="P17" s="10"/>
    </row>
    <row r="18" spans="1:119">
      <c r="A18" s="12"/>
      <c r="B18" s="42">
        <v>534</v>
      </c>
      <c r="C18" s="19" t="s">
        <v>31</v>
      </c>
      <c r="D18" s="43">
        <v>156440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156440</v>
      </c>
      <c r="O18" s="44">
        <f t="shared" si="2"/>
        <v>110.09148486980999</v>
      </c>
      <c r="P18" s="9"/>
    </row>
    <row r="19" spans="1:119">
      <c r="A19" s="12"/>
      <c r="B19" s="42">
        <v>539</v>
      </c>
      <c r="C19" s="19" t="s">
        <v>32</v>
      </c>
      <c r="D19" s="43">
        <v>32039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32039</v>
      </c>
      <c r="O19" s="44">
        <f t="shared" si="2"/>
        <v>22.546798029556651</v>
      </c>
      <c r="P19" s="9"/>
    </row>
    <row r="20" spans="1:119" ht="15.75">
      <c r="A20" s="26" t="s">
        <v>33</v>
      </c>
      <c r="B20" s="27"/>
      <c r="C20" s="28"/>
      <c r="D20" s="29">
        <f t="shared" ref="D20:M20" si="5">SUM(D21:D21)</f>
        <v>55333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55333</v>
      </c>
      <c r="O20" s="41">
        <f t="shared" si="2"/>
        <v>38.939479239971853</v>
      </c>
      <c r="P20" s="10"/>
    </row>
    <row r="21" spans="1:119">
      <c r="A21" s="12"/>
      <c r="B21" s="42">
        <v>541</v>
      </c>
      <c r="C21" s="19" t="s">
        <v>34</v>
      </c>
      <c r="D21" s="43">
        <v>55333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55333</v>
      </c>
      <c r="O21" s="44">
        <f t="shared" si="2"/>
        <v>38.939479239971853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SUM(D23:D24)</f>
        <v>258645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258645</v>
      </c>
      <c r="O22" s="41">
        <f t="shared" si="2"/>
        <v>182.01618578465869</v>
      </c>
      <c r="P22" s="9"/>
    </row>
    <row r="23" spans="1:119">
      <c r="A23" s="12"/>
      <c r="B23" s="42">
        <v>572</v>
      </c>
      <c r="C23" s="19" t="s">
        <v>36</v>
      </c>
      <c r="D23" s="43">
        <v>85929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85929</v>
      </c>
      <c r="O23" s="44">
        <f t="shared" si="2"/>
        <v>60.470795214637576</v>
      </c>
      <c r="P23" s="9"/>
    </row>
    <row r="24" spans="1:119" ht="15.75" thickBot="1">
      <c r="A24" s="12"/>
      <c r="B24" s="42">
        <v>575</v>
      </c>
      <c r="C24" s="19" t="s">
        <v>37</v>
      </c>
      <c r="D24" s="43">
        <v>172716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172716</v>
      </c>
      <c r="O24" s="44">
        <f t="shared" si="2"/>
        <v>121.54539057002111</v>
      </c>
      <c r="P24" s="9"/>
    </row>
    <row r="25" spans="1:119" ht="16.5" thickBot="1">
      <c r="A25" s="13" t="s">
        <v>10</v>
      </c>
      <c r="B25" s="21"/>
      <c r="C25" s="20"/>
      <c r="D25" s="14">
        <f>SUM(D5,D11,D17,D20,D22)</f>
        <v>3623114</v>
      </c>
      <c r="E25" s="14">
        <f t="shared" ref="E25:M25" si="7">SUM(E5,E11,E17,E20,E22)</f>
        <v>0</v>
      </c>
      <c r="F25" s="14">
        <f t="shared" si="7"/>
        <v>0</v>
      </c>
      <c r="G25" s="14">
        <f t="shared" si="7"/>
        <v>3302</v>
      </c>
      <c r="H25" s="14">
        <f t="shared" si="7"/>
        <v>0</v>
      </c>
      <c r="I25" s="14">
        <f t="shared" si="7"/>
        <v>0</v>
      </c>
      <c r="J25" s="14">
        <f t="shared" si="7"/>
        <v>0</v>
      </c>
      <c r="K25" s="14">
        <f t="shared" si="7"/>
        <v>0</v>
      </c>
      <c r="L25" s="14">
        <f t="shared" si="7"/>
        <v>0</v>
      </c>
      <c r="M25" s="14">
        <f t="shared" si="7"/>
        <v>0</v>
      </c>
      <c r="N25" s="14">
        <f t="shared" si="1"/>
        <v>3626416</v>
      </c>
      <c r="O25" s="35">
        <f t="shared" si="2"/>
        <v>2552.0168895144266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38</v>
      </c>
      <c r="M27" s="90"/>
      <c r="N27" s="90"/>
      <c r="O27" s="39">
        <v>1421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thickBot="1">
      <c r="A29" s="94" t="s">
        <v>43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A29:O29"/>
    <mergeCell ref="A28:O28"/>
    <mergeCell ref="L27:N2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924054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924054</v>
      </c>
      <c r="O5" s="30">
        <f t="shared" ref="O5:O25" si="2">(N5/O$27)</f>
        <v>651.66008462623415</v>
      </c>
      <c r="P5" s="6"/>
    </row>
    <row r="6" spans="1:133">
      <c r="A6" s="12"/>
      <c r="B6" s="42">
        <v>511</v>
      </c>
      <c r="C6" s="19" t="s">
        <v>19</v>
      </c>
      <c r="D6" s="43">
        <v>17271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17271</v>
      </c>
      <c r="O6" s="44">
        <f t="shared" si="2"/>
        <v>12.179830747531735</v>
      </c>
      <c r="P6" s="9"/>
    </row>
    <row r="7" spans="1:133">
      <c r="A7" s="12"/>
      <c r="B7" s="42">
        <v>513</v>
      </c>
      <c r="C7" s="19" t="s">
        <v>20</v>
      </c>
      <c r="D7" s="43">
        <v>449589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449589</v>
      </c>
      <c r="O7" s="44">
        <f t="shared" si="2"/>
        <v>317.05853314527502</v>
      </c>
      <c r="P7" s="9"/>
    </row>
    <row r="8" spans="1:133">
      <c r="A8" s="12"/>
      <c r="B8" s="42">
        <v>514</v>
      </c>
      <c r="C8" s="19" t="s">
        <v>21</v>
      </c>
      <c r="D8" s="43">
        <v>72917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72917</v>
      </c>
      <c r="O8" s="44">
        <f t="shared" si="2"/>
        <v>51.422425952045131</v>
      </c>
      <c r="P8" s="9"/>
    </row>
    <row r="9" spans="1:133">
      <c r="A9" s="12"/>
      <c r="B9" s="42">
        <v>515</v>
      </c>
      <c r="C9" s="19" t="s">
        <v>22</v>
      </c>
      <c r="D9" s="43">
        <v>7625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7625</v>
      </c>
      <c r="O9" s="44">
        <f t="shared" si="2"/>
        <v>5.3772919605077574</v>
      </c>
      <c r="P9" s="9"/>
    </row>
    <row r="10" spans="1:133">
      <c r="A10" s="12"/>
      <c r="B10" s="42">
        <v>519</v>
      </c>
      <c r="C10" s="19" t="s">
        <v>23</v>
      </c>
      <c r="D10" s="43">
        <v>376652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376652</v>
      </c>
      <c r="O10" s="44">
        <f t="shared" si="2"/>
        <v>265.62200282087446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SUM(D12:D16)</f>
        <v>2435811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2435811</v>
      </c>
      <c r="O11" s="41">
        <f t="shared" si="2"/>
        <v>1717.7792665726374</v>
      </c>
      <c r="P11" s="10"/>
    </row>
    <row r="12" spans="1:133">
      <c r="A12" s="12"/>
      <c r="B12" s="42">
        <v>521</v>
      </c>
      <c r="C12" s="19" t="s">
        <v>25</v>
      </c>
      <c r="D12" s="43">
        <v>1532023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1532023</v>
      </c>
      <c r="O12" s="44">
        <f t="shared" si="2"/>
        <v>1080.4111424541609</v>
      </c>
      <c r="P12" s="9"/>
    </row>
    <row r="13" spans="1:133">
      <c r="A13" s="12"/>
      <c r="B13" s="42">
        <v>522</v>
      </c>
      <c r="C13" s="19" t="s">
        <v>26</v>
      </c>
      <c r="D13" s="43">
        <v>238266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238266</v>
      </c>
      <c r="O13" s="44">
        <f t="shared" si="2"/>
        <v>168.0296191819464</v>
      </c>
      <c r="P13" s="9"/>
    </row>
    <row r="14" spans="1:133">
      <c r="A14" s="12"/>
      <c r="B14" s="42">
        <v>524</v>
      </c>
      <c r="C14" s="19" t="s">
        <v>27</v>
      </c>
      <c r="D14" s="43">
        <v>102528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102528</v>
      </c>
      <c r="O14" s="44">
        <f t="shared" si="2"/>
        <v>72.304654442877293</v>
      </c>
      <c r="P14" s="9"/>
    </row>
    <row r="15" spans="1:133">
      <c r="A15" s="12"/>
      <c r="B15" s="42">
        <v>526</v>
      </c>
      <c r="C15" s="19" t="s">
        <v>28</v>
      </c>
      <c r="D15" s="43">
        <v>556628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556628</v>
      </c>
      <c r="O15" s="44">
        <f t="shared" si="2"/>
        <v>392.54442877291962</v>
      </c>
      <c r="P15" s="9"/>
    </row>
    <row r="16" spans="1:133">
      <c r="A16" s="12"/>
      <c r="B16" s="42">
        <v>529</v>
      </c>
      <c r="C16" s="19" t="s">
        <v>29</v>
      </c>
      <c r="D16" s="43">
        <v>6366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6366</v>
      </c>
      <c r="O16" s="44">
        <f t="shared" si="2"/>
        <v>4.4894217207334277</v>
      </c>
      <c r="P16" s="9"/>
    </row>
    <row r="17" spans="1:119" ht="15.75">
      <c r="A17" s="26" t="s">
        <v>30</v>
      </c>
      <c r="B17" s="27"/>
      <c r="C17" s="28"/>
      <c r="D17" s="29">
        <f t="shared" ref="D17:M17" si="4">SUM(D18:D19)</f>
        <v>265014</v>
      </c>
      <c r="E17" s="29">
        <f t="shared" si="4"/>
        <v>0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0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265014</v>
      </c>
      <c r="O17" s="41">
        <f t="shared" si="2"/>
        <v>186.89280677009873</v>
      </c>
      <c r="P17" s="10"/>
    </row>
    <row r="18" spans="1:119">
      <c r="A18" s="12"/>
      <c r="B18" s="42">
        <v>534</v>
      </c>
      <c r="C18" s="19" t="s">
        <v>31</v>
      </c>
      <c r="D18" s="43">
        <v>159472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159472</v>
      </c>
      <c r="O18" s="44">
        <f t="shared" si="2"/>
        <v>112.46262341325811</v>
      </c>
      <c r="P18" s="9"/>
    </row>
    <row r="19" spans="1:119">
      <c r="A19" s="12"/>
      <c r="B19" s="42">
        <v>539</v>
      </c>
      <c r="C19" s="19" t="s">
        <v>32</v>
      </c>
      <c r="D19" s="43">
        <v>105542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105542</v>
      </c>
      <c r="O19" s="44">
        <f t="shared" si="2"/>
        <v>74.430183356840615</v>
      </c>
      <c r="P19" s="9"/>
    </row>
    <row r="20" spans="1:119" ht="15.75">
      <c r="A20" s="26" t="s">
        <v>33</v>
      </c>
      <c r="B20" s="27"/>
      <c r="C20" s="28"/>
      <c r="D20" s="29">
        <f t="shared" ref="D20:M20" si="5">SUM(D21:D21)</f>
        <v>46551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46551</v>
      </c>
      <c r="O20" s="41">
        <f t="shared" si="2"/>
        <v>32.82863187588152</v>
      </c>
      <c r="P20" s="10"/>
    </row>
    <row r="21" spans="1:119">
      <c r="A21" s="12"/>
      <c r="B21" s="42">
        <v>541</v>
      </c>
      <c r="C21" s="19" t="s">
        <v>34</v>
      </c>
      <c r="D21" s="43">
        <v>46551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46551</v>
      </c>
      <c r="O21" s="44">
        <f t="shared" si="2"/>
        <v>32.82863187588152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SUM(D23:D24)</f>
        <v>515417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515417</v>
      </c>
      <c r="O22" s="41">
        <f t="shared" si="2"/>
        <v>363.48166431593796</v>
      </c>
      <c r="P22" s="9"/>
    </row>
    <row r="23" spans="1:119">
      <c r="A23" s="12"/>
      <c r="B23" s="42">
        <v>572</v>
      </c>
      <c r="C23" s="19" t="s">
        <v>36</v>
      </c>
      <c r="D23" s="43">
        <v>99479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99479</v>
      </c>
      <c r="O23" s="44">
        <f t="shared" si="2"/>
        <v>70.154442877291956</v>
      </c>
      <c r="P23" s="9"/>
    </row>
    <row r="24" spans="1:119" ht="15.75" thickBot="1">
      <c r="A24" s="12"/>
      <c r="B24" s="42">
        <v>575</v>
      </c>
      <c r="C24" s="19" t="s">
        <v>37</v>
      </c>
      <c r="D24" s="43">
        <v>415938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415938</v>
      </c>
      <c r="O24" s="44">
        <f t="shared" si="2"/>
        <v>293.32722143864601</v>
      </c>
      <c r="P24" s="9"/>
    </row>
    <row r="25" spans="1:119" ht="16.5" thickBot="1">
      <c r="A25" s="13" t="s">
        <v>10</v>
      </c>
      <c r="B25" s="21"/>
      <c r="C25" s="20"/>
      <c r="D25" s="14">
        <f>SUM(D5,D11,D17,D20,D22)</f>
        <v>4186847</v>
      </c>
      <c r="E25" s="14">
        <f t="shared" ref="E25:M25" si="7">SUM(E5,E11,E17,E20,E22)</f>
        <v>0</v>
      </c>
      <c r="F25" s="14">
        <f t="shared" si="7"/>
        <v>0</v>
      </c>
      <c r="G25" s="14">
        <f t="shared" si="7"/>
        <v>0</v>
      </c>
      <c r="H25" s="14">
        <f t="shared" si="7"/>
        <v>0</v>
      </c>
      <c r="I25" s="14">
        <f t="shared" si="7"/>
        <v>0</v>
      </c>
      <c r="J25" s="14">
        <f t="shared" si="7"/>
        <v>0</v>
      </c>
      <c r="K25" s="14">
        <f t="shared" si="7"/>
        <v>0</v>
      </c>
      <c r="L25" s="14">
        <f t="shared" si="7"/>
        <v>0</v>
      </c>
      <c r="M25" s="14">
        <f t="shared" si="7"/>
        <v>0</v>
      </c>
      <c r="N25" s="14">
        <f t="shared" si="1"/>
        <v>4186847</v>
      </c>
      <c r="O25" s="35">
        <f t="shared" si="2"/>
        <v>2952.6424541607898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52</v>
      </c>
      <c r="M27" s="90"/>
      <c r="N27" s="90"/>
      <c r="O27" s="39">
        <v>1418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43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1466002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3219950</v>
      </c>
      <c r="L5" s="24">
        <f t="shared" si="0"/>
        <v>0</v>
      </c>
      <c r="M5" s="24">
        <f t="shared" si="0"/>
        <v>0</v>
      </c>
      <c r="N5" s="25">
        <f t="shared" ref="N5:N27" si="1">SUM(D5:M5)</f>
        <v>4685952</v>
      </c>
      <c r="O5" s="30">
        <f t="shared" ref="O5:O27" si="2">(N5/O$29)</f>
        <v>3420.402919708029</v>
      </c>
      <c r="P5" s="6"/>
    </row>
    <row r="6" spans="1:133">
      <c r="A6" s="12"/>
      <c r="B6" s="42">
        <v>511</v>
      </c>
      <c r="C6" s="19" t="s">
        <v>19</v>
      </c>
      <c r="D6" s="43">
        <v>10774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10774</v>
      </c>
      <c r="O6" s="44">
        <f t="shared" si="2"/>
        <v>7.8642335766423361</v>
      </c>
      <c r="P6" s="9"/>
    </row>
    <row r="7" spans="1:133">
      <c r="A7" s="12"/>
      <c r="B7" s="42">
        <v>513</v>
      </c>
      <c r="C7" s="19" t="s">
        <v>20</v>
      </c>
      <c r="D7" s="43">
        <v>443038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63650</v>
      </c>
      <c r="L7" s="43">
        <v>0</v>
      </c>
      <c r="M7" s="43">
        <v>0</v>
      </c>
      <c r="N7" s="43">
        <f t="shared" si="1"/>
        <v>506688</v>
      </c>
      <c r="O7" s="44">
        <f t="shared" si="2"/>
        <v>369.84525547445253</v>
      </c>
      <c r="P7" s="9"/>
    </row>
    <row r="8" spans="1:133">
      <c r="A8" s="12"/>
      <c r="B8" s="42">
        <v>514</v>
      </c>
      <c r="C8" s="19" t="s">
        <v>21</v>
      </c>
      <c r="D8" s="43">
        <v>91767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91767</v>
      </c>
      <c r="O8" s="44">
        <f t="shared" si="2"/>
        <v>66.98321167883212</v>
      </c>
      <c r="P8" s="9"/>
    </row>
    <row r="9" spans="1:133">
      <c r="A9" s="12"/>
      <c r="B9" s="42">
        <v>515</v>
      </c>
      <c r="C9" s="19" t="s">
        <v>22</v>
      </c>
      <c r="D9" s="43">
        <v>15704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15704</v>
      </c>
      <c r="O9" s="44">
        <f t="shared" si="2"/>
        <v>11.462773722627738</v>
      </c>
      <c r="P9" s="9"/>
    </row>
    <row r="10" spans="1:133">
      <c r="A10" s="12"/>
      <c r="B10" s="42">
        <v>518</v>
      </c>
      <c r="C10" s="19" t="s">
        <v>61</v>
      </c>
      <c r="D10" s="43">
        <v>560000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3156300</v>
      </c>
      <c r="L10" s="43">
        <v>0</v>
      </c>
      <c r="M10" s="43">
        <v>0</v>
      </c>
      <c r="N10" s="43">
        <f t="shared" si="1"/>
        <v>3716300</v>
      </c>
      <c r="O10" s="44">
        <f t="shared" si="2"/>
        <v>2712.6277372262775</v>
      </c>
      <c r="P10" s="9"/>
    </row>
    <row r="11" spans="1:133">
      <c r="A11" s="12"/>
      <c r="B11" s="42">
        <v>519</v>
      </c>
      <c r="C11" s="19" t="s">
        <v>23</v>
      </c>
      <c r="D11" s="43">
        <v>344719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344719</v>
      </c>
      <c r="O11" s="44">
        <f t="shared" si="2"/>
        <v>251.61970802919708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SUM(D13:D18)</f>
        <v>2356816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2356816</v>
      </c>
      <c r="O12" s="41">
        <f t="shared" si="2"/>
        <v>1720.3036496350364</v>
      </c>
      <c r="P12" s="10"/>
    </row>
    <row r="13" spans="1:133">
      <c r="A13" s="12"/>
      <c r="B13" s="42">
        <v>521</v>
      </c>
      <c r="C13" s="19" t="s">
        <v>25</v>
      </c>
      <c r="D13" s="43">
        <v>1438858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1438858</v>
      </c>
      <c r="O13" s="44">
        <f t="shared" si="2"/>
        <v>1050.2613138686131</v>
      </c>
      <c r="P13" s="9"/>
    </row>
    <row r="14" spans="1:133">
      <c r="A14" s="12"/>
      <c r="B14" s="42">
        <v>522</v>
      </c>
      <c r="C14" s="19" t="s">
        <v>26</v>
      </c>
      <c r="D14" s="43">
        <v>230885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230885</v>
      </c>
      <c r="O14" s="44">
        <f t="shared" si="2"/>
        <v>168.52919708029196</v>
      </c>
      <c r="P14" s="9"/>
    </row>
    <row r="15" spans="1:133">
      <c r="A15" s="12"/>
      <c r="B15" s="42">
        <v>524</v>
      </c>
      <c r="C15" s="19" t="s">
        <v>27</v>
      </c>
      <c r="D15" s="43">
        <v>100017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100017</v>
      </c>
      <c r="O15" s="44">
        <f t="shared" si="2"/>
        <v>73.005109489051094</v>
      </c>
      <c r="P15" s="9"/>
    </row>
    <row r="16" spans="1:133">
      <c r="A16" s="12"/>
      <c r="B16" s="42">
        <v>525</v>
      </c>
      <c r="C16" s="19" t="s">
        <v>45</v>
      </c>
      <c r="D16" s="43">
        <v>1170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1170</v>
      </c>
      <c r="O16" s="44">
        <f t="shared" si="2"/>
        <v>0.85401459854014594</v>
      </c>
      <c r="P16" s="9"/>
    </row>
    <row r="17" spans="1:119">
      <c r="A17" s="12"/>
      <c r="B17" s="42">
        <v>526</v>
      </c>
      <c r="C17" s="19" t="s">
        <v>28</v>
      </c>
      <c r="D17" s="43">
        <v>576405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576405</v>
      </c>
      <c r="O17" s="44">
        <f t="shared" si="2"/>
        <v>420.73357664233578</v>
      </c>
      <c r="P17" s="9"/>
    </row>
    <row r="18" spans="1:119">
      <c r="A18" s="12"/>
      <c r="B18" s="42">
        <v>529</v>
      </c>
      <c r="C18" s="19" t="s">
        <v>29</v>
      </c>
      <c r="D18" s="43">
        <v>9481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9481</v>
      </c>
      <c r="O18" s="44">
        <f t="shared" si="2"/>
        <v>6.9204379562043794</v>
      </c>
      <c r="P18" s="9"/>
    </row>
    <row r="19" spans="1:119" ht="15.75">
      <c r="A19" s="26" t="s">
        <v>30</v>
      </c>
      <c r="B19" s="27"/>
      <c r="C19" s="28"/>
      <c r="D19" s="29">
        <f t="shared" ref="D19:M19" si="4">SUM(D20:D21)</f>
        <v>114936</v>
      </c>
      <c r="E19" s="29">
        <f t="shared" si="4"/>
        <v>0</v>
      </c>
      <c r="F19" s="29">
        <f t="shared" si="4"/>
        <v>0</v>
      </c>
      <c r="G19" s="29">
        <f t="shared" si="4"/>
        <v>0</v>
      </c>
      <c r="H19" s="29">
        <f t="shared" si="4"/>
        <v>0</v>
      </c>
      <c r="I19" s="29">
        <f t="shared" si="4"/>
        <v>0</v>
      </c>
      <c r="J19" s="29">
        <f t="shared" si="4"/>
        <v>0</v>
      </c>
      <c r="K19" s="29">
        <f t="shared" si="4"/>
        <v>0</v>
      </c>
      <c r="L19" s="29">
        <f t="shared" si="4"/>
        <v>0</v>
      </c>
      <c r="M19" s="29">
        <f t="shared" si="4"/>
        <v>0</v>
      </c>
      <c r="N19" s="40">
        <f t="shared" si="1"/>
        <v>114936</v>
      </c>
      <c r="O19" s="41">
        <f t="shared" si="2"/>
        <v>83.894890510948912</v>
      </c>
      <c r="P19" s="10"/>
    </row>
    <row r="20" spans="1:119">
      <c r="A20" s="12"/>
      <c r="B20" s="42">
        <v>534</v>
      </c>
      <c r="C20" s="19" t="s">
        <v>31</v>
      </c>
      <c r="D20" s="43">
        <v>75206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75206</v>
      </c>
      <c r="O20" s="44">
        <f t="shared" si="2"/>
        <v>54.894890510948905</v>
      </c>
      <c r="P20" s="9"/>
    </row>
    <row r="21" spans="1:119">
      <c r="A21" s="12"/>
      <c r="B21" s="42">
        <v>535</v>
      </c>
      <c r="C21" s="19" t="s">
        <v>41</v>
      </c>
      <c r="D21" s="43">
        <v>39730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39730</v>
      </c>
      <c r="O21" s="44">
        <f t="shared" si="2"/>
        <v>29</v>
      </c>
      <c r="P21" s="9"/>
    </row>
    <row r="22" spans="1:119" ht="15.75">
      <c r="A22" s="26" t="s">
        <v>33</v>
      </c>
      <c r="B22" s="27"/>
      <c r="C22" s="28"/>
      <c r="D22" s="29">
        <f t="shared" ref="D22:M22" si="5">SUM(D23:D23)</f>
        <v>90555</v>
      </c>
      <c r="E22" s="29">
        <f t="shared" si="5"/>
        <v>0</v>
      </c>
      <c r="F22" s="29">
        <f t="shared" si="5"/>
        <v>0</v>
      </c>
      <c r="G22" s="29">
        <f t="shared" si="5"/>
        <v>0</v>
      </c>
      <c r="H22" s="29">
        <f t="shared" si="5"/>
        <v>0</v>
      </c>
      <c r="I22" s="29">
        <f t="shared" si="5"/>
        <v>0</v>
      </c>
      <c r="J22" s="29">
        <f t="shared" si="5"/>
        <v>0</v>
      </c>
      <c r="K22" s="29">
        <f t="shared" si="5"/>
        <v>0</v>
      </c>
      <c r="L22" s="29">
        <f t="shared" si="5"/>
        <v>0</v>
      </c>
      <c r="M22" s="29">
        <f t="shared" si="5"/>
        <v>0</v>
      </c>
      <c r="N22" s="29">
        <f t="shared" si="1"/>
        <v>90555</v>
      </c>
      <c r="O22" s="41">
        <f t="shared" si="2"/>
        <v>66.098540145985396</v>
      </c>
      <c r="P22" s="10"/>
    </row>
    <row r="23" spans="1:119">
      <c r="A23" s="12"/>
      <c r="B23" s="42">
        <v>541</v>
      </c>
      <c r="C23" s="19" t="s">
        <v>34</v>
      </c>
      <c r="D23" s="43">
        <v>90555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90555</v>
      </c>
      <c r="O23" s="44">
        <f t="shared" si="2"/>
        <v>66.098540145985396</v>
      </c>
      <c r="P23" s="9"/>
    </row>
    <row r="24" spans="1:119" ht="15.75">
      <c r="A24" s="26" t="s">
        <v>35</v>
      </c>
      <c r="B24" s="27"/>
      <c r="C24" s="28"/>
      <c r="D24" s="29">
        <f t="shared" ref="D24:M24" si="6">SUM(D25:D26)</f>
        <v>2002243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1"/>
        <v>2002243</v>
      </c>
      <c r="O24" s="41">
        <f t="shared" si="2"/>
        <v>1461.4912408759124</v>
      </c>
      <c r="P24" s="9"/>
    </row>
    <row r="25" spans="1:119">
      <c r="A25" s="12"/>
      <c r="B25" s="42">
        <v>572</v>
      </c>
      <c r="C25" s="19" t="s">
        <v>36</v>
      </c>
      <c r="D25" s="43">
        <v>441730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441730</v>
      </c>
      <c r="O25" s="44">
        <f t="shared" si="2"/>
        <v>322.43065693430657</v>
      </c>
      <c r="P25" s="9"/>
    </row>
    <row r="26" spans="1:119" ht="15.75" thickBot="1">
      <c r="A26" s="12"/>
      <c r="B26" s="42">
        <v>575</v>
      </c>
      <c r="C26" s="19" t="s">
        <v>37</v>
      </c>
      <c r="D26" s="43">
        <v>1560513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1560513</v>
      </c>
      <c r="O26" s="44">
        <f t="shared" si="2"/>
        <v>1139.0605839416057</v>
      </c>
      <c r="P26" s="9"/>
    </row>
    <row r="27" spans="1:119" ht="16.5" thickBot="1">
      <c r="A27" s="13" t="s">
        <v>10</v>
      </c>
      <c r="B27" s="21"/>
      <c r="C27" s="20"/>
      <c r="D27" s="14">
        <f>SUM(D5,D12,D19,D22,D24)</f>
        <v>6030552</v>
      </c>
      <c r="E27" s="14">
        <f t="shared" ref="E27:M27" si="7">SUM(E5,E12,E19,E22,E24)</f>
        <v>0</v>
      </c>
      <c r="F27" s="14">
        <f t="shared" si="7"/>
        <v>0</v>
      </c>
      <c r="G27" s="14">
        <f t="shared" si="7"/>
        <v>0</v>
      </c>
      <c r="H27" s="14">
        <f t="shared" si="7"/>
        <v>0</v>
      </c>
      <c r="I27" s="14">
        <f t="shared" si="7"/>
        <v>0</v>
      </c>
      <c r="J27" s="14">
        <f t="shared" si="7"/>
        <v>0</v>
      </c>
      <c r="K27" s="14">
        <f t="shared" si="7"/>
        <v>3219950</v>
      </c>
      <c r="L27" s="14">
        <f t="shared" si="7"/>
        <v>0</v>
      </c>
      <c r="M27" s="14">
        <f t="shared" si="7"/>
        <v>0</v>
      </c>
      <c r="N27" s="14">
        <f t="shared" si="1"/>
        <v>9250502</v>
      </c>
      <c r="O27" s="35">
        <f t="shared" si="2"/>
        <v>6752.1912408759126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62</v>
      </c>
      <c r="M29" s="90"/>
      <c r="N29" s="90"/>
      <c r="O29" s="39">
        <v>1370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43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9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78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79</v>
      </c>
      <c r="N4" s="32" t="s">
        <v>5</v>
      </c>
      <c r="O4" s="32" t="s">
        <v>80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SUM(D6:D9)</f>
        <v>1585461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25" si="1">SUM(D5:N5)</f>
        <v>1585461</v>
      </c>
      <c r="P5" s="30">
        <f t="shared" ref="P5:P25" si="2">(O5/P$27)</f>
        <v>1192.0759398496241</v>
      </c>
      <c r="Q5" s="6"/>
    </row>
    <row r="6" spans="1:134">
      <c r="A6" s="12"/>
      <c r="B6" s="42">
        <v>511</v>
      </c>
      <c r="C6" s="19" t="s">
        <v>19</v>
      </c>
      <c r="D6" s="43">
        <v>7659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7659</v>
      </c>
      <c r="P6" s="44">
        <f t="shared" si="2"/>
        <v>5.7586466165413537</v>
      </c>
      <c r="Q6" s="9"/>
    </row>
    <row r="7" spans="1:134">
      <c r="A7" s="12"/>
      <c r="B7" s="42">
        <v>513</v>
      </c>
      <c r="C7" s="19" t="s">
        <v>20</v>
      </c>
      <c r="D7" s="43">
        <v>471890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471890</v>
      </c>
      <c r="P7" s="44">
        <f t="shared" si="2"/>
        <v>354.80451127819549</v>
      </c>
      <c r="Q7" s="9"/>
    </row>
    <row r="8" spans="1:134">
      <c r="A8" s="12"/>
      <c r="B8" s="42">
        <v>514</v>
      </c>
      <c r="C8" s="19" t="s">
        <v>21</v>
      </c>
      <c r="D8" s="43">
        <v>135014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135014</v>
      </c>
      <c r="P8" s="44">
        <f t="shared" si="2"/>
        <v>101.51428571428572</v>
      </c>
      <c r="Q8" s="9"/>
    </row>
    <row r="9" spans="1:134">
      <c r="A9" s="12"/>
      <c r="B9" s="42">
        <v>519</v>
      </c>
      <c r="C9" s="19" t="s">
        <v>23</v>
      </c>
      <c r="D9" s="43">
        <v>970898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970898</v>
      </c>
      <c r="P9" s="44">
        <f t="shared" si="2"/>
        <v>729.99849624060153</v>
      </c>
      <c r="Q9" s="9"/>
    </row>
    <row r="10" spans="1:134" ht="15.75">
      <c r="A10" s="26" t="s">
        <v>24</v>
      </c>
      <c r="B10" s="27"/>
      <c r="C10" s="28"/>
      <c r="D10" s="29">
        <f t="shared" ref="D10:N10" si="3">SUM(D11:D15)</f>
        <v>3005447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29">
        <f t="shared" si="3"/>
        <v>0</v>
      </c>
      <c r="O10" s="40">
        <f t="shared" si="1"/>
        <v>3005447</v>
      </c>
      <c r="P10" s="41">
        <f t="shared" si="2"/>
        <v>2259.7345864661656</v>
      </c>
      <c r="Q10" s="10"/>
    </row>
    <row r="11" spans="1:134">
      <c r="A11" s="12"/>
      <c r="B11" s="42">
        <v>521</v>
      </c>
      <c r="C11" s="19" t="s">
        <v>25</v>
      </c>
      <c r="D11" s="43">
        <v>1680394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1680394</v>
      </c>
      <c r="P11" s="44">
        <f t="shared" si="2"/>
        <v>1263.4541353383458</v>
      </c>
      <c r="Q11" s="9"/>
    </row>
    <row r="12" spans="1:134">
      <c r="A12" s="12"/>
      <c r="B12" s="42">
        <v>522</v>
      </c>
      <c r="C12" s="19" t="s">
        <v>26</v>
      </c>
      <c r="D12" s="43">
        <v>705019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705019</v>
      </c>
      <c r="P12" s="44">
        <f t="shared" si="2"/>
        <v>530.08947368421047</v>
      </c>
      <c r="Q12" s="9"/>
    </row>
    <row r="13" spans="1:134">
      <c r="A13" s="12"/>
      <c r="B13" s="42">
        <v>524</v>
      </c>
      <c r="C13" s="19" t="s">
        <v>27</v>
      </c>
      <c r="D13" s="43">
        <v>271003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271003</v>
      </c>
      <c r="P13" s="44">
        <f t="shared" si="2"/>
        <v>203.76165413533835</v>
      </c>
      <c r="Q13" s="9"/>
    </row>
    <row r="14" spans="1:134">
      <c r="A14" s="12"/>
      <c r="B14" s="42">
        <v>525</v>
      </c>
      <c r="C14" s="19" t="s">
        <v>45</v>
      </c>
      <c r="D14" s="43">
        <v>7428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7428</v>
      </c>
      <c r="P14" s="44">
        <f t="shared" si="2"/>
        <v>5.5849624060150376</v>
      </c>
      <c r="Q14" s="9"/>
    </row>
    <row r="15" spans="1:134">
      <c r="A15" s="12"/>
      <c r="B15" s="42">
        <v>526</v>
      </c>
      <c r="C15" s="19" t="s">
        <v>28</v>
      </c>
      <c r="D15" s="43">
        <v>341603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341603</v>
      </c>
      <c r="P15" s="44">
        <f t="shared" si="2"/>
        <v>256.84436090225563</v>
      </c>
      <c r="Q15" s="9"/>
    </row>
    <row r="16" spans="1:134" ht="15.75">
      <c r="A16" s="26" t="s">
        <v>30</v>
      </c>
      <c r="B16" s="27"/>
      <c r="C16" s="28"/>
      <c r="D16" s="29">
        <f t="shared" ref="D16:N16" si="4">SUM(D17:D19)</f>
        <v>238402</v>
      </c>
      <c r="E16" s="29">
        <f t="shared" si="4"/>
        <v>654042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29">
        <f t="shared" si="4"/>
        <v>0</v>
      </c>
      <c r="O16" s="40">
        <f t="shared" si="1"/>
        <v>892444</v>
      </c>
      <c r="P16" s="41">
        <f t="shared" si="2"/>
        <v>671.01052631578943</v>
      </c>
      <c r="Q16" s="10"/>
    </row>
    <row r="17" spans="1:120">
      <c r="A17" s="12"/>
      <c r="B17" s="42">
        <v>534</v>
      </c>
      <c r="C17" s="19" t="s">
        <v>31</v>
      </c>
      <c r="D17" s="43">
        <v>202570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202570</v>
      </c>
      <c r="P17" s="44">
        <f t="shared" si="2"/>
        <v>152.30827067669173</v>
      </c>
      <c r="Q17" s="9"/>
    </row>
    <row r="18" spans="1:120">
      <c r="A18" s="12"/>
      <c r="B18" s="42">
        <v>535</v>
      </c>
      <c r="C18" s="19" t="s">
        <v>41</v>
      </c>
      <c r="D18" s="43">
        <v>35832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35832</v>
      </c>
      <c r="P18" s="44">
        <f t="shared" si="2"/>
        <v>26.941353383458647</v>
      </c>
      <c r="Q18" s="9"/>
    </row>
    <row r="19" spans="1:120">
      <c r="A19" s="12"/>
      <c r="B19" s="42">
        <v>539</v>
      </c>
      <c r="C19" s="19" t="s">
        <v>32</v>
      </c>
      <c r="D19" s="43">
        <v>0</v>
      </c>
      <c r="E19" s="43">
        <v>654042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654042</v>
      </c>
      <c r="P19" s="44">
        <f t="shared" si="2"/>
        <v>491.76090225563911</v>
      </c>
      <c r="Q19" s="9"/>
    </row>
    <row r="20" spans="1:120" ht="15.75">
      <c r="A20" s="26" t="s">
        <v>33</v>
      </c>
      <c r="B20" s="27"/>
      <c r="C20" s="28"/>
      <c r="D20" s="29">
        <f t="shared" ref="D20:N20" si="5">SUM(D21:D21)</f>
        <v>84478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5"/>
        <v>0</v>
      </c>
      <c r="O20" s="29">
        <f t="shared" si="1"/>
        <v>84478</v>
      </c>
      <c r="P20" s="41">
        <f t="shared" si="2"/>
        <v>63.517293233082704</v>
      </c>
      <c r="Q20" s="10"/>
    </row>
    <row r="21" spans="1:120">
      <c r="A21" s="12"/>
      <c r="B21" s="42">
        <v>541</v>
      </c>
      <c r="C21" s="19" t="s">
        <v>34</v>
      </c>
      <c r="D21" s="43">
        <v>84478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1"/>
        <v>84478</v>
      </c>
      <c r="P21" s="44">
        <f t="shared" si="2"/>
        <v>63.517293233082704</v>
      </c>
      <c r="Q21" s="9"/>
    </row>
    <row r="22" spans="1:120" ht="15.75">
      <c r="A22" s="26" t="s">
        <v>35</v>
      </c>
      <c r="B22" s="27"/>
      <c r="C22" s="28"/>
      <c r="D22" s="29">
        <f t="shared" ref="D22:N22" si="6">SUM(D23:D24)</f>
        <v>374677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6"/>
        <v>0</v>
      </c>
      <c r="O22" s="29">
        <f t="shared" si="1"/>
        <v>374677</v>
      </c>
      <c r="P22" s="41">
        <f t="shared" si="2"/>
        <v>281.71203007518795</v>
      </c>
      <c r="Q22" s="9"/>
    </row>
    <row r="23" spans="1:120">
      <c r="A23" s="12"/>
      <c r="B23" s="42">
        <v>572</v>
      </c>
      <c r="C23" s="19" t="s">
        <v>36</v>
      </c>
      <c r="D23" s="43">
        <v>188093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1"/>
        <v>188093</v>
      </c>
      <c r="P23" s="44">
        <f t="shared" si="2"/>
        <v>141.4233082706767</v>
      </c>
      <c r="Q23" s="9"/>
    </row>
    <row r="24" spans="1:120" ht="15.75" thickBot="1">
      <c r="A24" s="12"/>
      <c r="B24" s="42">
        <v>575</v>
      </c>
      <c r="C24" s="19" t="s">
        <v>37</v>
      </c>
      <c r="D24" s="43">
        <v>186584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1"/>
        <v>186584</v>
      </c>
      <c r="P24" s="44">
        <f t="shared" si="2"/>
        <v>140.28872180451128</v>
      </c>
      <c r="Q24" s="9"/>
    </row>
    <row r="25" spans="1:120" ht="16.5" thickBot="1">
      <c r="A25" s="13" t="s">
        <v>10</v>
      </c>
      <c r="B25" s="21"/>
      <c r="C25" s="20"/>
      <c r="D25" s="14">
        <f>SUM(D5,D10,D16,D20,D22)</f>
        <v>5288465</v>
      </c>
      <c r="E25" s="14">
        <f t="shared" ref="E25:N25" si="7">SUM(E5,E10,E16,E20,E22)</f>
        <v>654042</v>
      </c>
      <c r="F25" s="14">
        <f t="shared" si="7"/>
        <v>0</v>
      </c>
      <c r="G25" s="14">
        <f t="shared" si="7"/>
        <v>0</v>
      </c>
      <c r="H25" s="14">
        <f t="shared" si="7"/>
        <v>0</v>
      </c>
      <c r="I25" s="14">
        <f t="shared" si="7"/>
        <v>0</v>
      </c>
      <c r="J25" s="14">
        <f t="shared" si="7"/>
        <v>0</v>
      </c>
      <c r="K25" s="14">
        <f t="shared" si="7"/>
        <v>0</v>
      </c>
      <c r="L25" s="14">
        <f t="shared" si="7"/>
        <v>0</v>
      </c>
      <c r="M25" s="14">
        <f t="shared" si="7"/>
        <v>0</v>
      </c>
      <c r="N25" s="14">
        <f t="shared" si="7"/>
        <v>0</v>
      </c>
      <c r="O25" s="14">
        <f t="shared" si="1"/>
        <v>5942507</v>
      </c>
      <c r="P25" s="35">
        <f t="shared" si="2"/>
        <v>4468.0503759398498</v>
      </c>
      <c r="Q25" s="6"/>
      <c r="R25" s="2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</row>
    <row r="26" spans="1:120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8"/>
    </row>
    <row r="27" spans="1:120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90" t="s">
        <v>81</v>
      </c>
      <c r="N27" s="90"/>
      <c r="O27" s="90"/>
      <c r="P27" s="39">
        <v>1330</v>
      </c>
    </row>
    <row r="28" spans="1:120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3"/>
    </row>
    <row r="29" spans="1:120" ht="15.75" customHeight="1" thickBot="1">
      <c r="A29" s="94" t="s">
        <v>43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6"/>
    </row>
  </sheetData>
  <mergeCells count="10">
    <mergeCell ref="M27:O27"/>
    <mergeCell ref="A28:P28"/>
    <mergeCell ref="A29:P2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1464190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1464190</v>
      </c>
      <c r="O5" s="30">
        <f t="shared" ref="O5:O25" si="2">(N5/O$27)</f>
        <v>1170.4156674660271</v>
      </c>
      <c r="P5" s="6"/>
    </row>
    <row r="6" spans="1:133">
      <c r="A6" s="12"/>
      <c r="B6" s="42">
        <v>511</v>
      </c>
      <c r="C6" s="19" t="s">
        <v>19</v>
      </c>
      <c r="D6" s="43">
        <v>25536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25536</v>
      </c>
      <c r="O6" s="44">
        <f t="shared" si="2"/>
        <v>20.412470023980816</v>
      </c>
      <c r="P6" s="9"/>
    </row>
    <row r="7" spans="1:133">
      <c r="A7" s="12"/>
      <c r="B7" s="42">
        <v>513</v>
      </c>
      <c r="C7" s="19" t="s">
        <v>20</v>
      </c>
      <c r="D7" s="43">
        <v>455539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455539</v>
      </c>
      <c r="O7" s="44">
        <f t="shared" si="2"/>
        <v>364.13988808952837</v>
      </c>
      <c r="P7" s="9"/>
    </row>
    <row r="8" spans="1:133">
      <c r="A8" s="12"/>
      <c r="B8" s="42">
        <v>514</v>
      </c>
      <c r="C8" s="19" t="s">
        <v>21</v>
      </c>
      <c r="D8" s="43">
        <v>137930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137930</v>
      </c>
      <c r="O8" s="44">
        <f t="shared" si="2"/>
        <v>110.25579536370903</v>
      </c>
      <c r="P8" s="9"/>
    </row>
    <row r="9" spans="1:133">
      <c r="A9" s="12"/>
      <c r="B9" s="42">
        <v>519</v>
      </c>
      <c r="C9" s="19" t="s">
        <v>54</v>
      </c>
      <c r="D9" s="43">
        <v>845185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845185</v>
      </c>
      <c r="O9" s="44">
        <f t="shared" si="2"/>
        <v>675.60751398880893</v>
      </c>
      <c r="P9" s="9"/>
    </row>
    <row r="10" spans="1:133" ht="15.75">
      <c r="A10" s="26" t="s">
        <v>24</v>
      </c>
      <c r="B10" s="27"/>
      <c r="C10" s="28"/>
      <c r="D10" s="29">
        <f t="shared" ref="D10:M10" si="3">SUM(D11:D15)</f>
        <v>3011959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3011959</v>
      </c>
      <c r="O10" s="41">
        <f t="shared" si="2"/>
        <v>2407.6410871302955</v>
      </c>
      <c r="P10" s="10"/>
    </row>
    <row r="11" spans="1:133">
      <c r="A11" s="12"/>
      <c r="B11" s="42">
        <v>521</v>
      </c>
      <c r="C11" s="19" t="s">
        <v>25</v>
      </c>
      <c r="D11" s="43">
        <v>1730204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1730204</v>
      </c>
      <c r="O11" s="44">
        <f t="shared" si="2"/>
        <v>1383.0567545963229</v>
      </c>
      <c r="P11" s="9"/>
    </row>
    <row r="12" spans="1:133">
      <c r="A12" s="12"/>
      <c r="B12" s="42">
        <v>522</v>
      </c>
      <c r="C12" s="19" t="s">
        <v>26</v>
      </c>
      <c r="D12" s="43">
        <v>667569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667569</v>
      </c>
      <c r="O12" s="44">
        <f t="shared" si="2"/>
        <v>533.62829736211029</v>
      </c>
      <c r="P12" s="9"/>
    </row>
    <row r="13" spans="1:133">
      <c r="A13" s="12"/>
      <c r="B13" s="42">
        <v>524</v>
      </c>
      <c r="C13" s="19" t="s">
        <v>27</v>
      </c>
      <c r="D13" s="43">
        <v>237056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237056</v>
      </c>
      <c r="O13" s="44">
        <f t="shared" si="2"/>
        <v>189.49320543565148</v>
      </c>
      <c r="P13" s="9"/>
    </row>
    <row r="14" spans="1:133">
      <c r="A14" s="12"/>
      <c r="B14" s="42">
        <v>526</v>
      </c>
      <c r="C14" s="19" t="s">
        <v>28</v>
      </c>
      <c r="D14" s="43">
        <v>331653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331653</v>
      </c>
      <c r="O14" s="44">
        <f t="shared" si="2"/>
        <v>265.11031175059952</v>
      </c>
      <c r="P14" s="9"/>
    </row>
    <row r="15" spans="1:133">
      <c r="A15" s="12"/>
      <c r="B15" s="42">
        <v>529</v>
      </c>
      <c r="C15" s="19" t="s">
        <v>29</v>
      </c>
      <c r="D15" s="43">
        <v>45477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45477</v>
      </c>
      <c r="O15" s="44">
        <f t="shared" si="2"/>
        <v>36.352517985611513</v>
      </c>
      <c r="P15" s="9"/>
    </row>
    <row r="16" spans="1:133" ht="15.75">
      <c r="A16" s="26" t="s">
        <v>30</v>
      </c>
      <c r="B16" s="27"/>
      <c r="C16" s="28"/>
      <c r="D16" s="29">
        <f t="shared" ref="D16:M16" si="4">SUM(D17:D19)</f>
        <v>261265</v>
      </c>
      <c r="E16" s="29">
        <f t="shared" si="4"/>
        <v>825381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1086646</v>
      </c>
      <c r="O16" s="41">
        <f t="shared" si="2"/>
        <v>868.62190247801755</v>
      </c>
      <c r="P16" s="10"/>
    </row>
    <row r="17" spans="1:119">
      <c r="A17" s="12"/>
      <c r="B17" s="42">
        <v>534</v>
      </c>
      <c r="C17" s="19" t="s">
        <v>55</v>
      </c>
      <c r="D17" s="43">
        <v>197034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197034</v>
      </c>
      <c r="O17" s="44">
        <f t="shared" si="2"/>
        <v>157.50119904076737</v>
      </c>
      <c r="P17" s="9"/>
    </row>
    <row r="18" spans="1:119">
      <c r="A18" s="12"/>
      <c r="B18" s="42">
        <v>535</v>
      </c>
      <c r="C18" s="19" t="s">
        <v>41</v>
      </c>
      <c r="D18" s="43">
        <v>64231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64231</v>
      </c>
      <c r="O18" s="44">
        <f t="shared" si="2"/>
        <v>51.343725019984014</v>
      </c>
      <c r="P18" s="9"/>
    </row>
    <row r="19" spans="1:119">
      <c r="A19" s="12"/>
      <c r="B19" s="42">
        <v>539</v>
      </c>
      <c r="C19" s="19" t="s">
        <v>32</v>
      </c>
      <c r="D19" s="43">
        <v>0</v>
      </c>
      <c r="E19" s="43">
        <v>825381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825381</v>
      </c>
      <c r="O19" s="44">
        <f t="shared" si="2"/>
        <v>659.77697841726615</v>
      </c>
      <c r="P19" s="9"/>
    </row>
    <row r="20" spans="1:119" ht="15.75">
      <c r="A20" s="26" t="s">
        <v>33</v>
      </c>
      <c r="B20" s="27"/>
      <c r="C20" s="28"/>
      <c r="D20" s="29">
        <f t="shared" ref="D20:M20" si="5">SUM(D21:D21)</f>
        <v>37847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37847</v>
      </c>
      <c r="O20" s="41">
        <f t="shared" si="2"/>
        <v>30.253397282174262</v>
      </c>
      <c r="P20" s="10"/>
    </row>
    <row r="21" spans="1:119">
      <c r="A21" s="12"/>
      <c r="B21" s="42">
        <v>541</v>
      </c>
      <c r="C21" s="19" t="s">
        <v>56</v>
      </c>
      <c r="D21" s="43">
        <v>37847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37847</v>
      </c>
      <c r="O21" s="44">
        <f t="shared" si="2"/>
        <v>30.253397282174262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SUM(D23:D24)</f>
        <v>408208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408208</v>
      </c>
      <c r="O22" s="41">
        <f t="shared" si="2"/>
        <v>326.30535571542765</v>
      </c>
      <c r="P22" s="9"/>
    </row>
    <row r="23" spans="1:119">
      <c r="A23" s="12"/>
      <c r="B23" s="42">
        <v>572</v>
      </c>
      <c r="C23" s="19" t="s">
        <v>57</v>
      </c>
      <c r="D23" s="43">
        <v>144186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144186</v>
      </c>
      <c r="O23" s="44">
        <f t="shared" si="2"/>
        <v>115.25659472422062</v>
      </c>
      <c r="P23" s="9"/>
    </row>
    <row r="24" spans="1:119" ht="15.75" thickBot="1">
      <c r="A24" s="12"/>
      <c r="B24" s="42">
        <v>575</v>
      </c>
      <c r="C24" s="19" t="s">
        <v>58</v>
      </c>
      <c r="D24" s="43">
        <v>264022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264022</v>
      </c>
      <c r="O24" s="44">
        <f t="shared" si="2"/>
        <v>211.04876099120705</v>
      </c>
      <c r="P24" s="9"/>
    </row>
    <row r="25" spans="1:119" ht="16.5" thickBot="1">
      <c r="A25" s="13" t="s">
        <v>10</v>
      </c>
      <c r="B25" s="21"/>
      <c r="C25" s="20"/>
      <c r="D25" s="14">
        <f>SUM(D5,D10,D16,D20,D22)</f>
        <v>5183469</v>
      </c>
      <c r="E25" s="14">
        <f t="shared" ref="E25:M25" si="7">SUM(E5,E10,E16,E20,E22)</f>
        <v>825381</v>
      </c>
      <c r="F25" s="14">
        <f t="shared" si="7"/>
        <v>0</v>
      </c>
      <c r="G25" s="14">
        <f t="shared" si="7"/>
        <v>0</v>
      </c>
      <c r="H25" s="14">
        <f t="shared" si="7"/>
        <v>0</v>
      </c>
      <c r="I25" s="14">
        <f t="shared" si="7"/>
        <v>0</v>
      </c>
      <c r="J25" s="14">
        <f t="shared" si="7"/>
        <v>0</v>
      </c>
      <c r="K25" s="14">
        <f t="shared" si="7"/>
        <v>0</v>
      </c>
      <c r="L25" s="14">
        <f t="shared" si="7"/>
        <v>0</v>
      </c>
      <c r="M25" s="14">
        <f t="shared" si="7"/>
        <v>0</v>
      </c>
      <c r="N25" s="14">
        <f t="shared" si="1"/>
        <v>6008850</v>
      </c>
      <c r="O25" s="35">
        <f t="shared" si="2"/>
        <v>4803.2374100719426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76</v>
      </c>
      <c r="M27" s="90"/>
      <c r="N27" s="90"/>
      <c r="O27" s="39">
        <v>1251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43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1107316</v>
      </c>
      <c r="E5" s="24">
        <f t="shared" si="0"/>
        <v>0</v>
      </c>
      <c r="F5" s="24">
        <f t="shared" si="0"/>
        <v>0</v>
      </c>
      <c r="G5" s="24">
        <f t="shared" si="0"/>
        <v>20545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1127861</v>
      </c>
      <c r="O5" s="30">
        <f t="shared" ref="O5:O26" si="2">(N5/O$28)</f>
        <v>945.39899413243927</v>
      </c>
      <c r="P5" s="6"/>
    </row>
    <row r="6" spans="1:133">
      <c r="A6" s="12"/>
      <c r="B6" s="42">
        <v>511</v>
      </c>
      <c r="C6" s="19" t="s">
        <v>19</v>
      </c>
      <c r="D6" s="43">
        <v>14197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14197</v>
      </c>
      <c r="O6" s="44">
        <f t="shared" si="2"/>
        <v>11.900251466890193</v>
      </c>
      <c r="P6" s="9"/>
    </row>
    <row r="7" spans="1:133">
      <c r="A7" s="12"/>
      <c r="B7" s="42">
        <v>513</v>
      </c>
      <c r="C7" s="19" t="s">
        <v>20</v>
      </c>
      <c r="D7" s="43">
        <v>422807</v>
      </c>
      <c r="E7" s="43">
        <v>0</v>
      </c>
      <c r="F7" s="43">
        <v>0</v>
      </c>
      <c r="G7" s="43">
        <v>20545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443352</v>
      </c>
      <c r="O7" s="44">
        <f t="shared" si="2"/>
        <v>371.62782900251466</v>
      </c>
      <c r="P7" s="9"/>
    </row>
    <row r="8" spans="1:133">
      <c r="A8" s="12"/>
      <c r="B8" s="42">
        <v>514</v>
      </c>
      <c r="C8" s="19" t="s">
        <v>21</v>
      </c>
      <c r="D8" s="43">
        <v>108800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108800</v>
      </c>
      <c r="O8" s="44">
        <f t="shared" si="2"/>
        <v>91.198658843252304</v>
      </c>
      <c r="P8" s="9"/>
    </row>
    <row r="9" spans="1:133">
      <c r="A9" s="12"/>
      <c r="B9" s="42">
        <v>519</v>
      </c>
      <c r="C9" s="19" t="s">
        <v>54</v>
      </c>
      <c r="D9" s="43">
        <v>561512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561512</v>
      </c>
      <c r="O9" s="44">
        <f t="shared" si="2"/>
        <v>470.67225481978204</v>
      </c>
      <c r="P9" s="9"/>
    </row>
    <row r="10" spans="1:133" ht="15.75">
      <c r="A10" s="26" t="s">
        <v>24</v>
      </c>
      <c r="B10" s="27"/>
      <c r="C10" s="28"/>
      <c r="D10" s="29">
        <f t="shared" ref="D10:M10" si="3">SUM(D11:D16)</f>
        <v>3447556</v>
      </c>
      <c r="E10" s="29">
        <f t="shared" si="3"/>
        <v>0</v>
      </c>
      <c r="F10" s="29">
        <f t="shared" si="3"/>
        <v>0</v>
      </c>
      <c r="G10" s="29">
        <f t="shared" si="3"/>
        <v>6255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3453811</v>
      </c>
      <c r="O10" s="41">
        <f t="shared" si="2"/>
        <v>2895.0637049455154</v>
      </c>
      <c r="P10" s="10"/>
    </row>
    <row r="11" spans="1:133">
      <c r="A11" s="12"/>
      <c r="B11" s="42">
        <v>521</v>
      </c>
      <c r="C11" s="19" t="s">
        <v>25</v>
      </c>
      <c r="D11" s="43">
        <v>1768242</v>
      </c>
      <c r="E11" s="43">
        <v>0</v>
      </c>
      <c r="F11" s="43">
        <v>0</v>
      </c>
      <c r="G11" s="43">
        <v>6255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1774497</v>
      </c>
      <c r="O11" s="44">
        <f t="shared" si="2"/>
        <v>1487.4241408214584</v>
      </c>
      <c r="P11" s="9"/>
    </row>
    <row r="12" spans="1:133">
      <c r="A12" s="12"/>
      <c r="B12" s="42">
        <v>522</v>
      </c>
      <c r="C12" s="19" t="s">
        <v>26</v>
      </c>
      <c r="D12" s="43">
        <v>703218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703218</v>
      </c>
      <c r="O12" s="44">
        <f t="shared" si="2"/>
        <v>589.45347862531435</v>
      </c>
      <c r="P12" s="9"/>
    </row>
    <row r="13" spans="1:133">
      <c r="A13" s="12"/>
      <c r="B13" s="42">
        <v>524</v>
      </c>
      <c r="C13" s="19" t="s">
        <v>27</v>
      </c>
      <c r="D13" s="43">
        <v>197028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197028</v>
      </c>
      <c r="O13" s="44">
        <f t="shared" si="2"/>
        <v>165.15339480301759</v>
      </c>
      <c r="P13" s="9"/>
    </row>
    <row r="14" spans="1:133">
      <c r="A14" s="12"/>
      <c r="B14" s="42">
        <v>525</v>
      </c>
      <c r="C14" s="19" t="s">
        <v>45</v>
      </c>
      <c r="D14" s="43">
        <v>27822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27822</v>
      </c>
      <c r="O14" s="44">
        <f t="shared" si="2"/>
        <v>23.321039396479463</v>
      </c>
      <c r="P14" s="9"/>
    </row>
    <row r="15" spans="1:133">
      <c r="A15" s="12"/>
      <c r="B15" s="42">
        <v>526</v>
      </c>
      <c r="C15" s="19" t="s">
        <v>28</v>
      </c>
      <c r="D15" s="43">
        <v>321994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321994</v>
      </c>
      <c r="O15" s="44">
        <f t="shared" si="2"/>
        <v>269.90276613579215</v>
      </c>
      <c r="P15" s="9"/>
    </row>
    <row r="16" spans="1:133">
      <c r="A16" s="12"/>
      <c r="B16" s="42">
        <v>529</v>
      </c>
      <c r="C16" s="19" t="s">
        <v>29</v>
      </c>
      <c r="D16" s="43">
        <v>429252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429252</v>
      </c>
      <c r="O16" s="44">
        <f t="shared" si="2"/>
        <v>359.80888516345345</v>
      </c>
      <c r="P16" s="9"/>
    </row>
    <row r="17" spans="1:119" ht="15.75">
      <c r="A17" s="26" t="s">
        <v>30</v>
      </c>
      <c r="B17" s="27"/>
      <c r="C17" s="28"/>
      <c r="D17" s="29">
        <f t="shared" ref="D17:M17" si="4">SUM(D18:D20)</f>
        <v>207940</v>
      </c>
      <c r="E17" s="29">
        <f t="shared" si="4"/>
        <v>4002047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0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4209987</v>
      </c>
      <c r="O17" s="41">
        <f t="shared" si="2"/>
        <v>3528.9077954735958</v>
      </c>
      <c r="P17" s="10"/>
    </row>
    <row r="18" spans="1:119">
      <c r="A18" s="12"/>
      <c r="B18" s="42">
        <v>534</v>
      </c>
      <c r="C18" s="19" t="s">
        <v>55</v>
      </c>
      <c r="D18" s="43">
        <v>190949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190949</v>
      </c>
      <c r="O18" s="44">
        <f t="shared" si="2"/>
        <v>160.05783738474435</v>
      </c>
      <c r="P18" s="9"/>
    </row>
    <row r="19" spans="1:119">
      <c r="A19" s="12"/>
      <c r="B19" s="42">
        <v>535</v>
      </c>
      <c r="C19" s="19" t="s">
        <v>41</v>
      </c>
      <c r="D19" s="43">
        <v>16991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16991</v>
      </c>
      <c r="O19" s="44">
        <f t="shared" si="2"/>
        <v>14.242246437552389</v>
      </c>
      <c r="P19" s="9"/>
    </row>
    <row r="20" spans="1:119">
      <c r="A20" s="12"/>
      <c r="B20" s="42">
        <v>539</v>
      </c>
      <c r="C20" s="19" t="s">
        <v>32</v>
      </c>
      <c r="D20" s="43">
        <v>0</v>
      </c>
      <c r="E20" s="43">
        <v>4002047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4002047</v>
      </c>
      <c r="O20" s="44">
        <f t="shared" si="2"/>
        <v>3354.6077116512993</v>
      </c>
      <c r="P20" s="9"/>
    </row>
    <row r="21" spans="1:119" ht="15.75">
      <c r="A21" s="26" t="s">
        <v>33</v>
      </c>
      <c r="B21" s="27"/>
      <c r="C21" s="28"/>
      <c r="D21" s="29">
        <f t="shared" ref="D21:M21" si="5">SUM(D22:D22)</f>
        <v>41158</v>
      </c>
      <c r="E21" s="29">
        <f t="shared" si="5"/>
        <v>0</v>
      </c>
      <c r="F21" s="29">
        <f t="shared" si="5"/>
        <v>0</v>
      </c>
      <c r="G21" s="29">
        <f t="shared" si="5"/>
        <v>0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41158</v>
      </c>
      <c r="O21" s="41">
        <f t="shared" si="2"/>
        <v>34.499580888516348</v>
      </c>
      <c r="P21" s="10"/>
    </row>
    <row r="22" spans="1:119">
      <c r="A22" s="12"/>
      <c r="B22" s="42">
        <v>541</v>
      </c>
      <c r="C22" s="19" t="s">
        <v>56</v>
      </c>
      <c r="D22" s="43">
        <v>41158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41158</v>
      </c>
      <c r="O22" s="44">
        <f t="shared" si="2"/>
        <v>34.499580888516348</v>
      </c>
      <c r="P22" s="9"/>
    </row>
    <row r="23" spans="1:119" ht="15.75">
      <c r="A23" s="26" t="s">
        <v>35</v>
      </c>
      <c r="B23" s="27"/>
      <c r="C23" s="28"/>
      <c r="D23" s="29">
        <f t="shared" ref="D23:M23" si="6">SUM(D24:D25)</f>
        <v>281561</v>
      </c>
      <c r="E23" s="29">
        <f t="shared" si="6"/>
        <v>0</v>
      </c>
      <c r="F23" s="29">
        <f t="shared" si="6"/>
        <v>0</v>
      </c>
      <c r="G23" s="29">
        <f t="shared" si="6"/>
        <v>12285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293846</v>
      </c>
      <c r="O23" s="41">
        <f t="shared" si="2"/>
        <v>246.30846605196982</v>
      </c>
      <c r="P23" s="9"/>
    </row>
    <row r="24" spans="1:119">
      <c r="A24" s="12"/>
      <c r="B24" s="42">
        <v>572</v>
      </c>
      <c r="C24" s="19" t="s">
        <v>57</v>
      </c>
      <c r="D24" s="43">
        <v>118456</v>
      </c>
      <c r="E24" s="43">
        <v>0</v>
      </c>
      <c r="F24" s="43">
        <v>0</v>
      </c>
      <c r="G24" s="43">
        <v>12285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130741</v>
      </c>
      <c r="O24" s="44">
        <f t="shared" si="2"/>
        <v>109.59010896898575</v>
      </c>
      <c r="P24" s="9"/>
    </row>
    <row r="25" spans="1:119" ht="15.75" thickBot="1">
      <c r="A25" s="12"/>
      <c r="B25" s="42">
        <v>575</v>
      </c>
      <c r="C25" s="19" t="s">
        <v>58</v>
      </c>
      <c r="D25" s="43">
        <v>163105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163105</v>
      </c>
      <c r="O25" s="44">
        <f t="shared" si="2"/>
        <v>136.71835708298408</v>
      </c>
      <c r="P25" s="9"/>
    </row>
    <row r="26" spans="1:119" ht="16.5" thickBot="1">
      <c r="A26" s="13" t="s">
        <v>10</v>
      </c>
      <c r="B26" s="21"/>
      <c r="C26" s="20"/>
      <c r="D26" s="14">
        <f>SUM(D5,D10,D17,D21,D23)</f>
        <v>5085531</v>
      </c>
      <c r="E26" s="14">
        <f t="shared" ref="E26:M26" si="7">SUM(E5,E10,E17,E21,E23)</f>
        <v>4002047</v>
      </c>
      <c r="F26" s="14">
        <f t="shared" si="7"/>
        <v>0</v>
      </c>
      <c r="G26" s="14">
        <f t="shared" si="7"/>
        <v>39085</v>
      </c>
      <c r="H26" s="14">
        <f t="shared" si="7"/>
        <v>0</v>
      </c>
      <c r="I26" s="14">
        <f t="shared" si="7"/>
        <v>0</v>
      </c>
      <c r="J26" s="14">
        <f t="shared" si="7"/>
        <v>0</v>
      </c>
      <c r="K26" s="14">
        <f t="shared" si="7"/>
        <v>0</v>
      </c>
      <c r="L26" s="14">
        <f t="shared" si="7"/>
        <v>0</v>
      </c>
      <c r="M26" s="14">
        <f t="shared" si="7"/>
        <v>0</v>
      </c>
      <c r="N26" s="14">
        <f t="shared" si="1"/>
        <v>9126663</v>
      </c>
      <c r="O26" s="35">
        <f t="shared" si="2"/>
        <v>7650.1785414920369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74</v>
      </c>
      <c r="M28" s="90"/>
      <c r="N28" s="90"/>
      <c r="O28" s="39">
        <v>1193</v>
      </c>
    </row>
    <row r="29" spans="1:119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19" ht="15.75" customHeight="1" thickBot="1">
      <c r="A30" s="94" t="s">
        <v>43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1010576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8" si="1">SUM(D5:M5)</f>
        <v>1010576</v>
      </c>
      <c r="O5" s="30">
        <f t="shared" ref="O5:O28" si="2">(N5/O$30)</f>
        <v>830.38290879211172</v>
      </c>
      <c r="P5" s="6"/>
    </row>
    <row r="6" spans="1:133">
      <c r="A6" s="12"/>
      <c r="B6" s="42">
        <v>511</v>
      </c>
      <c r="C6" s="19" t="s">
        <v>19</v>
      </c>
      <c r="D6" s="43">
        <v>21262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21262</v>
      </c>
      <c r="O6" s="44">
        <f t="shared" si="2"/>
        <v>17.470829909613805</v>
      </c>
      <c r="P6" s="9"/>
    </row>
    <row r="7" spans="1:133">
      <c r="A7" s="12"/>
      <c r="B7" s="42">
        <v>513</v>
      </c>
      <c r="C7" s="19" t="s">
        <v>20</v>
      </c>
      <c r="D7" s="43">
        <v>413762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413762</v>
      </c>
      <c r="O7" s="44">
        <f t="shared" si="2"/>
        <v>339.98520953163518</v>
      </c>
      <c r="P7" s="9"/>
    </row>
    <row r="8" spans="1:133">
      <c r="A8" s="12"/>
      <c r="B8" s="42">
        <v>514</v>
      </c>
      <c r="C8" s="19" t="s">
        <v>21</v>
      </c>
      <c r="D8" s="43">
        <v>111270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111270</v>
      </c>
      <c r="O8" s="44">
        <f t="shared" si="2"/>
        <v>91.429745275267052</v>
      </c>
      <c r="P8" s="9"/>
    </row>
    <row r="9" spans="1:133">
      <c r="A9" s="12"/>
      <c r="B9" s="42">
        <v>519</v>
      </c>
      <c r="C9" s="19" t="s">
        <v>54</v>
      </c>
      <c r="D9" s="43">
        <v>464282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464282</v>
      </c>
      <c r="O9" s="44">
        <f t="shared" si="2"/>
        <v>381.49712407559571</v>
      </c>
      <c r="P9" s="9"/>
    </row>
    <row r="10" spans="1:133" ht="15.75">
      <c r="A10" s="26" t="s">
        <v>24</v>
      </c>
      <c r="B10" s="27"/>
      <c r="C10" s="28"/>
      <c r="D10" s="29">
        <f t="shared" ref="D10:M10" si="3">SUM(D11:D16)</f>
        <v>3338712</v>
      </c>
      <c r="E10" s="29">
        <f t="shared" si="3"/>
        <v>0</v>
      </c>
      <c r="F10" s="29">
        <f t="shared" si="3"/>
        <v>0</v>
      </c>
      <c r="G10" s="29">
        <f t="shared" si="3"/>
        <v>5778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3344490</v>
      </c>
      <c r="O10" s="41">
        <f t="shared" si="2"/>
        <v>2748.1429745275268</v>
      </c>
      <c r="P10" s="10"/>
    </row>
    <row r="11" spans="1:133">
      <c r="A11" s="12"/>
      <c r="B11" s="42">
        <v>521</v>
      </c>
      <c r="C11" s="19" t="s">
        <v>25</v>
      </c>
      <c r="D11" s="43">
        <v>1670492</v>
      </c>
      <c r="E11" s="43">
        <v>0</v>
      </c>
      <c r="F11" s="43">
        <v>0</v>
      </c>
      <c r="G11" s="43">
        <v>5778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1676270</v>
      </c>
      <c r="O11" s="44">
        <f t="shared" si="2"/>
        <v>1377.378800328677</v>
      </c>
      <c r="P11" s="9"/>
    </row>
    <row r="12" spans="1:133">
      <c r="A12" s="12"/>
      <c r="B12" s="42">
        <v>522</v>
      </c>
      <c r="C12" s="19" t="s">
        <v>26</v>
      </c>
      <c r="D12" s="43">
        <v>551044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551044</v>
      </c>
      <c r="O12" s="44">
        <f t="shared" si="2"/>
        <v>452.78882497945767</v>
      </c>
      <c r="P12" s="9"/>
    </row>
    <row r="13" spans="1:133">
      <c r="A13" s="12"/>
      <c r="B13" s="42">
        <v>524</v>
      </c>
      <c r="C13" s="19" t="s">
        <v>27</v>
      </c>
      <c r="D13" s="43">
        <v>264854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264854</v>
      </c>
      <c r="O13" s="44">
        <f t="shared" si="2"/>
        <v>217.62859490550534</v>
      </c>
      <c r="P13" s="9"/>
    </row>
    <row r="14" spans="1:133">
      <c r="A14" s="12"/>
      <c r="B14" s="42">
        <v>525</v>
      </c>
      <c r="C14" s="19" t="s">
        <v>45</v>
      </c>
      <c r="D14" s="43">
        <v>139179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139179</v>
      </c>
      <c r="O14" s="44">
        <f t="shared" si="2"/>
        <v>114.36236647493837</v>
      </c>
      <c r="P14" s="9"/>
    </row>
    <row r="15" spans="1:133">
      <c r="A15" s="12"/>
      <c r="B15" s="42">
        <v>526</v>
      </c>
      <c r="C15" s="19" t="s">
        <v>28</v>
      </c>
      <c r="D15" s="43">
        <v>312615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312615</v>
      </c>
      <c r="O15" s="44">
        <f t="shared" si="2"/>
        <v>256.87345932621201</v>
      </c>
      <c r="P15" s="9"/>
    </row>
    <row r="16" spans="1:133">
      <c r="A16" s="12"/>
      <c r="B16" s="42">
        <v>529</v>
      </c>
      <c r="C16" s="19" t="s">
        <v>29</v>
      </c>
      <c r="D16" s="43">
        <v>400528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400528</v>
      </c>
      <c r="O16" s="44">
        <f t="shared" si="2"/>
        <v>329.11092851273622</v>
      </c>
      <c r="P16" s="9"/>
    </row>
    <row r="17" spans="1:119" ht="15.75">
      <c r="A17" s="26" t="s">
        <v>30</v>
      </c>
      <c r="B17" s="27"/>
      <c r="C17" s="28"/>
      <c r="D17" s="29">
        <f t="shared" ref="D17:M17" si="4">SUM(D18:D20)</f>
        <v>226132</v>
      </c>
      <c r="E17" s="29">
        <f t="shared" si="4"/>
        <v>78129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0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304261</v>
      </c>
      <c r="O17" s="41">
        <f t="shared" si="2"/>
        <v>250.00903861955629</v>
      </c>
      <c r="P17" s="10"/>
    </row>
    <row r="18" spans="1:119">
      <c r="A18" s="12"/>
      <c r="B18" s="42">
        <v>534</v>
      </c>
      <c r="C18" s="19" t="s">
        <v>55</v>
      </c>
      <c r="D18" s="43">
        <v>185006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185006</v>
      </c>
      <c r="O18" s="44">
        <f t="shared" si="2"/>
        <v>152.01807723911259</v>
      </c>
      <c r="P18" s="9"/>
    </row>
    <row r="19" spans="1:119">
      <c r="A19" s="12"/>
      <c r="B19" s="42">
        <v>535</v>
      </c>
      <c r="C19" s="19" t="s">
        <v>41</v>
      </c>
      <c r="D19" s="43">
        <v>41126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41126</v>
      </c>
      <c r="O19" s="44">
        <f t="shared" si="2"/>
        <v>33.792933442892355</v>
      </c>
      <c r="P19" s="9"/>
    </row>
    <row r="20" spans="1:119">
      <c r="A20" s="12"/>
      <c r="B20" s="42">
        <v>539</v>
      </c>
      <c r="C20" s="19" t="s">
        <v>32</v>
      </c>
      <c r="D20" s="43">
        <v>0</v>
      </c>
      <c r="E20" s="43">
        <v>78129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78129</v>
      </c>
      <c r="O20" s="44">
        <f t="shared" si="2"/>
        <v>64.198027937551359</v>
      </c>
      <c r="P20" s="9"/>
    </row>
    <row r="21" spans="1:119" ht="15.75">
      <c r="A21" s="26" t="s">
        <v>33</v>
      </c>
      <c r="B21" s="27"/>
      <c r="C21" s="28"/>
      <c r="D21" s="29">
        <f t="shared" ref="D21:M21" si="5">SUM(D22:D22)</f>
        <v>33648</v>
      </c>
      <c r="E21" s="29">
        <f t="shared" si="5"/>
        <v>0</v>
      </c>
      <c r="F21" s="29">
        <f t="shared" si="5"/>
        <v>0</v>
      </c>
      <c r="G21" s="29">
        <f t="shared" si="5"/>
        <v>0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33648</v>
      </c>
      <c r="O21" s="41">
        <f t="shared" si="2"/>
        <v>27.648315529991784</v>
      </c>
      <c r="P21" s="10"/>
    </row>
    <row r="22" spans="1:119">
      <c r="A22" s="12"/>
      <c r="B22" s="42">
        <v>541</v>
      </c>
      <c r="C22" s="19" t="s">
        <v>56</v>
      </c>
      <c r="D22" s="43">
        <v>33648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33648</v>
      </c>
      <c r="O22" s="44">
        <f t="shared" si="2"/>
        <v>27.648315529991784</v>
      </c>
      <c r="P22" s="9"/>
    </row>
    <row r="23" spans="1:119" ht="15.75">
      <c r="A23" s="26" t="s">
        <v>35</v>
      </c>
      <c r="B23" s="27"/>
      <c r="C23" s="28"/>
      <c r="D23" s="29">
        <f t="shared" ref="D23:M23" si="6">SUM(D24:D25)</f>
        <v>289821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289821</v>
      </c>
      <c r="O23" s="41">
        <f t="shared" si="2"/>
        <v>238.14379622021363</v>
      </c>
      <c r="P23" s="9"/>
    </row>
    <row r="24" spans="1:119">
      <c r="A24" s="12"/>
      <c r="B24" s="42">
        <v>572</v>
      </c>
      <c r="C24" s="19" t="s">
        <v>57</v>
      </c>
      <c r="D24" s="43">
        <v>149170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149170</v>
      </c>
      <c r="O24" s="44">
        <f t="shared" si="2"/>
        <v>122.57189811010682</v>
      </c>
      <c r="P24" s="9"/>
    </row>
    <row r="25" spans="1:119">
      <c r="A25" s="12"/>
      <c r="B25" s="42">
        <v>575</v>
      </c>
      <c r="C25" s="19" t="s">
        <v>58</v>
      </c>
      <c r="D25" s="43">
        <v>140651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140651</v>
      </c>
      <c r="O25" s="44">
        <f t="shared" si="2"/>
        <v>115.57189811010682</v>
      </c>
      <c r="P25" s="9"/>
    </row>
    <row r="26" spans="1:119" ht="15.75">
      <c r="A26" s="26" t="s">
        <v>66</v>
      </c>
      <c r="B26" s="27"/>
      <c r="C26" s="28"/>
      <c r="D26" s="29">
        <f t="shared" ref="D26:M26" si="7">SUM(D27:D27)</f>
        <v>85646</v>
      </c>
      <c r="E26" s="29">
        <f t="shared" si="7"/>
        <v>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1"/>
        <v>85646</v>
      </c>
      <c r="O26" s="41">
        <f t="shared" si="2"/>
        <v>70.374691865242397</v>
      </c>
      <c r="P26" s="9"/>
    </row>
    <row r="27" spans="1:119" ht="15.75" thickBot="1">
      <c r="A27" s="12"/>
      <c r="B27" s="42">
        <v>581</v>
      </c>
      <c r="C27" s="19" t="s">
        <v>67</v>
      </c>
      <c r="D27" s="43">
        <v>85646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85646</v>
      </c>
      <c r="O27" s="44">
        <f t="shared" si="2"/>
        <v>70.374691865242397</v>
      </c>
      <c r="P27" s="9"/>
    </row>
    <row r="28" spans="1:119" ht="16.5" thickBot="1">
      <c r="A28" s="13" t="s">
        <v>10</v>
      </c>
      <c r="B28" s="21"/>
      <c r="C28" s="20"/>
      <c r="D28" s="14">
        <f>SUM(D5,D10,D17,D21,D23,D26)</f>
        <v>4984535</v>
      </c>
      <c r="E28" s="14">
        <f t="shared" ref="E28:M28" si="8">SUM(E5,E10,E17,E21,E23,E26)</f>
        <v>78129</v>
      </c>
      <c r="F28" s="14">
        <f t="shared" si="8"/>
        <v>0</v>
      </c>
      <c r="G28" s="14">
        <f t="shared" si="8"/>
        <v>5778</v>
      </c>
      <c r="H28" s="14">
        <f t="shared" si="8"/>
        <v>0</v>
      </c>
      <c r="I28" s="14">
        <f t="shared" si="8"/>
        <v>0</v>
      </c>
      <c r="J28" s="14">
        <f t="shared" si="8"/>
        <v>0</v>
      </c>
      <c r="K28" s="14">
        <f t="shared" si="8"/>
        <v>0</v>
      </c>
      <c r="L28" s="14">
        <f t="shared" si="8"/>
        <v>0</v>
      </c>
      <c r="M28" s="14">
        <f t="shared" si="8"/>
        <v>0</v>
      </c>
      <c r="N28" s="14">
        <f t="shared" si="1"/>
        <v>5068442</v>
      </c>
      <c r="O28" s="35">
        <f t="shared" si="2"/>
        <v>4164.7017255546425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72</v>
      </c>
      <c r="M30" s="90"/>
      <c r="N30" s="90"/>
      <c r="O30" s="39">
        <v>1217</v>
      </c>
    </row>
    <row r="31" spans="1:119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19" ht="15.75" customHeight="1" thickBot="1">
      <c r="A32" s="94" t="s">
        <v>43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979181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979181</v>
      </c>
      <c r="O5" s="30">
        <f t="shared" ref="O5:O25" si="2">(N5/O$27)</f>
        <v>815.98416666666662</v>
      </c>
      <c r="P5" s="6"/>
    </row>
    <row r="6" spans="1:133">
      <c r="A6" s="12"/>
      <c r="B6" s="42">
        <v>511</v>
      </c>
      <c r="C6" s="19" t="s">
        <v>19</v>
      </c>
      <c r="D6" s="43">
        <v>34370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34370</v>
      </c>
      <c r="O6" s="44">
        <f t="shared" si="2"/>
        <v>28.641666666666666</v>
      </c>
      <c r="P6" s="9"/>
    </row>
    <row r="7" spans="1:133">
      <c r="A7" s="12"/>
      <c r="B7" s="42">
        <v>513</v>
      </c>
      <c r="C7" s="19" t="s">
        <v>20</v>
      </c>
      <c r="D7" s="43">
        <v>385157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385157</v>
      </c>
      <c r="O7" s="44">
        <f t="shared" si="2"/>
        <v>320.96416666666664</v>
      </c>
      <c r="P7" s="9"/>
    </row>
    <row r="8" spans="1:133">
      <c r="A8" s="12"/>
      <c r="B8" s="42">
        <v>514</v>
      </c>
      <c r="C8" s="19" t="s">
        <v>21</v>
      </c>
      <c r="D8" s="43">
        <v>154752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154752</v>
      </c>
      <c r="O8" s="44">
        <f t="shared" si="2"/>
        <v>128.96</v>
      </c>
      <c r="P8" s="9"/>
    </row>
    <row r="9" spans="1:133">
      <c r="A9" s="12"/>
      <c r="B9" s="42">
        <v>519</v>
      </c>
      <c r="C9" s="19" t="s">
        <v>54</v>
      </c>
      <c r="D9" s="43">
        <v>404902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404902</v>
      </c>
      <c r="O9" s="44">
        <f t="shared" si="2"/>
        <v>337.41833333333335</v>
      </c>
      <c r="P9" s="9"/>
    </row>
    <row r="10" spans="1:133" ht="15.75">
      <c r="A10" s="26" t="s">
        <v>24</v>
      </c>
      <c r="B10" s="27"/>
      <c r="C10" s="28"/>
      <c r="D10" s="29">
        <f t="shared" ref="D10:M10" si="3">SUM(D11:D15)</f>
        <v>2834972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2834972</v>
      </c>
      <c r="O10" s="41">
        <f t="shared" si="2"/>
        <v>2362.4766666666665</v>
      </c>
      <c r="P10" s="10"/>
    </row>
    <row r="11" spans="1:133">
      <c r="A11" s="12"/>
      <c r="B11" s="42">
        <v>521</v>
      </c>
      <c r="C11" s="19" t="s">
        <v>25</v>
      </c>
      <c r="D11" s="43">
        <v>1472738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1472738</v>
      </c>
      <c r="O11" s="44">
        <f t="shared" si="2"/>
        <v>1227.2816666666668</v>
      </c>
      <c r="P11" s="9"/>
    </row>
    <row r="12" spans="1:133">
      <c r="A12" s="12"/>
      <c r="B12" s="42">
        <v>522</v>
      </c>
      <c r="C12" s="19" t="s">
        <v>26</v>
      </c>
      <c r="D12" s="43">
        <v>367715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367715</v>
      </c>
      <c r="O12" s="44">
        <f t="shared" si="2"/>
        <v>306.42916666666667</v>
      </c>
      <c r="P12" s="9"/>
    </row>
    <row r="13" spans="1:133">
      <c r="A13" s="12"/>
      <c r="B13" s="42">
        <v>524</v>
      </c>
      <c r="C13" s="19" t="s">
        <v>27</v>
      </c>
      <c r="D13" s="43">
        <v>163525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163525</v>
      </c>
      <c r="O13" s="44">
        <f t="shared" si="2"/>
        <v>136.27083333333334</v>
      </c>
      <c r="P13" s="9"/>
    </row>
    <row r="14" spans="1:133">
      <c r="A14" s="12"/>
      <c r="B14" s="42">
        <v>525</v>
      </c>
      <c r="C14" s="19" t="s">
        <v>45</v>
      </c>
      <c r="D14" s="43">
        <v>165412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165412</v>
      </c>
      <c r="O14" s="44">
        <f t="shared" si="2"/>
        <v>137.84333333333333</v>
      </c>
      <c r="P14" s="9"/>
    </row>
    <row r="15" spans="1:133">
      <c r="A15" s="12"/>
      <c r="B15" s="42">
        <v>526</v>
      </c>
      <c r="C15" s="19" t="s">
        <v>28</v>
      </c>
      <c r="D15" s="43">
        <v>665582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665582</v>
      </c>
      <c r="O15" s="44">
        <f t="shared" si="2"/>
        <v>554.65166666666664</v>
      </c>
      <c r="P15" s="9"/>
    </row>
    <row r="16" spans="1:133" ht="15.75">
      <c r="A16" s="26" t="s">
        <v>30</v>
      </c>
      <c r="B16" s="27"/>
      <c r="C16" s="28"/>
      <c r="D16" s="29">
        <f t="shared" ref="D16:M16" si="4">SUM(D17:D19)</f>
        <v>263694</v>
      </c>
      <c r="E16" s="29">
        <f t="shared" si="4"/>
        <v>90649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354343</v>
      </c>
      <c r="O16" s="41">
        <f t="shared" si="2"/>
        <v>295.28583333333336</v>
      </c>
      <c r="P16" s="10"/>
    </row>
    <row r="17" spans="1:119">
      <c r="A17" s="12"/>
      <c r="B17" s="42">
        <v>534</v>
      </c>
      <c r="C17" s="19" t="s">
        <v>55</v>
      </c>
      <c r="D17" s="43">
        <v>170858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170858</v>
      </c>
      <c r="O17" s="44">
        <f t="shared" si="2"/>
        <v>142.38166666666666</v>
      </c>
      <c r="P17" s="9"/>
    </row>
    <row r="18" spans="1:119">
      <c r="A18" s="12"/>
      <c r="B18" s="42">
        <v>535</v>
      </c>
      <c r="C18" s="19" t="s">
        <v>41</v>
      </c>
      <c r="D18" s="43">
        <v>92836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92836</v>
      </c>
      <c r="O18" s="44">
        <f t="shared" si="2"/>
        <v>77.36333333333333</v>
      </c>
      <c r="P18" s="9"/>
    </row>
    <row r="19" spans="1:119">
      <c r="A19" s="12"/>
      <c r="B19" s="42">
        <v>539</v>
      </c>
      <c r="C19" s="19" t="s">
        <v>32</v>
      </c>
      <c r="D19" s="43">
        <v>0</v>
      </c>
      <c r="E19" s="43">
        <v>90649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90649</v>
      </c>
      <c r="O19" s="44">
        <f t="shared" si="2"/>
        <v>75.540833333333339</v>
      </c>
      <c r="P19" s="9"/>
    </row>
    <row r="20" spans="1:119" ht="15.75">
      <c r="A20" s="26" t="s">
        <v>33</v>
      </c>
      <c r="B20" s="27"/>
      <c r="C20" s="28"/>
      <c r="D20" s="29">
        <f t="shared" ref="D20:M20" si="5">SUM(D21:D21)</f>
        <v>22551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22551</v>
      </c>
      <c r="O20" s="41">
        <f t="shared" si="2"/>
        <v>18.7925</v>
      </c>
      <c r="P20" s="10"/>
    </row>
    <row r="21" spans="1:119">
      <c r="A21" s="12"/>
      <c r="B21" s="42">
        <v>541</v>
      </c>
      <c r="C21" s="19" t="s">
        <v>56</v>
      </c>
      <c r="D21" s="43">
        <v>22551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22551</v>
      </c>
      <c r="O21" s="44">
        <f t="shared" si="2"/>
        <v>18.7925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SUM(D23:D24)</f>
        <v>320237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320237</v>
      </c>
      <c r="O22" s="41">
        <f t="shared" si="2"/>
        <v>266.86416666666668</v>
      </c>
      <c r="P22" s="9"/>
    </row>
    <row r="23" spans="1:119">
      <c r="A23" s="12"/>
      <c r="B23" s="42">
        <v>572</v>
      </c>
      <c r="C23" s="19" t="s">
        <v>57</v>
      </c>
      <c r="D23" s="43">
        <v>167919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167919</v>
      </c>
      <c r="O23" s="44">
        <f t="shared" si="2"/>
        <v>139.9325</v>
      </c>
      <c r="P23" s="9"/>
    </row>
    <row r="24" spans="1:119" ht="15.75" thickBot="1">
      <c r="A24" s="12"/>
      <c r="B24" s="42">
        <v>575</v>
      </c>
      <c r="C24" s="19" t="s">
        <v>58</v>
      </c>
      <c r="D24" s="43">
        <v>152318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152318</v>
      </c>
      <c r="O24" s="44">
        <f t="shared" si="2"/>
        <v>126.93166666666667</v>
      </c>
      <c r="P24" s="9"/>
    </row>
    <row r="25" spans="1:119" ht="16.5" thickBot="1">
      <c r="A25" s="13" t="s">
        <v>10</v>
      </c>
      <c r="B25" s="21"/>
      <c r="C25" s="20"/>
      <c r="D25" s="14">
        <f>SUM(D5,D10,D16,D20,D22)</f>
        <v>4420635</v>
      </c>
      <c r="E25" s="14">
        <f t="shared" ref="E25:M25" si="7">SUM(E5,E10,E16,E20,E22)</f>
        <v>90649</v>
      </c>
      <c r="F25" s="14">
        <f t="shared" si="7"/>
        <v>0</v>
      </c>
      <c r="G25" s="14">
        <f t="shared" si="7"/>
        <v>0</v>
      </c>
      <c r="H25" s="14">
        <f t="shared" si="7"/>
        <v>0</v>
      </c>
      <c r="I25" s="14">
        <f t="shared" si="7"/>
        <v>0</v>
      </c>
      <c r="J25" s="14">
        <f t="shared" si="7"/>
        <v>0</v>
      </c>
      <c r="K25" s="14">
        <f t="shared" si="7"/>
        <v>0</v>
      </c>
      <c r="L25" s="14">
        <f t="shared" si="7"/>
        <v>0</v>
      </c>
      <c r="M25" s="14">
        <f t="shared" si="7"/>
        <v>0</v>
      </c>
      <c r="N25" s="14">
        <f t="shared" si="1"/>
        <v>4511284</v>
      </c>
      <c r="O25" s="35">
        <f t="shared" si="2"/>
        <v>3759.4033333333332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70</v>
      </c>
      <c r="M27" s="90"/>
      <c r="N27" s="90"/>
      <c r="O27" s="39">
        <v>1200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43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1382701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1382701</v>
      </c>
      <c r="O5" s="30">
        <f t="shared" ref="O5:O26" si="2">(N5/O$28)</f>
        <v>1190.9569336778638</v>
      </c>
      <c r="P5" s="6"/>
    </row>
    <row r="6" spans="1:133">
      <c r="A6" s="12"/>
      <c r="B6" s="42">
        <v>511</v>
      </c>
      <c r="C6" s="19" t="s">
        <v>19</v>
      </c>
      <c r="D6" s="43">
        <v>35649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35649</v>
      </c>
      <c r="O6" s="44">
        <f t="shared" si="2"/>
        <v>30.705426356589147</v>
      </c>
      <c r="P6" s="9"/>
    </row>
    <row r="7" spans="1:133">
      <c r="A7" s="12"/>
      <c r="B7" s="42">
        <v>513</v>
      </c>
      <c r="C7" s="19" t="s">
        <v>20</v>
      </c>
      <c r="D7" s="43">
        <v>576724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576724</v>
      </c>
      <c r="O7" s="44">
        <f t="shared" si="2"/>
        <v>496.7476313522825</v>
      </c>
      <c r="P7" s="9"/>
    </row>
    <row r="8" spans="1:133">
      <c r="A8" s="12"/>
      <c r="B8" s="42">
        <v>514</v>
      </c>
      <c r="C8" s="19" t="s">
        <v>21</v>
      </c>
      <c r="D8" s="43">
        <v>111454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111454</v>
      </c>
      <c r="O8" s="44">
        <f t="shared" si="2"/>
        <v>95.998277347114552</v>
      </c>
      <c r="P8" s="9"/>
    </row>
    <row r="9" spans="1:133">
      <c r="A9" s="12"/>
      <c r="B9" s="42">
        <v>519</v>
      </c>
      <c r="C9" s="19" t="s">
        <v>54</v>
      </c>
      <c r="D9" s="43">
        <v>658874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658874</v>
      </c>
      <c r="O9" s="44">
        <f t="shared" si="2"/>
        <v>567.50559862187765</v>
      </c>
      <c r="P9" s="9"/>
    </row>
    <row r="10" spans="1:133" ht="15.75">
      <c r="A10" s="26" t="s">
        <v>24</v>
      </c>
      <c r="B10" s="27"/>
      <c r="C10" s="28"/>
      <c r="D10" s="29">
        <f t="shared" ref="D10:M10" si="3">SUM(D11:D14)</f>
        <v>2557294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2557294</v>
      </c>
      <c r="O10" s="41">
        <f t="shared" si="2"/>
        <v>2202.6649440137812</v>
      </c>
      <c r="P10" s="10"/>
    </row>
    <row r="11" spans="1:133">
      <c r="A11" s="12"/>
      <c r="B11" s="42">
        <v>521</v>
      </c>
      <c r="C11" s="19" t="s">
        <v>25</v>
      </c>
      <c r="D11" s="43">
        <v>1496862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1496862</v>
      </c>
      <c r="O11" s="44">
        <f t="shared" si="2"/>
        <v>1289.2868217054263</v>
      </c>
      <c r="P11" s="9"/>
    </row>
    <row r="12" spans="1:133">
      <c r="A12" s="12"/>
      <c r="B12" s="42">
        <v>522</v>
      </c>
      <c r="C12" s="19" t="s">
        <v>26</v>
      </c>
      <c r="D12" s="43">
        <v>242289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242289</v>
      </c>
      <c r="O12" s="44">
        <f t="shared" si="2"/>
        <v>208.68992248062017</v>
      </c>
      <c r="P12" s="9"/>
    </row>
    <row r="13" spans="1:133">
      <c r="A13" s="12"/>
      <c r="B13" s="42">
        <v>524</v>
      </c>
      <c r="C13" s="19" t="s">
        <v>27</v>
      </c>
      <c r="D13" s="43">
        <v>147874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147874</v>
      </c>
      <c r="O13" s="44">
        <f t="shared" si="2"/>
        <v>127.3677863910422</v>
      </c>
      <c r="P13" s="9"/>
    </row>
    <row r="14" spans="1:133">
      <c r="A14" s="12"/>
      <c r="B14" s="42">
        <v>526</v>
      </c>
      <c r="C14" s="19" t="s">
        <v>28</v>
      </c>
      <c r="D14" s="43">
        <v>670269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670269</v>
      </c>
      <c r="O14" s="44">
        <f t="shared" si="2"/>
        <v>577.32041343669255</v>
      </c>
      <c r="P14" s="9"/>
    </row>
    <row r="15" spans="1:133" ht="15.75">
      <c r="A15" s="26" t="s">
        <v>30</v>
      </c>
      <c r="B15" s="27"/>
      <c r="C15" s="28"/>
      <c r="D15" s="29">
        <f t="shared" ref="D15:M15" si="4">SUM(D16:D18)</f>
        <v>193229</v>
      </c>
      <c r="E15" s="29">
        <f t="shared" si="4"/>
        <v>13816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207045</v>
      </c>
      <c r="O15" s="41">
        <f t="shared" si="2"/>
        <v>178.33333333333334</v>
      </c>
      <c r="P15" s="10"/>
    </row>
    <row r="16" spans="1:133">
      <c r="A16" s="12"/>
      <c r="B16" s="42">
        <v>534</v>
      </c>
      <c r="C16" s="19" t="s">
        <v>55</v>
      </c>
      <c r="D16" s="43">
        <v>173281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173281</v>
      </c>
      <c r="O16" s="44">
        <f t="shared" si="2"/>
        <v>149.25150732127477</v>
      </c>
      <c r="P16" s="9"/>
    </row>
    <row r="17" spans="1:119">
      <c r="A17" s="12"/>
      <c r="B17" s="42">
        <v>535</v>
      </c>
      <c r="C17" s="19" t="s">
        <v>41</v>
      </c>
      <c r="D17" s="43">
        <v>19948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19948</v>
      </c>
      <c r="O17" s="44">
        <f t="shared" si="2"/>
        <v>17.181739879414298</v>
      </c>
      <c r="P17" s="9"/>
    </row>
    <row r="18" spans="1:119">
      <c r="A18" s="12"/>
      <c r="B18" s="42">
        <v>539</v>
      </c>
      <c r="C18" s="19" t="s">
        <v>32</v>
      </c>
      <c r="D18" s="43">
        <v>0</v>
      </c>
      <c r="E18" s="43">
        <v>13816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13816</v>
      </c>
      <c r="O18" s="44">
        <f t="shared" si="2"/>
        <v>11.900086132644272</v>
      </c>
      <c r="P18" s="9"/>
    </row>
    <row r="19" spans="1:119" ht="15.75">
      <c r="A19" s="26" t="s">
        <v>33</v>
      </c>
      <c r="B19" s="27"/>
      <c r="C19" s="28"/>
      <c r="D19" s="29">
        <f t="shared" ref="D19:M19" si="5">SUM(D20:D20)</f>
        <v>263851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263851</v>
      </c>
      <c r="O19" s="41">
        <f t="shared" si="2"/>
        <v>227.26184323858743</v>
      </c>
      <c r="P19" s="10"/>
    </row>
    <row r="20" spans="1:119">
      <c r="A20" s="12"/>
      <c r="B20" s="42">
        <v>541</v>
      </c>
      <c r="C20" s="19" t="s">
        <v>56</v>
      </c>
      <c r="D20" s="43">
        <v>263851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263851</v>
      </c>
      <c r="O20" s="44">
        <f t="shared" si="2"/>
        <v>227.26184323858743</v>
      </c>
      <c r="P20" s="9"/>
    </row>
    <row r="21" spans="1:119" ht="15.75">
      <c r="A21" s="26" t="s">
        <v>35</v>
      </c>
      <c r="B21" s="27"/>
      <c r="C21" s="28"/>
      <c r="D21" s="29">
        <f t="shared" ref="D21:M21" si="6">SUM(D22:D23)</f>
        <v>366135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366135</v>
      </c>
      <c r="O21" s="41">
        <f t="shared" si="2"/>
        <v>315.36175710594313</v>
      </c>
      <c r="P21" s="9"/>
    </row>
    <row r="22" spans="1:119">
      <c r="A22" s="12"/>
      <c r="B22" s="42">
        <v>572</v>
      </c>
      <c r="C22" s="19" t="s">
        <v>57</v>
      </c>
      <c r="D22" s="43">
        <v>181234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181234</v>
      </c>
      <c r="O22" s="44">
        <f t="shared" si="2"/>
        <v>156.10163652024116</v>
      </c>
      <c r="P22" s="9"/>
    </row>
    <row r="23" spans="1:119">
      <c r="A23" s="12"/>
      <c r="B23" s="42">
        <v>575</v>
      </c>
      <c r="C23" s="19" t="s">
        <v>58</v>
      </c>
      <c r="D23" s="43">
        <v>184901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184901</v>
      </c>
      <c r="O23" s="44">
        <f t="shared" si="2"/>
        <v>159.26012058570197</v>
      </c>
      <c r="P23" s="9"/>
    </row>
    <row r="24" spans="1:119" ht="15.75">
      <c r="A24" s="26" t="s">
        <v>66</v>
      </c>
      <c r="B24" s="27"/>
      <c r="C24" s="28"/>
      <c r="D24" s="29">
        <f t="shared" ref="D24:M24" si="7">SUM(D25:D25)</f>
        <v>90000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90000</v>
      </c>
      <c r="O24" s="41">
        <f t="shared" si="2"/>
        <v>77.519379844961236</v>
      </c>
      <c r="P24" s="9"/>
    </row>
    <row r="25" spans="1:119" ht="15.75" thickBot="1">
      <c r="A25" s="12"/>
      <c r="B25" s="42">
        <v>581</v>
      </c>
      <c r="C25" s="19" t="s">
        <v>67</v>
      </c>
      <c r="D25" s="43">
        <v>90000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90000</v>
      </c>
      <c r="O25" s="44">
        <f t="shared" si="2"/>
        <v>77.519379844961236</v>
      </c>
      <c r="P25" s="9"/>
    </row>
    <row r="26" spans="1:119" ht="16.5" thickBot="1">
      <c r="A26" s="13" t="s">
        <v>10</v>
      </c>
      <c r="B26" s="21"/>
      <c r="C26" s="20"/>
      <c r="D26" s="14">
        <f>SUM(D5,D10,D15,D19,D21,D24)</f>
        <v>4853210</v>
      </c>
      <c r="E26" s="14">
        <f t="shared" ref="E26:M26" si="8">SUM(E5,E10,E15,E19,E21,E24)</f>
        <v>13816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0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4867026</v>
      </c>
      <c r="O26" s="35">
        <f t="shared" si="2"/>
        <v>4192.0981912144707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68</v>
      </c>
      <c r="M28" s="90"/>
      <c r="N28" s="90"/>
      <c r="O28" s="39">
        <v>1161</v>
      </c>
    </row>
    <row r="29" spans="1:119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19" ht="15.75" customHeight="1" thickBot="1">
      <c r="A30" s="94" t="s">
        <v>43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918166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918166</v>
      </c>
      <c r="O5" s="30">
        <f t="shared" ref="O5:O23" si="2">(N5/O$25)</f>
        <v>803.29483814523189</v>
      </c>
      <c r="P5" s="6"/>
    </row>
    <row r="6" spans="1:133">
      <c r="A6" s="12"/>
      <c r="B6" s="42">
        <v>511</v>
      </c>
      <c r="C6" s="19" t="s">
        <v>19</v>
      </c>
      <c r="D6" s="43">
        <v>18207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18207</v>
      </c>
      <c r="O6" s="44">
        <f t="shared" si="2"/>
        <v>15.929133858267717</v>
      </c>
      <c r="P6" s="9"/>
    </row>
    <row r="7" spans="1:133">
      <c r="A7" s="12"/>
      <c r="B7" s="42">
        <v>513</v>
      </c>
      <c r="C7" s="19" t="s">
        <v>20</v>
      </c>
      <c r="D7" s="43">
        <v>469206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469206</v>
      </c>
      <c r="O7" s="44">
        <f t="shared" si="2"/>
        <v>410.50393700787401</v>
      </c>
      <c r="P7" s="9"/>
    </row>
    <row r="8" spans="1:133">
      <c r="A8" s="12"/>
      <c r="B8" s="42">
        <v>514</v>
      </c>
      <c r="C8" s="19" t="s">
        <v>21</v>
      </c>
      <c r="D8" s="43">
        <v>83220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83220</v>
      </c>
      <c r="O8" s="44">
        <f t="shared" si="2"/>
        <v>72.808398950131235</v>
      </c>
      <c r="P8" s="9"/>
    </row>
    <row r="9" spans="1:133">
      <c r="A9" s="12"/>
      <c r="B9" s="42">
        <v>519</v>
      </c>
      <c r="C9" s="19" t="s">
        <v>54</v>
      </c>
      <c r="D9" s="43">
        <v>347533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347533</v>
      </c>
      <c r="O9" s="44">
        <f t="shared" si="2"/>
        <v>304.05336832895887</v>
      </c>
      <c r="P9" s="9"/>
    </row>
    <row r="10" spans="1:133" ht="15.75">
      <c r="A10" s="26" t="s">
        <v>24</v>
      </c>
      <c r="B10" s="27"/>
      <c r="C10" s="28"/>
      <c r="D10" s="29">
        <f t="shared" ref="D10:M10" si="3">SUM(D11:D14)</f>
        <v>2495700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2495700</v>
      </c>
      <c r="O10" s="41">
        <f t="shared" si="2"/>
        <v>2183.464566929134</v>
      </c>
      <c r="P10" s="10"/>
    </row>
    <row r="11" spans="1:133">
      <c r="A11" s="12"/>
      <c r="B11" s="42">
        <v>521</v>
      </c>
      <c r="C11" s="19" t="s">
        <v>25</v>
      </c>
      <c r="D11" s="43">
        <v>1361388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1361388</v>
      </c>
      <c r="O11" s="44">
        <f t="shared" si="2"/>
        <v>1191.0656167979002</v>
      </c>
      <c r="P11" s="9"/>
    </row>
    <row r="12" spans="1:133">
      <c r="A12" s="12"/>
      <c r="B12" s="42">
        <v>522</v>
      </c>
      <c r="C12" s="19" t="s">
        <v>26</v>
      </c>
      <c r="D12" s="43">
        <v>362630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362630</v>
      </c>
      <c r="O12" s="44">
        <f t="shared" si="2"/>
        <v>317.26159230096238</v>
      </c>
      <c r="P12" s="9"/>
    </row>
    <row r="13" spans="1:133">
      <c r="A13" s="12"/>
      <c r="B13" s="42">
        <v>524</v>
      </c>
      <c r="C13" s="19" t="s">
        <v>27</v>
      </c>
      <c r="D13" s="43">
        <v>128116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128116</v>
      </c>
      <c r="O13" s="44">
        <f t="shared" si="2"/>
        <v>112.08748906386701</v>
      </c>
      <c r="P13" s="9"/>
    </row>
    <row r="14" spans="1:133">
      <c r="A14" s="12"/>
      <c r="B14" s="42">
        <v>526</v>
      </c>
      <c r="C14" s="19" t="s">
        <v>28</v>
      </c>
      <c r="D14" s="43">
        <v>643566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643566</v>
      </c>
      <c r="O14" s="44">
        <f t="shared" si="2"/>
        <v>563.04986876640419</v>
      </c>
      <c r="P14" s="9"/>
    </row>
    <row r="15" spans="1:133" ht="15.75">
      <c r="A15" s="26" t="s">
        <v>30</v>
      </c>
      <c r="B15" s="27"/>
      <c r="C15" s="28"/>
      <c r="D15" s="29">
        <f t="shared" ref="D15:M15" si="4">SUM(D16:D17)</f>
        <v>235892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235892</v>
      </c>
      <c r="O15" s="41">
        <f t="shared" si="2"/>
        <v>206.37970253718285</v>
      </c>
      <c r="P15" s="10"/>
    </row>
    <row r="16" spans="1:133">
      <c r="A16" s="12"/>
      <c r="B16" s="42">
        <v>534</v>
      </c>
      <c r="C16" s="19" t="s">
        <v>55</v>
      </c>
      <c r="D16" s="43">
        <v>171992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171992</v>
      </c>
      <c r="O16" s="44">
        <f t="shared" si="2"/>
        <v>150.47419072615924</v>
      </c>
      <c r="P16" s="9"/>
    </row>
    <row r="17" spans="1:119">
      <c r="A17" s="12"/>
      <c r="B17" s="42">
        <v>535</v>
      </c>
      <c r="C17" s="19" t="s">
        <v>41</v>
      </c>
      <c r="D17" s="43">
        <v>63900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63900</v>
      </c>
      <c r="O17" s="44">
        <f t="shared" si="2"/>
        <v>55.905511811023622</v>
      </c>
      <c r="P17" s="9"/>
    </row>
    <row r="18" spans="1:119" ht="15.75">
      <c r="A18" s="26" t="s">
        <v>33</v>
      </c>
      <c r="B18" s="27"/>
      <c r="C18" s="28"/>
      <c r="D18" s="29">
        <f t="shared" ref="D18:M18" si="5">SUM(D19:D19)</f>
        <v>44297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44297</v>
      </c>
      <c r="O18" s="41">
        <f t="shared" si="2"/>
        <v>38.755030621172352</v>
      </c>
      <c r="P18" s="10"/>
    </row>
    <row r="19" spans="1:119">
      <c r="A19" s="12"/>
      <c r="B19" s="42">
        <v>541</v>
      </c>
      <c r="C19" s="19" t="s">
        <v>56</v>
      </c>
      <c r="D19" s="43">
        <v>44297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44297</v>
      </c>
      <c r="O19" s="44">
        <f t="shared" si="2"/>
        <v>38.755030621172352</v>
      </c>
      <c r="P19" s="9"/>
    </row>
    <row r="20" spans="1:119" ht="15.75">
      <c r="A20" s="26" t="s">
        <v>35</v>
      </c>
      <c r="B20" s="27"/>
      <c r="C20" s="28"/>
      <c r="D20" s="29">
        <f t="shared" ref="D20:M20" si="6">SUM(D21:D22)</f>
        <v>237047</v>
      </c>
      <c r="E20" s="29">
        <f t="shared" si="6"/>
        <v>0</v>
      </c>
      <c r="F20" s="29">
        <f t="shared" si="6"/>
        <v>0</v>
      </c>
      <c r="G20" s="29">
        <f t="shared" si="6"/>
        <v>12565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249612</v>
      </c>
      <c r="O20" s="41">
        <f t="shared" si="2"/>
        <v>218.38320209973753</v>
      </c>
      <c r="P20" s="9"/>
    </row>
    <row r="21" spans="1:119">
      <c r="A21" s="12"/>
      <c r="B21" s="42">
        <v>572</v>
      </c>
      <c r="C21" s="19" t="s">
        <v>57</v>
      </c>
      <c r="D21" s="43">
        <v>117420</v>
      </c>
      <c r="E21" s="43">
        <v>0</v>
      </c>
      <c r="F21" s="43">
        <v>0</v>
      </c>
      <c r="G21" s="43">
        <v>2565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119985</v>
      </c>
      <c r="O21" s="44">
        <f t="shared" si="2"/>
        <v>104.9737532808399</v>
      </c>
      <c r="P21" s="9"/>
    </row>
    <row r="22" spans="1:119" ht="15.75" thickBot="1">
      <c r="A22" s="12"/>
      <c r="B22" s="42">
        <v>575</v>
      </c>
      <c r="C22" s="19" t="s">
        <v>58</v>
      </c>
      <c r="D22" s="43">
        <v>119627</v>
      </c>
      <c r="E22" s="43">
        <v>0</v>
      </c>
      <c r="F22" s="43">
        <v>0</v>
      </c>
      <c r="G22" s="43">
        <v>10000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129627</v>
      </c>
      <c r="O22" s="44">
        <f t="shared" si="2"/>
        <v>113.40944881889764</v>
      </c>
      <c r="P22" s="9"/>
    </row>
    <row r="23" spans="1:119" ht="16.5" thickBot="1">
      <c r="A23" s="13" t="s">
        <v>10</v>
      </c>
      <c r="B23" s="21"/>
      <c r="C23" s="20"/>
      <c r="D23" s="14">
        <f>SUM(D5,D10,D15,D18,D20)</f>
        <v>3931102</v>
      </c>
      <c r="E23" s="14">
        <f t="shared" ref="E23:M23" si="7">SUM(E5,E10,E15,E18,E20)</f>
        <v>0</v>
      </c>
      <c r="F23" s="14">
        <f t="shared" si="7"/>
        <v>0</v>
      </c>
      <c r="G23" s="14">
        <f t="shared" si="7"/>
        <v>12565</v>
      </c>
      <c r="H23" s="14">
        <f t="shared" si="7"/>
        <v>0</v>
      </c>
      <c r="I23" s="14">
        <f t="shared" si="7"/>
        <v>0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3943667</v>
      </c>
      <c r="O23" s="35">
        <f t="shared" si="2"/>
        <v>3450.2773403324586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64</v>
      </c>
      <c r="M25" s="90"/>
      <c r="N25" s="90"/>
      <c r="O25" s="39">
        <v>1143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43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39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53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SUM(D6:D9)</f>
        <v>933252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24" si="1">SUM(D5:M5)</f>
        <v>933252</v>
      </c>
      <c r="O5" s="58">
        <f t="shared" ref="O5:O24" si="2">(N5/O$26)</f>
        <v>813.64603312990414</v>
      </c>
      <c r="P5" s="59"/>
    </row>
    <row r="6" spans="1:133">
      <c r="A6" s="61"/>
      <c r="B6" s="62">
        <v>511</v>
      </c>
      <c r="C6" s="63" t="s">
        <v>19</v>
      </c>
      <c r="D6" s="64">
        <v>17894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17894</v>
      </c>
      <c r="O6" s="65">
        <f t="shared" si="2"/>
        <v>15.600697471665214</v>
      </c>
      <c r="P6" s="66"/>
    </row>
    <row r="7" spans="1:133">
      <c r="A7" s="61"/>
      <c r="B7" s="62">
        <v>513</v>
      </c>
      <c r="C7" s="63" t="s">
        <v>20</v>
      </c>
      <c r="D7" s="64">
        <v>499198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499198</v>
      </c>
      <c r="O7" s="65">
        <f t="shared" si="2"/>
        <v>435.2205754141238</v>
      </c>
      <c r="P7" s="66"/>
    </row>
    <row r="8" spans="1:133">
      <c r="A8" s="61"/>
      <c r="B8" s="62">
        <v>514</v>
      </c>
      <c r="C8" s="63" t="s">
        <v>21</v>
      </c>
      <c r="D8" s="64">
        <v>76444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76444</v>
      </c>
      <c r="O8" s="65">
        <f t="shared" si="2"/>
        <v>66.646904969485618</v>
      </c>
      <c r="P8" s="66"/>
    </row>
    <row r="9" spans="1:133">
      <c r="A9" s="61"/>
      <c r="B9" s="62">
        <v>519</v>
      </c>
      <c r="C9" s="63" t="s">
        <v>54</v>
      </c>
      <c r="D9" s="64">
        <v>339716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339716</v>
      </c>
      <c r="O9" s="65">
        <f t="shared" si="2"/>
        <v>296.17785527462945</v>
      </c>
      <c r="P9" s="66"/>
    </row>
    <row r="10" spans="1:133" ht="15.75">
      <c r="A10" s="67" t="s">
        <v>24</v>
      </c>
      <c r="B10" s="68"/>
      <c r="C10" s="69"/>
      <c r="D10" s="70">
        <f t="shared" ref="D10:M10" si="3">SUM(D11:D15)</f>
        <v>2472346</v>
      </c>
      <c r="E10" s="70">
        <f t="shared" si="3"/>
        <v>0</v>
      </c>
      <c r="F10" s="70">
        <f t="shared" si="3"/>
        <v>0</v>
      </c>
      <c r="G10" s="70">
        <f t="shared" si="3"/>
        <v>13806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 t="shared" si="3"/>
        <v>0</v>
      </c>
      <c r="N10" s="71">
        <f t="shared" si="1"/>
        <v>2486152</v>
      </c>
      <c r="O10" s="72">
        <f t="shared" si="2"/>
        <v>2167.5257192676549</v>
      </c>
      <c r="P10" s="73"/>
    </row>
    <row r="11" spans="1:133">
      <c r="A11" s="61"/>
      <c r="B11" s="62">
        <v>521</v>
      </c>
      <c r="C11" s="63" t="s">
        <v>25</v>
      </c>
      <c r="D11" s="64">
        <v>1285846</v>
      </c>
      <c r="E11" s="64">
        <v>0</v>
      </c>
      <c r="F11" s="64">
        <v>0</v>
      </c>
      <c r="G11" s="64">
        <v>5153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1290999</v>
      </c>
      <c r="O11" s="65">
        <f t="shared" si="2"/>
        <v>1125.5440278988667</v>
      </c>
      <c r="P11" s="66"/>
    </row>
    <row r="12" spans="1:133">
      <c r="A12" s="61"/>
      <c r="B12" s="62">
        <v>522</v>
      </c>
      <c r="C12" s="63" t="s">
        <v>26</v>
      </c>
      <c r="D12" s="64">
        <v>522272</v>
      </c>
      <c r="E12" s="64">
        <v>0</v>
      </c>
      <c r="F12" s="64">
        <v>0</v>
      </c>
      <c r="G12" s="64">
        <v>8653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530925</v>
      </c>
      <c r="O12" s="65">
        <f t="shared" si="2"/>
        <v>462.88142981691368</v>
      </c>
      <c r="P12" s="66"/>
    </row>
    <row r="13" spans="1:133">
      <c r="A13" s="61"/>
      <c r="B13" s="62">
        <v>524</v>
      </c>
      <c r="C13" s="63" t="s">
        <v>27</v>
      </c>
      <c r="D13" s="64">
        <v>94844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94844</v>
      </c>
      <c r="O13" s="65">
        <f t="shared" si="2"/>
        <v>82.688753269398433</v>
      </c>
      <c r="P13" s="66"/>
    </row>
    <row r="14" spans="1:133">
      <c r="A14" s="61"/>
      <c r="B14" s="62">
        <v>526</v>
      </c>
      <c r="C14" s="63" t="s">
        <v>28</v>
      </c>
      <c r="D14" s="64">
        <v>567705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567705</v>
      </c>
      <c r="O14" s="65">
        <f t="shared" si="2"/>
        <v>494.94768962510898</v>
      </c>
      <c r="P14" s="66"/>
    </row>
    <row r="15" spans="1:133">
      <c r="A15" s="61"/>
      <c r="B15" s="62">
        <v>529</v>
      </c>
      <c r="C15" s="63" t="s">
        <v>29</v>
      </c>
      <c r="D15" s="64">
        <v>1679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1679</v>
      </c>
      <c r="O15" s="65">
        <f t="shared" si="2"/>
        <v>1.4638186573670444</v>
      </c>
      <c r="P15" s="66"/>
    </row>
    <row r="16" spans="1:133" ht="15.75">
      <c r="A16" s="67" t="s">
        <v>30</v>
      </c>
      <c r="B16" s="68"/>
      <c r="C16" s="69"/>
      <c r="D16" s="70">
        <f t="shared" ref="D16:M16" si="4">SUM(D17:D18)</f>
        <v>215006</v>
      </c>
      <c r="E16" s="70">
        <f t="shared" si="4"/>
        <v>0</v>
      </c>
      <c r="F16" s="70">
        <f t="shared" si="4"/>
        <v>0</v>
      </c>
      <c r="G16" s="70">
        <f t="shared" si="4"/>
        <v>0</v>
      </c>
      <c r="H16" s="70">
        <f t="shared" si="4"/>
        <v>0</v>
      </c>
      <c r="I16" s="70">
        <f t="shared" si="4"/>
        <v>0</v>
      </c>
      <c r="J16" s="70">
        <f t="shared" si="4"/>
        <v>0</v>
      </c>
      <c r="K16" s="70">
        <f t="shared" si="4"/>
        <v>0</v>
      </c>
      <c r="L16" s="70">
        <f t="shared" si="4"/>
        <v>0</v>
      </c>
      <c r="M16" s="70">
        <f t="shared" si="4"/>
        <v>0</v>
      </c>
      <c r="N16" s="71">
        <f t="shared" si="1"/>
        <v>215006</v>
      </c>
      <c r="O16" s="72">
        <f t="shared" si="2"/>
        <v>187.4507410636443</v>
      </c>
      <c r="P16" s="73"/>
    </row>
    <row r="17" spans="1:119">
      <c r="A17" s="61"/>
      <c r="B17" s="62">
        <v>534</v>
      </c>
      <c r="C17" s="63" t="s">
        <v>55</v>
      </c>
      <c r="D17" s="64">
        <v>168677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168677</v>
      </c>
      <c r="O17" s="65">
        <f t="shared" si="2"/>
        <v>147.05928509154316</v>
      </c>
      <c r="P17" s="66"/>
    </row>
    <row r="18" spans="1:119">
      <c r="A18" s="61"/>
      <c r="B18" s="62">
        <v>535</v>
      </c>
      <c r="C18" s="63" t="s">
        <v>41</v>
      </c>
      <c r="D18" s="64">
        <v>46329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46329</v>
      </c>
      <c r="O18" s="65">
        <f t="shared" si="2"/>
        <v>40.391455972101134</v>
      </c>
      <c r="P18" s="66"/>
    </row>
    <row r="19" spans="1:119" ht="15.75">
      <c r="A19" s="67" t="s">
        <v>33</v>
      </c>
      <c r="B19" s="68"/>
      <c r="C19" s="69"/>
      <c r="D19" s="70">
        <f t="shared" ref="D19:M19" si="5">SUM(D20:D20)</f>
        <v>33652</v>
      </c>
      <c r="E19" s="70">
        <f t="shared" si="5"/>
        <v>0</v>
      </c>
      <c r="F19" s="70">
        <f t="shared" si="5"/>
        <v>0</v>
      </c>
      <c r="G19" s="70">
        <f t="shared" si="5"/>
        <v>0</v>
      </c>
      <c r="H19" s="70">
        <f t="shared" si="5"/>
        <v>0</v>
      </c>
      <c r="I19" s="70">
        <f t="shared" si="5"/>
        <v>0</v>
      </c>
      <c r="J19" s="70">
        <f t="shared" si="5"/>
        <v>0</v>
      </c>
      <c r="K19" s="70">
        <f t="shared" si="5"/>
        <v>0</v>
      </c>
      <c r="L19" s="70">
        <f t="shared" si="5"/>
        <v>0</v>
      </c>
      <c r="M19" s="70">
        <f t="shared" si="5"/>
        <v>0</v>
      </c>
      <c r="N19" s="70">
        <f t="shared" si="1"/>
        <v>33652</v>
      </c>
      <c r="O19" s="72">
        <f t="shared" si="2"/>
        <v>29.339145597210113</v>
      </c>
      <c r="P19" s="73"/>
    </row>
    <row r="20" spans="1:119">
      <c r="A20" s="61"/>
      <c r="B20" s="62">
        <v>541</v>
      </c>
      <c r="C20" s="63" t="s">
        <v>56</v>
      </c>
      <c r="D20" s="64">
        <v>33652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f t="shared" si="1"/>
        <v>33652</v>
      </c>
      <c r="O20" s="65">
        <f t="shared" si="2"/>
        <v>29.339145597210113</v>
      </c>
      <c r="P20" s="66"/>
    </row>
    <row r="21" spans="1:119" ht="15.75">
      <c r="A21" s="67" t="s">
        <v>35</v>
      </c>
      <c r="B21" s="68"/>
      <c r="C21" s="69"/>
      <c r="D21" s="70">
        <f t="shared" ref="D21:M21" si="6">SUM(D22:D23)</f>
        <v>209130</v>
      </c>
      <c r="E21" s="70">
        <f t="shared" si="6"/>
        <v>0</v>
      </c>
      <c r="F21" s="70">
        <f t="shared" si="6"/>
        <v>0</v>
      </c>
      <c r="G21" s="70">
        <f t="shared" si="6"/>
        <v>0</v>
      </c>
      <c r="H21" s="70">
        <f t="shared" si="6"/>
        <v>0</v>
      </c>
      <c r="I21" s="70">
        <f t="shared" si="6"/>
        <v>0</v>
      </c>
      <c r="J21" s="70">
        <f t="shared" si="6"/>
        <v>0</v>
      </c>
      <c r="K21" s="70">
        <f t="shared" si="6"/>
        <v>0</v>
      </c>
      <c r="L21" s="70">
        <f t="shared" si="6"/>
        <v>0</v>
      </c>
      <c r="M21" s="70">
        <f t="shared" si="6"/>
        <v>0</v>
      </c>
      <c r="N21" s="70">
        <f t="shared" si="1"/>
        <v>209130</v>
      </c>
      <c r="O21" s="72">
        <f t="shared" si="2"/>
        <v>182.32781168265041</v>
      </c>
      <c r="P21" s="66"/>
    </row>
    <row r="22" spans="1:119">
      <c r="A22" s="61"/>
      <c r="B22" s="62">
        <v>572</v>
      </c>
      <c r="C22" s="63" t="s">
        <v>57</v>
      </c>
      <c r="D22" s="64">
        <v>76671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f t="shared" si="1"/>
        <v>76671</v>
      </c>
      <c r="O22" s="65">
        <f t="shared" si="2"/>
        <v>66.844812554489977</v>
      </c>
      <c r="P22" s="66"/>
    </row>
    <row r="23" spans="1:119" ht="15.75" thickBot="1">
      <c r="A23" s="61"/>
      <c r="B23" s="62">
        <v>575</v>
      </c>
      <c r="C23" s="63" t="s">
        <v>58</v>
      </c>
      <c r="D23" s="64">
        <v>132459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f t="shared" si="1"/>
        <v>132459</v>
      </c>
      <c r="O23" s="65">
        <f t="shared" si="2"/>
        <v>115.48299912816042</v>
      </c>
      <c r="P23" s="66"/>
    </row>
    <row r="24" spans="1:119" ht="16.5" thickBot="1">
      <c r="A24" s="74" t="s">
        <v>10</v>
      </c>
      <c r="B24" s="75"/>
      <c r="C24" s="76"/>
      <c r="D24" s="77">
        <f>SUM(D5,D10,D16,D19,D21)</f>
        <v>3863386</v>
      </c>
      <c r="E24" s="77">
        <f t="shared" ref="E24:M24" si="7">SUM(E5,E10,E16,E19,E21)</f>
        <v>0</v>
      </c>
      <c r="F24" s="77">
        <f t="shared" si="7"/>
        <v>0</v>
      </c>
      <c r="G24" s="77">
        <f t="shared" si="7"/>
        <v>13806</v>
      </c>
      <c r="H24" s="77">
        <f t="shared" si="7"/>
        <v>0</v>
      </c>
      <c r="I24" s="77">
        <f t="shared" si="7"/>
        <v>0</v>
      </c>
      <c r="J24" s="77">
        <f t="shared" si="7"/>
        <v>0</v>
      </c>
      <c r="K24" s="77">
        <f t="shared" si="7"/>
        <v>0</v>
      </c>
      <c r="L24" s="77">
        <f t="shared" si="7"/>
        <v>0</v>
      </c>
      <c r="M24" s="77">
        <f t="shared" si="7"/>
        <v>0</v>
      </c>
      <c r="N24" s="77">
        <f t="shared" si="1"/>
        <v>3877192</v>
      </c>
      <c r="O24" s="78">
        <f t="shared" si="2"/>
        <v>3380.2894507410638</v>
      </c>
      <c r="P24" s="59"/>
      <c r="Q24" s="79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</row>
    <row r="25" spans="1:119">
      <c r="A25" s="81"/>
      <c r="B25" s="82"/>
      <c r="C25" s="82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4"/>
    </row>
    <row r="26" spans="1:119">
      <c r="A26" s="85"/>
      <c r="B26" s="86"/>
      <c r="C26" s="86"/>
      <c r="D26" s="87"/>
      <c r="E26" s="87"/>
      <c r="F26" s="87"/>
      <c r="G26" s="87"/>
      <c r="H26" s="87"/>
      <c r="I26" s="87"/>
      <c r="J26" s="87"/>
      <c r="K26" s="87"/>
      <c r="L26" s="114" t="s">
        <v>59</v>
      </c>
      <c r="M26" s="114"/>
      <c r="N26" s="114"/>
      <c r="O26" s="88">
        <v>1147</v>
      </c>
    </row>
    <row r="27" spans="1:119">
      <c r="A27" s="115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7"/>
    </row>
    <row r="28" spans="1:119" ht="15.75" customHeight="1" thickBot="1">
      <c r="A28" s="118" t="s">
        <v>43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20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2023-08-21T16:45:29Z</cp:lastPrinted>
  <dcterms:created xsi:type="dcterms:W3CDTF">2000-08-31T21:26:31Z</dcterms:created>
  <dcterms:modified xsi:type="dcterms:W3CDTF">2023-08-21T16:45:32Z</dcterms:modified>
</cp:coreProperties>
</file>