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'2009'!$A$1:$O$32</definedName>
    <definedName name="_xlnm.Print_Area" localSheetId="12">'2010'!$A$1:$O$32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'2014'!$A$1:$O$31</definedName>
    <definedName name="_xlnm.Print_Area" localSheetId="7">'2015'!$A$1:$O$31</definedName>
    <definedName name="_xlnm.Print_Area" localSheetId="6">'2016'!$A$1:$O$31</definedName>
    <definedName name="_xlnm.Print_Area" localSheetId="5">'2017'!$A$1:$O$32</definedName>
    <definedName name="_xlnm.Print_Area" localSheetId="4">'2018'!$A$1:$O$32</definedName>
    <definedName name="_xlnm.Print_Area" localSheetId="3">'2019'!$A$1:$O$33</definedName>
    <definedName name="_xlnm.Print_Area" localSheetId="2">'2020'!$A$1:$O$33</definedName>
    <definedName name="_xlnm.Print_Area" localSheetId="1">'2021'!$A$1:$P$35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6" i="48"/>
  <c r="P26" i="48" s="1"/>
  <c r="O23" i="48"/>
  <c r="P23" i="48" s="1"/>
  <c r="O21" i="48"/>
  <c r="P21" i="48" s="1"/>
  <c r="O17" i="48"/>
  <c r="P17" i="48" s="1"/>
  <c r="O14" i="48"/>
  <c r="P14" i="48" s="1"/>
  <c r="O5" i="48"/>
  <c r="P5" i="48" s="1"/>
  <c r="O32" i="48" l="1"/>
  <c r="P32" i="48" s="1"/>
  <c r="I31" i="47"/>
  <c r="O30" i="47"/>
  <c r="P30" i="47"/>
  <c r="N29" i="47"/>
  <c r="M29" i="47"/>
  <c r="L29" i="47"/>
  <c r="K29" i="47"/>
  <c r="O29" i="47" s="1"/>
  <c r="P29" i="47" s="1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N21" i="47"/>
  <c r="M21" i="47"/>
  <c r="L21" i="47"/>
  <c r="K21" i="47"/>
  <c r="J21" i="47"/>
  <c r="I21" i="47"/>
  <c r="H21" i="47"/>
  <c r="G21" i="47"/>
  <c r="F21" i="47"/>
  <c r="O21" i="47" s="1"/>
  <c r="P21" i="47" s="1"/>
  <c r="E21" i="47"/>
  <c r="D21" i="47"/>
  <c r="O20" i="47"/>
  <c r="P20" i="47" s="1"/>
  <c r="O19" i="47"/>
  <c r="P19" i="47" s="1"/>
  <c r="O18" i="47"/>
  <c r="P18" i="47"/>
  <c r="N17" i="47"/>
  <c r="M17" i="47"/>
  <c r="L17" i="47"/>
  <c r="K17" i="47"/>
  <c r="K31" i="47" s="1"/>
  <c r="J17" i="47"/>
  <c r="J31" i="47" s="1"/>
  <c r="I17" i="47"/>
  <c r="H17" i="47"/>
  <c r="G17" i="47"/>
  <c r="F17" i="47"/>
  <c r="E17" i="47"/>
  <c r="D17" i="47"/>
  <c r="O16" i="47"/>
  <c r="P16" i="47" s="1"/>
  <c r="O15" i="47"/>
  <c r="P15" i="47" s="1"/>
  <c r="N14" i="47"/>
  <c r="O14" i="47" s="1"/>
  <c r="P14" i="47" s="1"/>
  <c r="M14" i="47"/>
  <c r="L14" i="47"/>
  <c r="L31" i="47" s="1"/>
  <c r="K14" i="47"/>
  <c r="J14" i="47"/>
  <c r="I14" i="47"/>
  <c r="H14" i="47"/>
  <c r="G14" i="47"/>
  <c r="F14" i="47"/>
  <c r="F31" i="47" s="1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/>
  <c r="O8" i="47"/>
  <c r="P8" i="47" s="1"/>
  <c r="O7" i="47"/>
  <c r="P7" i="47"/>
  <c r="O6" i="47"/>
  <c r="P6" i="47" s="1"/>
  <c r="N5" i="47"/>
  <c r="N31" i="47" s="1"/>
  <c r="M5" i="47"/>
  <c r="M31" i="47" s="1"/>
  <c r="L5" i="47"/>
  <c r="K5" i="47"/>
  <c r="J5" i="47"/>
  <c r="I5" i="47"/>
  <c r="H5" i="47"/>
  <c r="H31" i="47" s="1"/>
  <c r="G5" i="47"/>
  <c r="G31" i="47" s="1"/>
  <c r="F5" i="47"/>
  <c r="E5" i="47"/>
  <c r="E31" i="47" s="1"/>
  <c r="D5" i="47"/>
  <c r="D31" i="47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M23" i="46"/>
  <c r="L23" i="46"/>
  <c r="K23" i="46"/>
  <c r="J23" i="46"/>
  <c r="I23" i="46"/>
  <c r="H23" i="46"/>
  <c r="G23" i="46"/>
  <c r="N23" i="46" s="1"/>
  <c r="O23" i="46" s="1"/>
  <c r="F23" i="46"/>
  <c r="E23" i="46"/>
  <c r="D23" i="46"/>
  <c r="N22" i="46"/>
  <c r="O22" i="46" s="1"/>
  <c r="M21" i="46"/>
  <c r="L21" i="46"/>
  <c r="K21" i="46"/>
  <c r="J21" i="46"/>
  <c r="I21" i="46"/>
  <c r="H21" i="46"/>
  <c r="G21" i="46"/>
  <c r="N21" i="46" s="1"/>
  <c r="O21" i="46" s="1"/>
  <c r="F21" i="46"/>
  <c r="F29" i="46" s="1"/>
  <c r="E21" i="46"/>
  <c r="E29" i="46" s="1"/>
  <c r="D21" i="46"/>
  <c r="N20" i="46"/>
  <c r="O20" i="46" s="1"/>
  <c r="N19" i="46"/>
  <c r="O19" i="46" s="1"/>
  <c r="N18" i="46"/>
  <c r="O18" i="46" s="1"/>
  <c r="M17" i="46"/>
  <c r="L17" i="46"/>
  <c r="K17" i="46"/>
  <c r="N17" i="46" s="1"/>
  <c r="O17" i="46" s="1"/>
  <c r="J17" i="46"/>
  <c r="I17" i="46"/>
  <c r="H17" i="46"/>
  <c r="G17" i="46"/>
  <c r="F17" i="46"/>
  <c r="E17" i="46"/>
  <c r="D17" i="46"/>
  <c r="N16" i="46"/>
  <c r="O16" i="46" s="1"/>
  <c r="N15" i="46"/>
  <c r="O15" i="46" s="1"/>
  <c r="M14" i="46"/>
  <c r="N14" i="46" s="1"/>
  <c r="O14" i="46" s="1"/>
  <c r="L14" i="46"/>
  <c r="K14" i="46"/>
  <c r="J14" i="46"/>
  <c r="I14" i="46"/>
  <c r="H14" i="46"/>
  <c r="H29" i="46" s="1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29" i="46" s="1"/>
  <c r="L5" i="46"/>
  <c r="L29" i="46" s="1"/>
  <c r="K5" i="46"/>
  <c r="K29" i="46" s="1"/>
  <c r="J5" i="46"/>
  <c r="J29" i="46" s="1"/>
  <c r="I5" i="46"/>
  <c r="I29" i="46" s="1"/>
  <c r="H5" i="46"/>
  <c r="G5" i="46"/>
  <c r="G29" i="46" s="1"/>
  <c r="F5" i="46"/>
  <c r="E5" i="46"/>
  <c r="D5" i="46"/>
  <c r="D29" i="46" s="1"/>
  <c r="E29" i="45"/>
  <c r="F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N17" i="45" s="1"/>
  <c r="O17" i="45" s="1"/>
  <c r="H17" i="45"/>
  <c r="G17" i="45"/>
  <c r="G29" i="45" s="1"/>
  <c r="F17" i="45"/>
  <c r="E17" i="45"/>
  <c r="D17" i="45"/>
  <c r="N16" i="45"/>
  <c r="O16" i="45" s="1"/>
  <c r="N15" i="45"/>
  <c r="O15" i="45" s="1"/>
  <c r="M14" i="45"/>
  <c r="L14" i="45"/>
  <c r="K14" i="45"/>
  <c r="N14" i="45" s="1"/>
  <c r="O14" i="45" s="1"/>
  <c r="J14" i="45"/>
  <c r="I14" i="45"/>
  <c r="H14" i="45"/>
  <c r="H29" i="45" s="1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29" i="45" s="1"/>
  <c r="L5" i="45"/>
  <c r="L29" i="45" s="1"/>
  <c r="K5" i="45"/>
  <c r="K29" i="45" s="1"/>
  <c r="J5" i="45"/>
  <c r="J29" i="45" s="1"/>
  <c r="I5" i="45"/>
  <c r="I29" i="45" s="1"/>
  <c r="H5" i="45"/>
  <c r="G5" i="45"/>
  <c r="F5" i="45"/>
  <c r="E5" i="45"/>
  <c r="D5" i="45"/>
  <c r="D29" i="45" s="1"/>
  <c r="N27" i="44"/>
  <c r="O27" i="44" s="1"/>
  <c r="M26" i="44"/>
  <c r="L26" i="44"/>
  <c r="K26" i="44"/>
  <c r="N26" i="44" s="1"/>
  <c r="O26" i="44" s="1"/>
  <c r="J26" i="44"/>
  <c r="J28" i="44" s="1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M16" i="44"/>
  <c r="L16" i="44"/>
  <c r="K16" i="44"/>
  <c r="K28" i="44" s="1"/>
  <c r="J16" i="44"/>
  <c r="I16" i="44"/>
  <c r="H16" i="44"/>
  <c r="G16" i="44"/>
  <c r="N16" i="44" s="1"/>
  <c r="O16" i="44" s="1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28" i="44" s="1"/>
  <c r="L5" i="44"/>
  <c r="L28" i="44" s="1"/>
  <c r="K5" i="44"/>
  <c r="J5" i="44"/>
  <c r="I5" i="44"/>
  <c r="I28" i="44" s="1"/>
  <c r="H5" i="44"/>
  <c r="H28" i="44" s="1"/>
  <c r="G5" i="44"/>
  <c r="F5" i="44"/>
  <c r="F28" i="44" s="1"/>
  <c r="E5" i="44"/>
  <c r="E28" i="44" s="1"/>
  <c r="D5" i="44"/>
  <c r="D28" i="44" s="1"/>
  <c r="L28" i="43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N24" i="43"/>
  <c r="O24" i="43"/>
  <c r="N23" i="43"/>
  <c r="O23" i="43" s="1"/>
  <c r="M22" i="43"/>
  <c r="L22" i="43"/>
  <c r="K22" i="43"/>
  <c r="K28" i="43" s="1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N20" i="43" s="1"/>
  <c r="O20" i="43" s="1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M16" i="43"/>
  <c r="M28" i="43" s="1"/>
  <c r="L16" i="43"/>
  <c r="K16" i="43"/>
  <c r="J16" i="43"/>
  <c r="I16" i="43"/>
  <c r="H16" i="43"/>
  <c r="G16" i="43"/>
  <c r="G28" i="43" s="1"/>
  <c r="F16" i="43"/>
  <c r="E16" i="43"/>
  <c r="D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J28" i="43" s="1"/>
  <c r="I5" i="43"/>
  <c r="I28" i="43" s="1"/>
  <c r="H5" i="43"/>
  <c r="H28" i="43" s="1"/>
  <c r="G5" i="43"/>
  <c r="F5" i="43"/>
  <c r="F28" i="43" s="1"/>
  <c r="E5" i="43"/>
  <c r="N5" i="43" s="1"/>
  <c r="O5" i="43" s="1"/>
  <c r="D5" i="43"/>
  <c r="D28" i="43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E27" i="42" s="1"/>
  <c r="D19" i="42"/>
  <c r="N18" i="42"/>
  <c r="O18" i="42" s="1"/>
  <c r="N17" i="42"/>
  <c r="O17" i="42" s="1"/>
  <c r="M16" i="42"/>
  <c r="L16" i="42"/>
  <c r="L27" i="42" s="1"/>
  <c r="K16" i="42"/>
  <c r="J16" i="42"/>
  <c r="I16" i="42"/>
  <c r="N16" i="42" s="1"/>
  <c r="O16" i="42" s="1"/>
  <c r="H16" i="42"/>
  <c r="G16" i="42"/>
  <c r="F16" i="42"/>
  <c r="F27" i="42" s="1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27" i="42" s="1"/>
  <c r="L5" i="42"/>
  <c r="K5" i="42"/>
  <c r="K27" i="42" s="1"/>
  <c r="J5" i="42"/>
  <c r="J27" i="42" s="1"/>
  <c r="I5" i="42"/>
  <c r="I27" i="42" s="1"/>
  <c r="H5" i="42"/>
  <c r="H27" i="42" s="1"/>
  <c r="G5" i="42"/>
  <c r="G27" i="42" s="1"/>
  <c r="F5" i="42"/>
  <c r="E5" i="42"/>
  <c r="D5" i="42"/>
  <c r="D27" i="42" s="1"/>
  <c r="J28" i="40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D27" i="41" s="1"/>
  <c r="N24" i="41"/>
  <c r="O24" i="41" s="1"/>
  <c r="N23" i="41"/>
  <c r="O23" i="41" s="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K27" i="41" s="1"/>
  <c r="J19" i="41"/>
  <c r="I19" i="41"/>
  <c r="H19" i="41"/>
  <c r="H27" i="41" s="1"/>
  <c r="G19" i="41"/>
  <c r="F19" i="41"/>
  <c r="E19" i="41"/>
  <c r="D19" i="41"/>
  <c r="N18" i="41"/>
  <c r="O18" i="41" s="1"/>
  <c r="N17" i="41"/>
  <c r="O17" i="41"/>
  <c r="M16" i="41"/>
  <c r="N16" i="41" s="1"/>
  <c r="O16" i="41" s="1"/>
  <c r="L16" i="41"/>
  <c r="L27" i="41" s="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27" i="41" s="1"/>
  <c r="L5" i="41"/>
  <c r="K5" i="41"/>
  <c r="J5" i="41"/>
  <c r="J27" i="41" s="1"/>
  <c r="I5" i="41"/>
  <c r="I27" i="41" s="1"/>
  <c r="H5" i="41"/>
  <c r="G5" i="41"/>
  <c r="G27" i="41" s="1"/>
  <c r="F5" i="41"/>
  <c r="F27" i="41" s="1"/>
  <c r="E5" i="41"/>
  <c r="E27" i="41" s="1"/>
  <c r="D5" i="4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 s="1"/>
  <c r="M17" i="40"/>
  <c r="L17" i="40"/>
  <c r="K17" i="40"/>
  <c r="J17" i="40"/>
  <c r="I17" i="40"/>
  <c r="I28" i="40" s="1"/>
  <c r="H17" i="40"/>
  <c r="G17" i="40"/>
  <c r="F17" i="40"/>
  <c r="E17" i="40"/>
  <c r="D17" i="40"/>
  <c r="N16" i="40"/>
  <c r="O16" i="40" s="1"/>
  <c r="N15" i="40"/>
  <c r="O15" i="40" s="1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28" i="40" s="1"/>
  <c r="L5" i="40"/>
  <c r="L28" i="40" s="1"/>
  <c r="K5" i="40"/>
  <c r="K28" i="40" s="1"/>
  <c r="J5" i="40"/>
  <c r="I5" i="40"/>
  <c r="H5" i="40"/>
  <c r="H28" i="40" s="1"/>
  <c r="G5" i="40"/>
  <c r="G28" i="40" s="1"/>
  <c r="F5" i="40"/>
  <c r="F28" i="40" s="1"/>
  <c r="E5" i="40"/>
  <c r="E28" i="40" s="1"/>
  <c r="D5" i="40"/>
  <c r="D28" i="40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/>
  <c r="M16" i="39"/>
  <c r="L16" i="39"/>
  <c r="K16" i="39"/>
  <c r="K27" i="39" s="1"/>
  <c r="J16" i="39"/>
  <c r="I16" i="39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27" i="39" s="1"/>
  <c r="L5" i="39"/>
  <c r="K5" i="39"/>
  <c r="J5" i="39"/>
  <c r="J27" i="39" s="1"/>
  <c r="I5" i="39"/>
  <c r="I27" i="39" s="1"/>
  <c r="H5" i="39"/>
  <c r="G5" i="39"/>
  <c r="N5" i="39" s="1"/>
  <c r="O5" i="39" s="1"/>
  <c r="F5" i="39"/>
  <c r="F27" i="39" s="1"/>
  <c r="E5" i="39"/>
  <c r="E27" i="39" s="1"/>
  <c r="D5" i="39"/>
  <c r="N27" i="38"/>
  <c r="O27" i="38" s="1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 s="1"/>
  <c r="N24" i="38"/>
  <c r="O24" i="38"/>
  <c r="N23" i="38"/>
  <c r="O23" i="38" s="1"/>
  <c r="M22" i="38"/>
  <c r="L22" i="38"/>
  <c r="N22" i="38" s="1"/>
  <c r="O22" i="38" s="1"/>
  <c r="K22" i="38"/>
  <c r="J22" i="38"/>
  <c r="I22" i="38"/>
  <c r="H22" i="38"/>
  <c r="G22" i="38"/>
  <c r="F22" i="38"/>
  <c r="E22" i="38"/>
  <c r="D22" i="38"/>
  <c r="N21" i="38"/>
  <c r="O21" i="38" s="1"/>
  <c r="M20" i="38"/>
  <c r="M28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D28" i="38" s="1"/>
  <c r="N28" i="38" s="1"/>
  <c r="O28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28" i="38"/>
  <c r="K5" i="38"/>
  <c r="J5" i="38"/>
  <c r="I5" i="38"/>
  <c r="I28" i="38" s="1"/>
  <c r="H5" i="38"/>
  <c r="H28" i="38" s="1"/>
  <c r="G5" i="38"/>
  <c r="F5" i="38"/>
  <c r="E5" i="38"/>
  <c r="E28" i="38" s="1"/>
  <c r="D5" i="38"/>
  <c r="N26" i="37"/>
  <c r="O26" i="37"/>
  <c r="M25" i="37"/>
  <c r="M27" i="37" s="1"/>
  <c r="L25" i="37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E27" i="37" s="1"/>
  <c r="D13" i="37"/>
  <c r="N13" i="37" s="1"/>
  <c r="O13" i="37" s="1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27" i="37" s="1"/>
  <c r="K5" i="37"/>
  <c r="J5" i="37"/>
  <c r="J27" i="37"/>
  <c r="I5" i="37"/>
  <c r="I27" i="37" s="1"/>
  <c r="H5" i="37"/>
  <c r="H27" i="37" s="1"/>
  <c r="G5" i="37"/>
  <c r="F5" i="37"/>
  <c r="F27" i="37" s="1"/>
  <c r="E5" i="37"/>
  <c r="D5" i="37"/>
  <c r="N26" i="36"/>
  <c r="O26" i="36" s="1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N13" i="36"/>
  <c r="O13" i="36" s="1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27" i="36" s="1"/>
  <c r="J5" i="36"/>
  <c r="J27" i="36" s="1"/>
  <c r="I5" i="36"/>
  <c r="H5" i="36"/>
  <c r="H27" i="36" s="1"/>
  <c r="G5" i="36"/>
  <c r="G27" i="36" s="1"/>
  <c r="F5" i="36"/>
  <c r="F27" i="36" s="1"/>
  <c r="E5" i="36"/>
  <c r="E27" i="36" s="1"/>
  <c r="D5" i="36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 s="1"/>
  <c r="N17" i="35"/>
  <c r="O17" i="35" s="1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 s="1"/>
  <c r="N14" i="35"/>
  <c r="O14" i="35"/>
  <c r="M13" i="35"/>
  <c r="L13" i="35"/>
  <c r="L27" i="35" s="1"/>
  <c r="K13" i="35"/>
  <c r="K27" i="35" s="1"/>
  <c r="J13" i="35"/>
  <c r="I13" i="35"/>
  <c r="H13" i="35"/>
  <c r="G13" i="35"/>
  <c r="F13" i="35"/>
  <c r="N13" i="35" s="1"/>
  <c r="O13" i="35" s="1"/>
  <c r="E13" i="35"/>
  <c r="D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M27" i="35" s="1"/>
  <c r="L5" i="35"/>
  <c r="K5" i="35"/>
  <c r="J5" i="35"/>
  <c r="I5" i="35"/>
  <c r="I27" i="35" s="1"/>
  <c r="H5" i="35"/>
  <c r="H27" i="35"/>
  <c r="G5" i="35"/>
  <c r="N5" i="35" s="1"/>
  <c r="O5" i="35" s="1"/>
  <c r="F5" i="35"/>
  <c r="E5" i="35"/>
  <c r="E27" i="35" s="1"/>
  <c r="D5" i="35"/>
  <c r="D27" i="35" s="1"/>
  <c r="N27" i="34"/>
  <c r="O27" i="34" s="1"/>
  <c r="M26" i="34"/>
  <c r="L26" i="34"/>
  <c r="K26" i="34"/>
  <c r="N26" i="34" s="1"/>
  <c r="O26" i="34" s="1"/>
  <c r="J26" i="34"/>
  <c r="J28" i="34" s="1"/>
  <c r="I26" i="34"/>
  <c r="H26" i="34"/>
  <c r="G26" i="34"/>
  <c r="F26" i="34"/>
  <c r="E26" i="34"/>
  <c r="D26" i="34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N20" i="34"/>
  <c r="O20" i="34" s="1"/>
  <c r="E20" i="34"/>
  <c r="D20" i="34"/>
  <c r="D28" i="34" s="1"/>
  <c r="N19" i="34"/>
  <c r="O19" i="34"/>
  <c r="N18" i="34"/>
  <c r="O18" i="34"/>
  <c r="M17" i="34"/>
  <c r="L17" i="34"/>
  <c r="K17" i="34"/>
  <c r="J17" i="34"/>
  <c r="I17" i="34"/>
  <c r="I28" i="34" s="1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 s="1"/>
  <c r="M13" i="34"/>
  <c r="N13" i="34" s="1"/>
  <c r="O13" i="34" s="1"/>
  <c r="L13" i="34"/>
  <c r="K13" i="34"/>
  <c r="J13" i="34"/>
  <c r="I13" i="34"/>
  <c r="H13" i="34"/>
  <c r="H28" i="34" s="1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28" i="34" s="1"/>
  <c r="L5" i="34"/>
  <c r="L28" i="34"/>
  <c r="K5" i="34"/>
  <c r="K28" i="34" s="1"/>
  <c r="J5" i="34"/>
  <c r="I5" i="34"/>
  <c r="H5" i="34"/>
  <c r="G5" i="34"/>
  <c r="G28" i="34"/>
  <c r="F5" i="34"/>
  <c r="F28" i="34" s="1"/>
  <c r="E5" i="34"/>
  <c r="N5" i="34" s="1"/>
  <c r="O5" i="34" s="1"/>
  <c r="D5" i="34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2" i="33"/>
  <c r="N22" i="33" s="1"/>
  <c r="O22" i="33" s="1"/>
  <c r="F22" i="33"/>
  <c r="G22" i="33"/>
  <c r="H22" i="33"/>
  <c r="I22" i="33"/>
  <c r="J22" i="33"/>
  <c r="K22" i="33"/>
  <c r="L22" i="33"/>
  <c r="M22" i="33"/>
  <c r="E20" i="33"/>
  <c r="N20" i="33"/>
  <c r="O20" i="33" s="1"/>
  <c r="F20" i="33"/>
  <c r="G20" i="33"/>
  <c r="H20" i="33"/>
  <c r="I20" i="33"/>
  <c r="J20" i="33"/>
  <c r="K20" i="33"/>
  <c r="L20" i="33"/>
  <c r="M20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N13" i="33"/>
  <c r="O13" i="33" s="1"/>
  <c r="H13" i="33"/>
  <c r="I13" i="33"/>
  <c r="J13" i="33"/>
  <c r="K13" i="33"/>
  <c r="L13" i="33"/>
  <c r="M13" i="33"/>
  <c r="E5" i="33"/>
  <c r="E28" i="33" s="1"/>
  <c r="F5" i="33"/>
  <c r="F28" i="33" s="1"/>
  <c r="G5" i="33"/>
  <c r="G28" i="33" s="1"/>
  <c r="H5" i="33"/>
  <c r="H28" i="33" s="1"/>
  <c r="I5" i="33"/>
  <c r="I28" i="33" s="1"/>
  <c r="J5" i="33"/>
  <c r="K5" i="33"/>
  <c r="L5" i="33"/>
  <c r="L28" i="33"/>
  <c r="M5" i="33"/>
  <c r="M28" i="33" s="1"/>
  <c r="D22" i="33"/>
  <c r="D20" i="33"/>
  <c r="D17" i="33"/>
  <c r="N17" i="33"/>
  <c r="O17" i="33" s="1"/>
  <c r="D13" i="33"/>
  <c r="D28" i="33" s="1"/>
  <c r="N28" i="33" s="1"/>
  <c r="O28" i="33" s="1"/>
  <c r="D5" i="33"/>
  <c r="N5" i="33" s="1"/>
  <c r="O5" i="33" s="1"/>
  <c r="N27" i="33"/>
  <c r="O27" i="33" s="1"/>
  <c r="N23" i="33"/>
  <c r="O23" i="33" s="1"/>
  <c r="N24" i="33"/>
  <c r="O24" i="33"/>
  <c r="N25" i="33"/>
  <c r="O25" i="33" s="1"/>
  <c r="N21" i="33"/>
  <c r="O21" i="33" s="1"/>
  <c r="N14" i="33"/>
  <c r="O14" i="33" s="1"/>
  <c r="N15" i="33"/>
  <c r="O15" i="33" s="1"/>
  <c r="N16" i="33"/>
  <c r="O16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/>
  <c r="N18" i="33"/>
  <c r="O18" i="33" s="1"/>
  <c r="N19" i="33"/>
  <c r="O19" i="33" s="1"/>
  <c r="N25" i="39"/>
  <c r="O25" i="39"/>
  <c r="N16" i="39"/>
  <c r="O16" i="39"/>
  <c r="N22" i="34"/>
  <c r="O22" i="34" s="1"/>
  <c r="J28" i="33"/>
  <c r="G27" i="37"/>
  <c r="N5" i="37"/>
  <c r="O5" i="37" s="1"/>
  <c r="I27" i="36"/>
  <c r="K28" i="33"/>
  <c r="D27" i="36"/>
  <c r="M27" i="36"/>
  <c r="L27" i="36"/>
  <c r="K27" i="37"/>
  <c r="N5" i="38"/>
  <c r="O5" i="38" s="1"/>
  <c r="N20" i="38"/>
  <c r="O20" i="38" s="1"/>
  <c r="F28" i="38"/>
  <c r="J28" i="38"/>
  <c r="D27" i="37"/>
  <c r="G28" i="38"/>
  <c r="K28" i="38"/>
  <c r="H27" i="39"/>
  <c r="L27" i="39"/>
  <c r="N25" i="41"/>
  <c r="O25" i="41" s="1"/>
  <c r="N13" i="41"/>
  <c r="O13" i="41" s="1"/>
  <c r="N5" i="41"/>
  <c r="O5" i="41"/>
  <c r="N26" i="40"/>
  <c r="O26" i="40" s="1"/>
  <c r="N5" i="40"/>
  <c r="O5" i="40" s="1"/>
  <c r="N25" i="42"/>
  <c r="O25" i="42"/>
  <c r="N13" i="42"/>
  <c r="O13" i="42" s="1"/>
  <c r="N16" i="43"/>
  <c r="O16" i="43" s="1"/>
  <c r="N20" i="44"/>
  <c r="O20" i="44"/>
  <c r="N22" i="44"/>
  <c r="O22" i="44" s="1"/>
  <c r="N27" i="45"/>
  <c r="O27" i="45" s="1"/>
  <c r="N27" i="46"/>
  <c r="O27" i="46" s="1"/>
  <c r="N5" i="46"/>
  <c r="O5" i="46"/>
  <c r="O17" i="47"/>
  <c r="P17" i="47" s="1"/>
  <c r="N27" i="41" l="1"/>
  <c r="O27" i="41" s="1"/>
  <c r="N29" i="46"/>
  <c r="O29" i="46" s="1"/>
  <c r="N29" i="45"/>
  <c r="O29" i="45" s="1"/>
  <c r="N28" i="34"/>
  <c r="O28" i="34" s="1"/>
  <c r="N27" i="36"/>
  <c r="O27" i="36" s="1"/>
  <c r="N28" i="40"/>
  <c r="O28" i="40" s="1"/>
  <c r="O31" i="47"/>
  <c r="P31" i="47" s="1"/>
  <c r="N27" i="37"/>
  <c r="O27" i="37" s="1"/>
  <c r="N27" i="42"/>
  <c r="O27" i="42" s="1"/>
  <c r="F27" i="35"/>
  <c r="N27" i="35" s="1"/>
  <c r="O27" i="35" s="1"/>
  <c r="E28" i="34"/>
  <c r="G28" i="44"/>
  <c r="N28" i="44" s="1"/>
  <c r="O28" i="44" s="1"/>
  <c r="N5" i="44"/>
  <c r="O5" i="44" s="1"/>
  <c r="N19" i="41"/>
  <c r="O19" i="41" s="1"/>
  <c r="E28" i="43"/>
  <c r="N28" i="43" s="1"/>
  <c r="O28" i="43" s="1"/>
  <c r="J27" i="35"/>
  <c r="N17" i="40"/>
  <c r="O17" i="40" s="1"/>
  <c r="G27" i="35"/>
  <c r="G27" i="39"/>
  <c r="O5" i="47"/>
  <c r="P5" i="47" s="1"/>
  <c r="N5" i="42"/>
  <c r="O5" i="42" s="1"/>
  <c r="D27" i="39"/>
  <c r="N27" i="39" s="1"/>
  <c r="O27" i="39" s="1"/>
  <c r="N5" i="36"/>
  <c r="O5" i="36" s="1"/>
  <c r="N22" i="43"/>
  <c r="O22" i="43" s="1"/>
  <c r="N5" i="45"/>
  <c r="O5" i="45" s="1"/>
</calcChain>
</file>

<file path=xl/sharedStrings.xml><?xml version="1.0" encoding="utf-8"?>
<sst xmlns="http://schemas.openxmlformats.org/spreadsheetml/2006/main" count="709" uniqueCount="91">
  <si>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</si>
  <si>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</si>
  <si>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</si>
  <si>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</si>
  <si>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</si>
  <si>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</si>
  <si>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</si>
  <si>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</si>
  <si>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</si>
  <si>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</si>
  <si>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</si>
  <si>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</si>
  <si>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</si>
  <si>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</si>
  <si>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</si>
  <si>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</si>
  <si>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</si>
  <si>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</si>
  <si>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</si>
  <si>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</si>
  <si>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</si>
  <si>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</si>
  <si>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</si>
  <si>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</si>
  <si>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</si>
  <si>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</si>
  <si>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</si>
  <si>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</si>
  <si>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</si>
  <si>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</si>
  <si>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</si>
  <si>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</si>
  <si>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</si>
  <si>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</si>
  <si>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</si>
  <si>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</si>
  <si>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</si>
  <si>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</si>
  <si>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</si>
  <si>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</si>
  <si>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</si>
  <si>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</si>
  <si>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Palm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</si>
  <si>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</si>
  <si>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</si>
  <si>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</si>
  <si>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</si>
  <si>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</si>
  <si>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</si>
  <si>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</si>
  <si>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</si>
  <si>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</si>
  <si>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</si>
  <si>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</si>
  <si>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</si>
  <si>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</si>
  <si>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</si>
  <si>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</si>
  <si>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</si>
  <si>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</si>
  <si>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</si>
  <si>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</si>
  <si>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</si>
  <si>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</si>
  <si>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</si>
  <si>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</si>
  <si>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</si>
  <si>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</si>
  <si>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</si>
  <si>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</si>
  <si>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Flood Control / Stormwater Control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</si>
  <si>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</si>
  <si>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</si>
  <si>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</si>
  <si>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</si>
  <si>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</si>
  <si>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</si>
  <si>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</si>
  <si>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</si>
  <si>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</si>
  <si>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</si>
  <si>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</si>
  <si>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</si>
  <si>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</si>
  <si>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Economic Environment</t>
  </si>
  <si>
    <t>Industry Development</t>
  </si>
  <si>
    <t>Inter-fund Group Transfers Out</t>
  </si>
  <si>
    <t>2021 Municipal Population:</t>
  </si>
  <si>
    <t>Local Fiscal Year Ended September 30, 2022</t>
  </si>
  <si>
    <t>Other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</si>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</sst>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3687561</v>
      </c>
      <c r="E5" s="24">
        <f t="shared" si="0"/>
        <v>0</v>
      </c>
      <c r="F5" s="24">
        <f t="shared" si="0"/>
        <v>427714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3540873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7656148</v>
      </c>
      <c r="P5" s="30">
        <f t="shared" ref="P5:P32" si="1">(O5/P$34)</f>
        <v>284.36146189273512</v>
      </c>
      <c r="Q5" s="6"/>
    </row>
    <row r="6" spans="1:134">
      <c r="A6" s="12"/>
      <c r="B6" s="42">
        <v>511</v>
      </c>
      <c r="C6" s="19" t="s">
        <v>19</v>
      </c>
      <c r="D6" s="43">
        <v>138206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138206</v>
      </c>
      <c r="P6" s="44">
        <f t="shared" si="1"/>
        <v>5.1331897192096267</v>
      </c>
      <c r="Q6" s="9"/>
    </row>
    <row r="7" spans="1:134">
      <c r="A7" s="12"/>
      <c r="B7" s="42">
        <v>512</v>
      </c>
      <c r="C7" s="19" t="s">
        <v>20</v>
      </c>
      <c r="D7" s="43">
        <v>1277817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1277817</v>
      </c>
      <c r="P7" s="44">
        <f t="shared" si="1"/>
        <v>47.460147080671518</v>
      </c>
      <c r="Q7" s="9"/>
    </row>
    <row r="8" spans="1:134">
      <c r="A8" s="12"/>
      <c r="B8" s="42">
        <v>513</v>
      </c>
      <c r="C8" s="19" t="s">
        <v>21</v>
      </c>
      <c r="D8" s="43">
        <v>790520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790520</v>
      </c>
      <c r="P8" s="44">
        <f t="shared" si="1"/>
        <v>29.361164760065368</v>
      </c>
      <c r="Q8" s="9"/>
    </row>
    <row r="9" spans="1:134">
      <c r="A9" s="12"/>
      <c r="B9" s="42">
        <v>514</v>
      </c>
      <c r="C9" s="19" t="s">
        <v>22</v>
      </c>
      <c r="D9" s="43">
        <v>154875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154875</v>
      </c>
      <c r="P9" s="44">
        <f t="shared" si="1"/>
        <v>5.7523027781904617</v>
      </c>
      <c r="Q9" s="9"/>
    </row>
    <row r="10" spans="1:134">
      <c r="A10" s="12"/>
      <c r="B10" s="42">
        <v>516</v>
      </c>
      <c r="C10" s="19" t="s">
        <v>75</v>
      </c>
      <c r="D10" s="43">
        <v>939510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939510</v>
      </c>
      <c r="P10" s="44">
        <f t="shared" si="1"/>
        <v>34.894889318080523</v>
      </c>
      <c r="Q10" s="9"/>
    </row>
    <row r="11" spans="1:134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427714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427714</v>
      </c>
      <c r="P11" s="44">
        <f t="shared" si="1"/>
        <v>15.885975337988413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3540873</v>
      </c>
      <c r="L12" s="43">
        <v>0</v>
      </c>
      <c r="M12" s="43">
        <v>0</v>
      </c>
      <c r="N12" s="43">
        <v>0</v>
      </c>
      <c r="O12" s="43">
        <f t="shared" si="2"/>
        <v>3540873</v>
      </c>
      <c r="P12" s="44">
        <f t="shared" si="1"/>
        <v>131.51363096122418</v>
      </c>
      <c r="Q12" s="9"/>
    </row>
    <row r="13" spans="1:134">
      <c r="A13" s="12"/>
      <c r="B13" s="42">
        <v>519</v>
      </c>
      <c r="C13" s="19" t="s">
        <v>25</v>
      </c>
      <c r="D13" s="43">
        <v>386633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386633</v>
      </c>
      <c r="P13" s="44">
        <f t="shared" si="1"/>
        <v>14.360161937305007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SUM(D15:D16)</f>
        <v>10462956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>SUM(D14:N14)</f>
        <v>10462956</v>
      </c>
      <c r="P14" s="41">
        <f t="shared" si="1"/>
        <v>388.6107562026445</v>
      </c>
      <c r="Q14" s="10"/>
    </row>
    <row r="15" spans="1:134">
      <c r="A15" s="12"/>
      <c r="B15" s="42">
        <v>524</v>
      </c>
      <c r="C15" s="19" t="s">
        <v>28</v>
      </c>
      <c r="D15" s="43">
        <v>910501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4">SUM(D15:N15)</f>
        <v>910501</v>
      </c>
      <c r="P15" s="44">
        <f t="shared" si="1"/>
        <v>33.817449116030311</v>
      </c>
      <c r="Q15" s="9"/>
    </row>
    <row r="16" spans="1:134">
      <c r="A16" s="12"/>
      <c r="B16" s="42">
        <v>529</v>
      </c>
      <c r="C16" s="19" t="s">
        <v>29</v>
      </c>
      <c r="D16" s="43">
        <v>9552455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9552455</v>
      </c>
      <c r="P16" s="44">
        <f t="shared" si="1"/>
        <v>354.79330708661416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1456330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16156856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>SUM(D17:N17)</f>
        <v>17613186</v>
      </c>
      <c r="P17" s="41">
        <f t="shared" si="1"/>
        <v>654.18162234437682</v>
      </c>
      <c r="Q17" s="10"/>
    </row>
    <row r="18" spans="1:120">
      <c r="A18" s="12"/>
      <c r="B18" s="42">
        <v>534</v>
      </c>
      <c r="C18" s="19" t="s">
        <v>31</v>
      </c>
      <c r="D18" s="43">
        <v>1456330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9" si="6">SUM(D18:N18)</f>
        <v>1456330</v>
      </c>
      <c r="P18" s="44">
        <f t="shared" si="1"/>
        <v>54.090402614767491</v>
      </c>
      <c r="Q18" s="9"/>
    </row>
    <row r="19" spans="1:120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16155764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16155764</v>
      </c>
      <c r="P19" s="44">
        <f t="shared" si="1"/>
        <v>600.05066112019017</v>
      </c>
      <c r="Q19" s="9"/>
    </row>
    <row r="20" spans="1:120">
      <c r="A20" s="12"/>
      <c r="B20" s="42">
        <v>538</v>
      </c>
      <c r="C20" s="19" t="s">
        <v>83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1092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1092</v>
      </c>
      <c r="P20" s="44">
        <f t="shared" si="1"/>
        <v>4.0558609419105628E-2</v>
      </c>
      <c r="Q20" s="9"/>
    </row>
    <row r="21" spans="1:120" ht="15.75">
      <c r="A21" s="26" t="s">
        <v>33</v>
      </c>
      <c r="B21" s="27"/>
      <c r="C21" s="28"/>
      <c r="D21" s="29">
        <f t="shared" ref="D21:N21" si="7">SUM(D22:D22)</f>
        <v>2297659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6"/>
        <v>2297659</v>
      </c>
      <c r="P21" s="41">
        <f t="shared" si="1"/>
        <v>85.338694101916502</v>
      </c>
      <c r="Q21" s="10"/>
    </row>
    <row r="22" spans="1:120">
      <c r="A22" s="12"/>
      <c r="B22" s="42">
        <v>541</v>
      </c>
      <c r="C22" s="19" t="s">
        <v>34</v>
      </c>
      <c r="D22" s="43">
        <v>2297659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2297659</v>
      </c>
      <c r="P22" s="44">
        <f t="shared" si="1"/>
        <v>85.338694101916502</v>
      </c>
      <c r="Q22" s="9"/>
    </row>
    <row r="23" spans="1:120" ht="15.75">
      <c r="A23" s="26" t="s">
        <v>84</v>
      </c>
      <c r="B23" s="27"/>
      <c r="C23" s="28"/>
      <c r="D23" s="29">
        <f t="shared" ref="D23:N23" si="8">SUM(D24:D25)</f>
        <v>0</v>
      </c>
      <c r="E23" s="29">
        <f t="shared" si="8"/>
        <v>343657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6"/>
        <v>343657</v>
      </c>
      <c r="P23" s="41">
        <f t="shared" si="1"/>
        <v>12.763965235477642</v>
      </c>
      <c r="Q23" s="10"/>
    </row>
    <row r="24" spans="1:120">
      <c r="A24" s="90"/>
      <c r="B24" s="91">
        <v>552</v>
      </c>
      <c r="C24" s="92" t="s">
        <v>85</v>
      </c>
      <c r="D24" s="43">
        <v>0</v>
      </c>
      <c r="E24" s="43">
        <v>340907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340907</v>
      </c>
      <c r="P24" s="44">
        <f t="shared" si="1"/>
        <v>12.661825880255535</v>
      </c>
      <c r="Q24" s="9"/>
    </row>
    <row r="25" spans="1:120">
      <c r="A25" s="90"/>
      <c r="B25" s="91">
        <v>559</v>
      </c>
      <c r="C25" s="92" t="s">
        <v>89</v>
      </c>
      <c r="D25" s="43">
        <v>0</v>
      </c>
      <c r="E25" s="43">
        <v>2750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2750</v>
      </c>
      <c r="P25" s="44">
        <f t="shared" si="1"/>
        <v>0.10213935522210667</v>
      </c>
      <c r="Q25" s="9"/>
    </row>
    <row r="26" spans="1:120" ht="15.75">
      <c r="A26" s="26" t="s">
        <v>35</v>
      </c>
      <c r="B26" s="27"/>
      <c r="C26" s="28"/>
      <c r="D26" s="29">
        <f t="shared" ref="D26:N26" si="9">SUM(D27:D29)</f>
        <v>2306777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>SUM(D26:N26)</f>
        <v>2306777</v>
      </c>
      <c r="P26" s="41">
        <f t="shared" si="1"/>
        <v>85.677351062249301</v>
      </c>
      <c r="Q26" s="9"/>
    </row>
    <row r="27" spans="1:120">
      <c r="A27" s="12"/>
      <c r="B27" s="42">
        <v>571</v>
      </c>
      <c r="C27" s="19" t="s">
        <v>36</v>
      </c>
      <c r="D27" s="43">
        <v>845703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845703</v>
      </c>
      <c r="P27" s="44">
        <f t="shared" si="1"/>
        <v>31.410748774327736</v>
      </c>
      <c r="Q27" s="9"/>
    </row>
    <row r="28" spans="1:120">
      <c r="A28" s="12"/>
      <c r="B28" s="42">
        <v>572</v>
      </c>
      <c r="C28" s="19" t="s">
        <v>37</v>
      </c>
      <c r="D28" s="43">
        <v>1404002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1404002</v>
      </c>
      <c r="P28" s="44">
        <f t="shared" si="1"/>
        <v>52.14685782201753</v>
      </c>
      <c r="Q28" s="9"/>
    </row>
    <row r="29" spans="1:120">
      <c r="A29" s="12"/>
      <c r="B29" s="42">
        <v>574</v>
      </c>
      <c r="C29" s="19" t="s">
        <v>38</v>
      </c>
      <c r="D29" s="43">
        <v>57072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57072</v>
      </c>
      <c r="P29" s="44">
        <f t="shared" si="1"/>
        <v>2.1197444659040263</v>
      </c>
      <c r="Q29" s="9"/>
    </row>
    <row r="30" spans="1:120" ht="15.75">
      <c r="A30" s="26" t="s">
        <v>40</v>
      </c>
      <c r="B30" s="27"/>
      <c r="C30" s="28"/>
      <c r="D30" s="29">
        <f t="shared" ref="D30:N30" si="10">SUM(D31:D31)</f>
        <v>87894</v>
      </c>
      <c r="E30" s="29">
        <f t="shared" si="10"/>
        <v>846717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2576198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10"/>
        <v>0</v>
      </c>
      <c r="O30" s="29">
        <f>SUM(D30:N30)</f>
        <v>3510809</v>
      </c>
      <c r="P30" s="41">
        <f t="shared" si="1"/>
        <v>130.39700638835239</v>
      </c>
      <c r="Q30" s="9"/>
    </row>
    <row r="31" spans="1:120" ht="15.75" thickBot="1">
      <c r="A31" s="12"/>
      <c r="B31" s="42">
        <v>581</v>
      </c>
      <c r="C31" s="19" t="s">
        <v>86</v>
      </c>
      <c r="D31" s="43">
        <v>87894</v>
      </c>
      <c r="E31" s="43">
        <v>846717</v>
      </c>
      <c r="F31" s="43">
        <v>0</v>
      </c>
      <c r="G31" s="43">
        <v>0</v>
      </c>
      <c r="H31" s="43">
        <v>0</v>
      </c>
      <c r="I31" s="43">
        <v>2576198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3510809</v>
      </c>
      <c r="P31" s="44">
        <f t="shared" si="1"/>
        <v>130.39700638835239</v>
      </c>
      <c r="Q31" s="9"/>
    </row>
    <row r="32" spans="1:120" ht="16.5" thickBot="1">
      <c r="A32" s="13" t="s">
        <v>10</v>
      </c>
      <c r="B32" s="21"/>
      <c r="C32" s="20"/>
      <c r="D32" s="14">
        <f>SUM(D5,D14,D17,D21,D23,D26,D30)</f>
        <v>20299177</v>
      </c>
      <c r="E32" s="14">
        <f t="shared" ref="E32:N32" si="11">SUM(E5,E14,E17,E21,E23,E26,E30)</f>
        <v>1190374</v>
      </c>
      <c r="F32" s="14">
        <f t="shared" si="11"/>
        <v>427714</v>
      </c>
      <c r="G32" s="14">
        <f t="shared" si="11"/>
        <v>0</v>
      </c>
      <c r="H32" s="14">
        <f t="shared" si="11"/>
        <v>0</v>
      </c>
      <c r="I32" s="14">
        <f t="shared" si="11"/>
        <v>18733054</v>
      </c>
      <c r="J32" s="14">
        <f t="shared" si="11"/>
        <v>0</v>
      </c>
      <c r="K32" s="14">
        <f t="shared" si="11"/>
        <v>3540873</v>
      </c>
      <c r="L32" s="14">
        <f t="shared" si="11"/>
        <v>0</v>
      </c>
      <c r="M32" s="14">
        <f t="shared" si="11"/>
        <v>0</v>
      </c>
      <c r="N32" s="14">
        <f t="shared" si="11"/>
        <v>0</v>
      </c>
      <c r="O32" s="14">
        <f>SUM(D32:N32)</f>
        <v>44191192</v>
      </c>
      <c r="P32" s="35">
        <f t="shared" si="1"/>
        <v>1641.3308572277522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90</v>
      </c>
      <c r="N34" s="93"/>
      <c r="O34" s="93"/>
      <c r="P34" s="39">
        <v>26924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1788575</v>
      </c>
      <c r="E5" s="24">
        <f t="shared" si="0"/>
        <v>0</v>
      </c>
      <c r="F5" s="24">
        <f t="shared" si="0"/>
        <v>408691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1518123</v>
      </c>
      <c r="L5" s="24">
        <f t="shared" si="0"/>
        <v>0</v>
      </c>
      <c r="M5" s="24">
        <f t="shared" si="0"/>
        <v>0</v>
      </c>
      <c r="N5" s="25">
        <f>SUM(D5:M5)</f>
        <v>3715389</v>
      </c>
      <c r="O5" s="30">
        <f t="shared" ref="O5:O27" si="1">(N5/O$29)</f>
        <v>181.3534924586323</v>
      </c>
      <c r="P5" s="6"/>
    </row>
    <row r="6" spans="1:133">
      <c r="A6" s="12"/>
      <c r="B6" s="42">
        <v>511</v>
      </c>
      <c r="C6" s="19" t="s">
        <v>19</v>
      </c>
      <c r="D6" s="43">
        <v>126335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126335</v>
      </c>
      <c r="O6" s="44">
        <f t="shared" si="1"/>
        <v>6.166593449504564</v>
      </c>
      <c r="P6" s="9"/>
    </row>
    <row r="7" spans="1:133">
      <c r="A7" s="12"/>
      <c r="B7" s="42">
        <v>512</v>
      </c>
      <c r="C7" s="19" t="s">
        <v>20</v>
      </c>
      <c r="D7" s="43">
        <v>732427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732427</v>
      </c>
      <c r="O7" s="44">
        <f t="shared" si="1"/>
        <v>35.750817591643482</v>
      </c>
      <c r="P7" s="9"/>
    </row>
    <row r="8" spans="1:133">
      <c r="A8" s="12"/>
      <c r="B8" s="42">
        <v>513</v>
      </c>
      <c r="C8" s="19" t="s">
        <v>21</v>
      </c>
      <c r="D8" s="43">
        <v>467347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467347</v>
      </c>
      <c r="O8" s="44">
        <f t="shared" si="1"/>
        <v>22.811880704837215</v>
      </c>
      <c r="P8" s="9"/>
    </row>
    <row r="9" spans="1:133">
      <c r="A9" s="12"/>
      <c r="B9" s="42">
        <v>514</v>
      </c>
      <c r="C9" s="19" t="s">
        <v>22</v>
      </c>
      <c r="D9" s="43">
        <v>211443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211443</v>
      </c>
      <c r="O9" s="44">
        <f t="shared" si="1"/>
        <v>10.320837604334455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408691</v>
      </c>
      <c r="O10" s="44">
        <f t="shared" si="1"/>
        <v>19.948796797969443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1518123</v>
      </c>
      <c r="L11" s="43">
        <v>0</v>
      </c>
      <c r="M11" s="43">
        <v>0</v>
      </c>
      <c r="N11" s="43">
        <f t="shared" si="2"/>
        <v>1518123</v>
      </c>
      <c r="O11" s="44">
        <f t="shared" si="1"/>
        <v>74.101771855322895</v>
      </c>
      <c r="P11" s="9"/>
    </row>
    <row r="12" spans="1:133">
      <c r="A12" s="12"/>
      <c r="B12" s="42">
        <v>519</v>
      </c>
      <c r="C12" s="19" t="s">
        <v>25</v>
      </c>
      <c r="D12" s="43">
        <v>251023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251023</v>
      </c>
      <c r="O12" s="44">
        <f t="shared" si="1"/>
        <v>12.252794455020256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7429351</v>
      </c>
      <c r="E13" s="29">
        <f t="shared" si="3"/>
        <v>14191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7443542</v>
      </c>
      <c r="O13" s="41">
        <f t="shared" si="1"/>
        <v>363.330014155318</v>
      </c>
      <c r="P13" s="10"/>
    </row>
    <row r="14" spans="1:133">
      <c r="A14" s="12"/>
      <c r="B14" s="42">
        <v>524</v>
      </c>
      <c r="C14" s="19" t="s">
        <v>28</v>
      </c>
      <c r="D14" s="43">
        <v>475147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475147</v>
      </c>
      <c r="O14" s="44">
        <f t="shared" si="1"/>
        <v>23.192609947771757</v>
      </c>
      <c r="P14" s="9"/>
    </row>
    <row r="15" spans="1:133">
      <c r="A15" s="12"/>
      <c r="B15" s="42">
        <v>529</v>
      </c>
      <c r="C15" s="19" t="s">
        <v>29</v>
      </c>
      <c r="D15" s="43">
        <v>6954204</v>
      </c>
      <c r="E15" s="43">
        <v>14191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6968395</v>
      </c>
      <c r="O15" s="44">
        <f t="shared" si="1"/>
        <v>340.13740420754624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918747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11842960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12761707</v>
      </c>
      <c r="O16" s="41">
        <f t="shared" si="1"/>
        <v>622.91731341826528</v>
      </c>
      <c r="P16" s="10"/>
    </row>
    <row r="17" spans="1:119">
      <c r="A17" s="12"/>
      <c r="B17" s="42">
        <v>534</v>
      </c>
      <c r="C17" s="19" t="s">
        <v>31</v>
      </c>
      <c r="D17" s="43">
        <v>918747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918747</v>
      </c>
      <c r="O17" s="44">
        <f t="shared" si="1"/>
        <v>44.84536535363889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11842960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11842960</v>
      </c>
      <c r="O18" s="44">
        <f t="shared" si="1"/>
        <v>578.07194806462633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1571158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1571158</v>
      </c>
      <c r="O19" s="41">
        <f t="shared" si="1"/>
        <v>76.690486650070781</v>
      </c>
      <c r="P19" s="10"/>
    </row>
    <row r="20" spans="1:119">
      <c r="A20" s="12"/>
      <c r="B20" s="42">
        <v>541</v>
      </c>
      <c r="C20" s="19" t="s">
        <v>34</v>
      </c>
      <c r="D20" s="43">
        <v>1571158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1571158</v>
      </c>
      <c r="O20" s="44">
        <f t="shared" si="1"/>
        <v>76.690486650070781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SUM(D22:D24)</f>
        <v>2016803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2016803</v>
      </c>
      <c r="O21" s="41">
        <f t="shared" si="1"/>
        <v>98.443061453604727</v>
      </c>
      <c r="P21" s="9"/>
    </row>
    <row r="22" spans="1:119">
      <c r="A22" s="12"/>
      <c r="B22" s="42">
        <v>571</v>
      </c>
      <c r="C22" s="19" t="s">
        <v>36</v>
      </c>
      <c r="D22" s="43">
        <v>709324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709324</v>
      </c>
      <c r="O22" s="44">
        <f t="shared" si="1"/>
        <v>34.623126860936203</v>
      </c>
      <c r="P22" s="9"/>
    </row>
    <row r="23" spans="1:119">
      <c r="A23" s="12"/>
      <c r="B23" s="42">
        <v>572</v>
      </c>
      <c r="C23" s="19" t="s">
        <v>37</v>
      </c>
      <c r="D23" s="43">
        <v>1251275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1251275</v>
      </c>
      <c r="O23" s="44">
        <f t="shared" si="1"/>
        <v>61.076536340118125</v>
      </c>
      <c r="P23" s="9"/>
    </row>
    <row r="24" spans="1:119">
      <c r="A24" s="12"/>
      <c r="B24" s="42">
        <v>574</v>
      </c>
      <c r="C24" s="19" t="s">
        <v>38</v>
      </c>
      <c r="D24" s="43">
        <v>56204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56204</v>
      </c>
      <c r="O24" s="44">
        <f t="shared" si="1"/>
        <v>2.7433982525503979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138209</v>
      </c>
      <c r="G25" s="29">
        <f t="shared" si="8"/>
        <v>0</v>
      </c>
      <c r="H25" s="29">
        <f t="shared" si="8"/>
        <v>0</v>
      </c>
      <c r="I25" s="29">
        <f t="shared" si="8"/>
        <v>1781592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1919801</v>
      </c>
      <c r="O25" s="41">
        <f t="shared" si="1"/>
        <v>93.708254014741058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0</v>
      </c>
      <c r="E26" s="43">
        <v>0</v>
      </c>
      <c r="F26" s="43">
        <v>138209</v>
      </c>
      <c r="G26" s="43">
        <v>0</v>
      </c>
      <c r="H26" s="43">
        <v>0</v>
      </c>
      <c r="I26" s="43">
        <v>1781592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1919801</v>
      </c>
      <c r="O26" s="44">
        <f t="shared" si="1"/>
        <v>93.708254014741058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13724634</v>
      </c>
      <c r="E27" s="14">
        <f t="shared" ref="E27:M27" si="9">SUM(E5,E13,E16,E19,E21,E25)</f>
        <v>14191</v>
      </c>
      <c r="F27" s="14">
        <f t="shared" si="9"/>
        <v>546900</v>
      </c>
      <c r="G27" s="14">
        <f t="shared" si="9"/>
        <v>0</v>
      </c>
      <c r="H27" s="14">
        <f t="shared" si="9"/>
        <v>0</v>
      </c>
      <c r="I27" s="14">
        <f t="shared" si="9"/>
        <v>13624552</v>
      </c>
      <c r="J27" s="14">
        <f t="shared" si="9"/>
        <v>0</v>
      </c>
      <c r="K27" s="14">
        <f t="shared" si="9"/>
        <v>1518123</v>
      </c>
      <c r="L27" s="14">
        <f t="shared" si="9"/>
        <v>0</v>
      </c>
      <c r="M27" s="14">
        <f t="shared" si="9"/>
        <v>0</v>
      </c>
      <c r="N27" s="14">
        <f t="shared" si="4"/>
        <v>29428400</v>
      </c>
      <c r="O27" s="35">
        <f t="shared" si="1"/>
        <v>1436.4426221506321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20487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1563934</v>
      </c>
      <c r="E5" s="24">
        <f t="shared" si="0"/>
        <v>0</v>
      </c>
      <c r="F5" s="24">
        <f t="shared" si="0"/>
        <v>7204892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1416931</v>
      </c>
      <c r="L5" s="24">
        <f t="shared" si="0"/>
        <v>0</v>
      </c>
      <c r="M5" s="24">
        <f t="shared" si="0"/>
        <v>0</v>
      </c>
      <c r="N5" s="25">
        <f>SUM(D5:M5)</f>
        <v>10185757</v>
      </c>
      <c r="O5" s="30">
        <f t="shared" ref="O5:O27" si="1">(N5/O$29)</f>
        <v>515.2388588193636</v>
      </c>
      <c r="P5" s="6"/>
    </row>
    <row r="6" spans="1:133">
      <c r="A6" s="12"/>
      <c r="B6" s="42">
        <v>511</v>
      </c>
      <c r="C6" s="19" t="s">
        <v>19</v>
      </c>
      <c r="D6" s="43">
        <v>92692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92692</v>
      </c>
      <c r="O6" s="44">
        <f t="shared" si="1"/>
        <v>4.6887551216551167</v>
      </c>
      <c r="P6" s="9"/>
    </row>
    <row r="7" spans="1:133">
      <c r="A7" s="12"/>
      <c r="B7" s="42">
        <v>512</v>
      </c>
      <c r="C7" s="19" t="s">
        <v>20</v>
      </c>
      <c r="D7" s="43">
        <v>660768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660768</v>
      </c>
      <c r="O7" s="44">
        <f t="shared" si="1"/>
        <v>33.424452425514694</v>
      </c>
      <c r="P7" s="9"/>
    </row>
    <row r="8" spans="1:133">
      <c r="A8" s="12"/>
      <c r="B8" s="42">
        <v>513</v>
      </c>
      <c r="C8" s="19" t="s">
        <v>21</v>
      </c>
      <c r="D8" s="43">
        <v>457043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457043</v>
      </c>
      <c r="O8" s="44">
        <f t="shared" si="1"/>
        <v>23.1191764884415</v>
      </c>
      <c r="P8" s="9"/>
    </row>
    <row r="9" spans="1:133">
      <c r="A9" s="12"/>
      <c r="B9" s="42">
        <v>514</v>
      </c>
      <c r="C9" s="19" t="s">
        <v>22</v>
      </c>
      <c r="D9" s="43">
        <v>106169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106169</v>
      </c>
      <c r="O9" s="44">
        <f t="shared" si="1"/>
        <v>5.3704790328291772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7204892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7204892</v>
      </c>
      <c r="O10" s="44">
        <f t="shared" si="1"/>
        <v>364.45404421063279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1416931</v>
      </c>
      <c r="L11" s="43">
        <v>0</v>
      </c>
      <c r="M11" s="43">
        <v>0</v>
      </c>
      <c r="N11" s="43">
        <f t="shared" si="2"/>
        <v>1416931</v>
      </c>
      <c r="O11" s="44">
        <f t="shared" si="1"/>
        <v>71.674389195204611</v>
      </c>
      <c r="P11" s="9"/>
    </row>
    <row r="12" spans="1:133">
      <c r="A12" s="12"/>
      <c r="B12" s="42">
        <v>519</v>
      </c>
      <c r="C12" s="19" t="s">
        <v>25</v>
      </c>
      <c r="D12" s="43">
        <v>247262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247262</v>
      </c>
      <c r="O12" s="44">
        <f t="shared" si="1"/>
        <v>12.50756234508574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7201595</v>
      </c>
      <c r="E13" s="29">
        <f t="shared" si="3"/>
        <v>10317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7211912</v>
      </c>
      <c r="O13" s="41">
        <f t="shared" si="1"/>
        <v>364.80914563205016</v>
      </c>
      <c r="P13" s="10"/>
    </row>
    <row r="14" spans="1:133">
      <c r="A14" s="12"/>
      <c r="B14" s="42">
        <v>524</v>
      </c>
      <c r="C14" s="19" t="s">
        <v>28</v>
      </c>
      <c r="D14" s="43">
        <v>469030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469030</v>
      </c>
      <c r="O14" s="44">
        <f t="shared" si="1"/>
        <v>23.725529869998482</v>
      </c>
      <c r="P14" s="9"/>
    </row>
    <row r="15" spans="1:133">
      <c r="A15" s="12"/>
      <c r="B15" s="42">
        <v>529</v>
      </c>
      <c r="C15" s="19" t="s">
        <v>29</v>
      </c>
      <c r="D15" s="43">
        <v>6732565</v>
      </c>
      <c r="E15" s="43">
        <v>10317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6742882</v>
      </c>
      <c r="O15" s="44">
        <f t="shared" si="1"/>
        <v>341.08361576205169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857942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11470127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12328069</v>
      </c>
      <c r="O16" s="41">
        <f t="shared" si="1"/>
        <v>623.60610046031661</v>
      </c>
      <c r="P16" s="10"/>
    </row>
    <row r="17" spans="1:119">
      <c r="A17" s="12"/>
      <c r="B17" s="42">
        <v>534</v>
      </c>
      <c r="C17" s="19" t="s">
        <v>31</v>
      </c>
      <c r="D17" s="43">
        <v>857942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857942</v>
      </c>
      <c r="O17" s="44">
        <f t="shared" si="1"/>
        <v>43.398350953513074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11470127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11470127</v>
      </c>
      <c r="O18" s="44">
        <f t="shared" si="1"/>
        <v>580.20774950680357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975487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975487</v>
      </c>
      <c r="O19" s="41">
        <f t="shared" si="1"/>
        <v>49.34427639233143</v>
      </c>
      <c r="P19" s="10"/>
    </row>
    <row r="20" spans="1:119">
      <c r="A20" s="12"/>
      <c r="B20" s="42">
        <v>541</v>
      </c>
      <c r="C20" s="19" t="s">
        <v>34</v>
      </c>
      <c r="D20" s="43">
        <v>975487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975487</v>
      </c>
      <c r="O20" s="44">
        <f t="shared" si="1"/>
        <v>49.34427639233143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SUM(D22:D24)</f>
        <v>1756973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1756973</v>
      </c>
      <c r="O21" s="41">
        <f t="shared" si="1"/>
        <v>88.875158075775204</v>
      </c>
      <c r="P21" s="9"/>
    </row>
    <row r="22" spans="1:119">
      <c r="A22" s="12"/>
      <c r="B22" s="42">
        <v>571</v>
      </c>
      <c r="C22" s="19" t="s">
        <v>36</v>
      </c>
      <c r="D22" s="43">
        <v>705664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705664</v>
      </c>
      <c r="O22" s="44">
        <f t="shared" si="1"/>
        <v>35.695482826647783</v>
      </c>
      <c r="P22" s="9"/>
    </row>
    <row r="23" spans="1:119">
      <c r="A23" s="12"/>
      <c r="B23" s="42">
        <v>572</v>
      </c>
      <c r="C23" s="19" t="s">
        <v>37</v>
      </c>
      <c r="D23" s="43">
        <v>997980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997980</v>
      </c>
      <c r="O23" s="44">
        <f t="shared" si="1"/>
        <v>50.482067884060903</v>
      </c>
      <c r="P23" s="9"/>
    </row>
    <row r="24" spans="1:119">
      <c r="A24" s="12"/>
      <c r="B24" s="42">
        <v>574</v>
      </c>
      <c r="C24" s="19" t="s">
        <v>38</v>
      </c>
      <c r="D24" s="43">
        <v>53329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53329</v>
      </c>
      <c r="O24" s="44">
        <f t="shared" si="1"/>
        <v>2.6976073650665184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138209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1675428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1813637</v>
      </c>
      <c r="O25" s="41">
        <f t="shared" si="1"/>
        <v>91.741463908139011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138209</v>
      </c>
      <c r="E26" s="43">
        <v>0</v>
      </c>
      <c r="F26" s="43">
        <v>0</v>
      </c>
      <c r="G26" s="43">
        <v>0</v>
      </c>
      <c r="H26" s="43">
        <v>0</v>
      </c>
      <c r="I26" s="43">
        <v>1675428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1813637</v>
      </c>
      <c r="O26" s="44">
        <f t="shared" si="1"/>
        <v>91.741463908139011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12494140</v>
      </c>
      <c r="E27" s="14">
        <f t="shared" ref="E27:M27" si="9">SUM(E5,E13,E16,E19,E21,E25)</f>
        <v>10317</v>
      </c>
      <c r="F27" s="14">
        <f t="shared" si="9"/>
        <v>7204892</v>
      </c>
      <c r="G27" s="14">
        <f t="shared" si="9"/>
        <v>0</v>
      </c>
      <c r="H27" s="14">
        <f t="shared" si="9"/>
        <v>0</v>
      </c>
      <c r="I27" s="14">
        <f t="shared" si="9"/>
        <v>13145555</v>
      </c>
      <c r="J27" s="14">
        <f t="shared" si="9"/>
        <v>0</v>
      </c>
      <c r="K27" s="14">
        <f t="shared" si="9"/>
        <v>1416931</v>
      </c>
      <c r="L27" s="14">
        <f t="shared" si="9"/>
        <v>0</v>
      </c>
      <c r="M27" s="14">
        <f t="shared" si="9"/>
        <v>0</v>
      </c>
      <c r="N27" s="14">
        <f t="shared" si="4"/>
        <v>34271835</v>
      </c>
      <c r="O27" s="35">
        <f t="shared" si="1"/>
        <v>1733.6150032879762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49</v>
      </c>
      <c r="M29" s="93"/>
      <c r="N29" s="93"/>
      <c r="O29" s="39">
        <v>19769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1525043</v>
      </c>
      <c r="E5" s="24">
        <f t="shared" si="0"/>
        <v>0</v>
      </c>
      <c r="F5" s="24">
        <f t="shared" si="0"/>
        <v>523181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1404556</v>
      </c>
      <c r="L5" s="24">
        <f t="shared" si="0"/>
        <v>0</v>
      </c>
      <c r="M5" s="24">
        <f t="shared" si="0"/>
        <v>0</v>
      </c>
      <c r="N5" s="25">
        <f>SUM(D5:M5)</f>
        <v>3452780</v>
      </c>
      <c r="O5" s="30">
        <f t="shared" ref="O5:O27" si="1">(N5/O$29)</f>
        <v>180.94434545645112</v>
      </c>
      <c r="P5" s="6"/>
    </row>
    <row r="6" spans="1:133">
      <c r="A6" s="12"/>
      <c r="B6" s="42">
        <v>511</v>
      </c>
      <c r="C6" s="19" t="s">
        <v>19</v>
      </c>
      <c r="D6" s="43">
        <v>98106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98106</v>
      </c>
      <c r="O6" s="44">
        <f t="shared" si="1"/>
        <v>5.1412849806099992</v>
      </c>
      <c r="P6" s="9"/>
    </row>
    <row r="7" spans="1:133">
      <c r="A7" s="12"/>
      <c r="B7" s="42">
        <v>512</v>
      </c>
      <c r="C7" s="19" t="s">
        <v>20</v>
      </c>
      <c r="D7" s="43">
        <v>659806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659806</v>
      </c>
      <c r="O7" s="44">
        <f t="shared" si="1"/>
        <v>34.577402787967721</v>
      </c>
      <c r="P7" s="9"/>
    </row>
    <row r="8" spans="1:133">
      <c r="A8" s="12"/>
      <c r="B8" s="42">
        <v>513</v>
      </c>
      <c r="C8" s="19" t="s">
        <v>21</v>
      </c>
      <c r="D8" s="43">
        <v>436380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436380</v>
      </c>
      <c r="O8" s="44">
        <f t="shared" si="1"/>
        <v>22.868672046955247</v>
      </c>
      <c r="P8" s="9"/>
    </row>
    <row r="9" spans="1:133">
      <c r="A9" s="12"/>
      <c r="B9" s="42">
        <v>514</v>
      </c>
      <c r="C9" s="19" t="s">
        <v>22</v>
      </c>
      <c r="D9" s="43">
        <v>95996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95996</v>
      </c>
      <c r="O9" s="44">
        <f t="shared" si="1"/>
        <v>5.0307095692275441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523181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523181</v>
      </c>
      <c r="O10" s="44">
        <f t="shared" si="1"/>
        <v>27.417513887433184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1404556</v>
      </c>
      <c r="L11" s="43">
        <v>0</v>
      </c>
      <c r="M11" s="43">
        <v>0</v>
      </c>
      <c r="N11" s="43">
        <f t="shared" si="2"/>
        <v>1404556</v>
      </c>
      <c r="O11" s="44">
        <f t="shared" si="1"/>
        <v>73.606330573315162</v>
      </c>
      <c r="P11" s="9"/>
    </row>
    <row r="12" spans="1:133">
      <c r="A12" s="12"/>
      <c r="B12" s="42">
        <v>519</v>
      </c>
      <c r="C12" s="19" t="s">
        <v>25</v>
      </c>
      <c r="D12" s="43">
        <v>234755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234755</v>
      </c>
      <c r="O12" s="44">
        <f t="shared" si="1"/>
        <v>12.30243161094225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6292787</v>
      </c>
      <c r="E13" s="29">
        <f t="shared" si="3"/>
        <v>21167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6313954</v>
      </c>
      <c r="O13" s="41">
        <f t="shared" si="1"/>
        <v>330.88533696677496</v>
      </c>
      <c r="P13" s="10"/>
    </row>
    <row r="14" spans="1:133">
      <c r="A14" s="12"/>
      <c r="B14" s="42">
        <v>524</v>
      </c>
      <c r="C14" s="19" t="s">
        <v>28</v>
      </c>
      <c r="D14" s="43">
        <v>429869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429869</v>
      </c>
      <c r="O14" s="44">
        <f t="shared" si="1"/>
        <v>22.527460433916779</v>
      </c>
      <c r="P14" s="9"/>
    </row>
    <row r="15" spans="1:133">
      <c r="A15" s="12"/>
      <c r="B15" s="42">
        <v>529</v>
      </c>
      <c r="C15" s="19" t="s">
        <v>29</v>
      </c>
      <c r="D15" s="43">
        <v>5862918</v>
      </c>
      <c r="E15" s="43">
        <v>21167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5884085</v>
      </c>
      <c r="O15" s="44">
        <f t="shared" si="1"/>
        <v>308.3578765328582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822736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10996082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11818818</v>
      </c>
      <c r="O16" s="41">
        <f t="shared" si="1"/>
        <v>619.36998218216115</v>
      </c>
      <c r="P16" s="10"/>
    </row>
    <row r="17" spans="1:119">
      <c r="A17" s="12"/>
      <c r="B17" s="42">
        <v>534</v>
      </c>
      <c r="C17" s="19" t="s">
        <v>31</v>
      </c>
      <c r="D17" s="43">
        <v>822736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822736</v>
      </c>
      <c r="O17" s="44">
        <f t="shared" si="1"/>
        <v>43.115815952206269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10996082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10996082</v>
      </c>
      <c r="O18" s="44">
        <f t="shared" si="1"/>
        <v>576.25416622995488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1147131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1147131</v>
      </c>
      <c r="O19" s="41">
        <f t="shared" si="1"/>
        <v>60.115868357614502</v>
      </c>
      <c r="P19" s="10"/>
    </row>
    <row r="20" spans="1:119">
      <c r="A20" s="12"/>
      <c r="B20" s="42">
        <v>541</v>
      </c>
      <c r="C20" s="19" t="s">
        <v>34</v>
      </c>
      <c r="D20" s="43">
        <v>1147131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1147131</v>
      </c>
      <c r="O20" s="44">
        <f t="shared" si="1"/>
        <v>60.115868357614502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SUM(D22:D24)</f>
        <v>1704493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1704493</v>
      </c>
      <c r="O21" s="41">
        <f t="shared" si="1"/>
        <v>89.324651504035216</v>
      </c>
      <c r="P21" s="9"/>
    </row>
    <row r="22" spans="1:119">
      <c r="A22" s="12"/>
      <c r="B22" s="42">
        <v>571</v>
      </c>
      <c r="C22" s="19" t="s">
        <v>36</v>
      </c>
      <c r="D22" s="43">
        <v>662196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662196</v>
      </c>
      <c r="O22" s="44">
        <f t="shared" si="1"/>
        <v>34.702651713656849</v>
      </c>
      <c r="P22" s="9"/>
    </row>
    <row r="23" spans="1:119">
      <c r="A23" s="12"/>
      <c r="B23" s="42">
        <v>572</v>
      </c>
      <c r="C23" s="19" t="s">
        <v>37</v>
      </c>
      <c r="D23" s="43">
        <v>989887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989887</v>
      </c>
      <c r="O23" s="44">
        <f t="shared" si="1"/>
        <v>51.875432344617963</v>
      </c>
      <c r="P23" s="9"/>
    </row>
    <row r="24" spans="1:119">
      <c r="A24" s="12"/>
      <c r="B24" s="42">
        <v>574</v>
      </c>
      <c r="C24" s="19" t="s">
        <v>38</v>
      </c>
      <c r="D24" s="43">
        <v>52410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52410</v>
      </c>
      <c r="O24" s="44">
        <f t="shared" si="1"/>
        <v>2.7465674457604026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1541902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1541902</v>
      </c>
      <c r="O25" s="41">
        <f t="shared" si="1"/>
        <v>80.804003773189393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1541902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1541902</v>
      </c>
      <c r="O26" s="44">
        <f t="shared" si="1"/>
        <v>80.804003773189393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11492190</v>
      </c>
      <c r="E27" s="14">
        <f t="shared" ref="E27:M27" si="9">SUM(E5,E13,E16,E19,E21,E25)</f>
        <v>21167</v>
      </c>
      <c r="F27" s="14">
        <f t="shared" si="9"/>
        <v>523181</v>
      </c>
      <c r="G27" s="14">
        <f t="shared" si="9"/>
        <v>0</v>
      </c>
      <c r="H27" s="14">
        <f t="shared" si="9"/>
        <v>0</v>
      </c>
      <c r="I27" s="14">
        <f t="shared" si="9"/>
        <v>12537984</v>
      </c>
      <c r="J27" s="14">
        <f t="shared" si="9"/>
        <v>0</v>
      </c>
      <c r="K27" s="14">
        <f t="shared" si="9"/>
        <v>1404556</v>
      </c>
      <c r="L27" s="14">
        <f t="shared" si="9"/>
        <v>0</v>
      </c>
      <c r="M27" s="14">
        <f t="shared" si="9"/>
        <v>0</v>
      </c>
      <c r="N27" s="14">
        <f t="shared" si="4"/>
        <v>25979078</v>
      </c>
      <c r="O27" s="35">
        <f t="shared" si="1"/>
        <v>1361.4441882402264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47</v>
      </c>
      <c r="M29" s="93"/>
      <c r="N29" s="93"/>
      <c r="O29" s="39">
        <v>19082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1446909</v>
      </c>
      <c r="E5" s="24">
        <f t="shared" ref="E5:M5" si="0">SUM(E6:E12)</f>
        <v>5470</v>
      </c>
      <c r="F5" s="24">
        <f t="shared" si="0"/>
        <v>524939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1432011</v>
      </c>
      <c r="L5" s="24">
        <f t="shared" si="0"/>
        <v>0</v>
      </c>
      <c r="M5" s="24">
        <f t="shared" si="0"/>
        <v>0</v>
      </c>
      <c r="N5" s="25">
        <f>SUM(D5:M5)</f>
        <v>3409329</v>
      </c>
      <c r="O5" s="30">
        <f t="shared" ref="O5:O28" si="1">(N5/O$30)</f>
        <v>180.12093195266272</v>
      </c>
      <c r="P5" s="6"/>
    </row>
    <row r="6" spans="1:133">
      <c r="A6" s="12"/>
      <c r="B6" s="42">
        <v>511</v>
      </c>
      <c r="C6" s="19" t="s">
        <v>19</v>
      </c>
      <c r="D6" s="43">
        <v>83482</v>
      </c>
      <c r="E6" s="43">
        <v>5470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88952</v>
      </c>
      <c r="O6" s="44">
        <f t="shared" si="1"/>
        <v>4.6994928148774306</v>
      </c>
      <c r="P6" s="9"/>
    </row>
    <row r="7" spans="1:133">
      <c r="A7" s="12"/>
      <c r="B7" s="42">
        <v>512</v>
      </c>
      <c r="C7" s="19" t="s">
        <v>20</v>
      </c>
      <c r="D7" s="43">
        <v>611997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611997</v>
      </c>
      <c r="O7" s="44">
        <f t="shared" si="1"/>
        <v>32.332893068469993</v>
      </c>
      <c r="P7" s="9"/>
    </row>
    <row r="8" spans="1:133">
      <c r="A8" s="12"/>
      <c r="B8" s="42">
        <v>513</v>
      </c>
      <c r="C8" s="19" t="s">
        <v>21</v>
      </c>
      <c r="D8" s="43">
        <v>435581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435581</v>
      </c>
      <c r="O8" s="44">
        <f t="shared" si="1"/>
        <v>23.012521132713442</v>
      </c>
      <c r="P8" s="9"/>
    </row>
    <row r="9" spans="1:133">
      <c r="A9" s="12"/>
      <c r="B9" s="42">
        <v>514</v>
      </c>
      <c r="C9" s="19" t="s">
        <v>22</v>
      </c>
      <c r="D9" s="43">
        <v>89250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89250</v>
      </c>
      <c r="O9" s="44">
        <f t="shared" si="1"/>
        <v>4.7152366863905328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524939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524939</v>
      </c>
      <c r="O10" s="44">
        <f t="shared" si="1"/>
        <v>27.733463651732883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1432011</v>
      </c>
      <c r="L11" s="43">
        <v>0</v>
      </c>
      <c r="M11" s="43">
        <v>0</v>
      </c>
      <c r="N11" s="43">
        <f t="shared" si="2"/>
        <v>1432011</v>
      </c>
      <c r="O11" s="44">
        <f t="shared" si="1"/>
        <v>75.65569526627219</v>
      </c>
      <c r="P11" s="9"/>
    </row>
    <row r="12" spans="1:133">
      <c r="A12" s="12"/>
      <c r="B12" s="42">
        <v>519</v>
      </c>
      <c r="C12" s="19" t="s">
        <v>25</v>
      </c>
      <c r="D12" s="43">
        <v>226599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226599</v>
      </c>
      <c r="O12" s="44">
        <f t="shared" si="1"/>
        <v>11.971629332206255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6378013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6378013</v>
      </c>
      <c r="O13" s="41">
        <f t="shared" si="1"/>
        <v>336.96180262045647</v>
      </c>
      <c r="P13" s="10"/>
    </row>
    <row r="14" spans="1:133">
      <c r="A14" s="12"/>
      <c r="B14" s="42">
        <v>522</v>
      </c>
      <c r="C14" s="19" t="s">
        <v>27</v>
      </c>
      <c r="D14" s="43">
        <v>8406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8406</v>
      </c>
      <c r="O14" s="44">
        <f t="shared" si="1"/>
        <v>0.44410397295012677</v>
      </c>
      <c r="P14" s="9"/>
    </row>
    <row r="15" spans="1:133">
      <c r="A15" s="12"/>
      <c r="B15" s="42">
        <v>524</v>
      </c>
      <c r="C15" s="19" t="s">
        <v>28</v>
      </c>
      <c r="D15" s="43">
        <v>442022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442022</v>
      </c>
      <c r="O15" s="44">
        <f t="shared" si="1"/>
        <v>23.352810650887573</v>
      </c>
      <c r="P15" s="9"/>
    </row>
    <row r="16" spans="1:133">
      <c r="A16" s="12"/>
      <c r="B16" s="42">
        <v>529</v>
      </c>
      <c r="C16" s="19" t="s">
        <v>29</v>
      </c>
      <c r="D16" s="43">
        <v>5927585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5927585</v>
      </c>
      <c r="O16" s="44">
        <f t="shared" si="1"/>
        <v>313.16488799661875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681948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11310728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11992676</v>
      </c>
      <c r="O17" s="41">
        <f t="shared" si="1"/>
        <v>633.59446322907866</v>
      </c>
      <c r="P17" s="10"/>
    </row>
    <row r="18" spans="1:119">
      <c r="A18" s="12"/>
      <c r="B18" s="42">
        <v>534</v>
      </c>
      <c r="C18" s="19" t="s">
        <v>31</v>
      </c>
      <c r="D18" s="43">
        <v>681948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681948</v>
      </c>
      <c r="O18" s="44">
        <f t="shared" si="1"/>
        <v>36.028529163144547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11310728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11310728</v>
      </c>
      <c r="O19" s="44">
        <f t="shared" si="1"/>
        <v>597.56593406593402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1934362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1934362</v>
      </c>
      <c r="O20" s="41">
        <f t="shared" si="1"/>
        <v>102.19579459002536</v>
      </c>
      <c r="P20" s="10"/>
    </row>
    <row r="21" spans="1:119">
      <c r="A21" s="12"/>
      <c r="B21" s="42">
        <v>541</v>
      </c>
      <c r="C21" s="19" t="s">
        <v>34</v>
      </c>
      <c r="D21" s="43">
        <v>1934362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1934362</v>
      </c>
      <c r="O21" s="44">
        <f t="shared" si="1"/>
        <v>102.19579459002536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1540754</v>
      </c>
      <c r="E22" s="29">
        <f t="shared" si="7"/>
        <v>9516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1550270</v>
      </c>
      <c r="O22" s="41">
        <f t="shared" si="1"/>
        <v>81.903529163144555</v>
      </c>
      <c r="P22" s="9"/>
    </row>
    <row r="23" spans="1:119">
      <c r="A23" s="12"/>
      <c r="B23" s="42">
        <v>571</v>
      </c>
      <c r="C23" s="19" t="s">
        <v>36</v>
      </c>
      <c r="D23" s="43">
        <v>651408</v>
      </c>
      <c r="E23" s="43">
        <v>9516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660924</v>
      </c>
      <c r="O23" s="44">
        <f t="shared" si="1"/>
        <v>34.917793744716825</v>
      </c>
      <c r="P23" s="9"/>
    </row>
    <row r="24" spans="1:119">
      <c r="A24" s="12"/>
      <c r="B24" s="42">
        <v>572</v>
      </c>
      <c r="C24" s="19" t="s">
        <v>37</v>
      </c>
      <c r="D24" s="43">
        <v>835209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835209</v>
      </c>
      <c r="O24" s="44">
        <f t="shared" si="1"/>
        <v>44.125581149619613</v>
      </c>
      <c r="P24" s="9"/>
    </row>
    <row r="25" spans="1:119">
      <c r="A25" s="12"/>
      <c r="B25" s="42">
        <v>574</v>
      </c>
      <c r="C25" s="19" t="s">
        <v>38</v>
      </c>
      <c r="D25" s="43">
        <v>54137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54137</v>
      </c>
      <c r="O25" s="44">
        <f t="shared" si="1"/>
        <v>2.860154268808115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54230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1449356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1503586</v>
      </c>
      <c r="O26" s="41">
        <f t="shared" si="1"/>
        <v>79.437130177514788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54230</v>
      </c>
      <c r="F27" s="43">
        <v>0</v>
      </c>
      <c r="G27" s="43">
        <v>0</v>
      </c>
      <c r="H27" s="43">
        <v>0</v>
      </c>
      <c r="I27" s="43">
        <v>1449356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1503586</v>
      </c>
      <c r="O27" s="44">
        <f t="shared" si="1"/>
        <v>79.437130177514788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11981986</v>
      </c>
      <c r="E28" s="14">
        <f t="shared" ref="E28:M28" si="9">SUM(E5,E13,E17,E20,E22,E26)</f>
        <v>69216</v>
      </c>
      <c r="F28" s="14">
        <f t="shared" si="9"/>
        <v>524939</v>
      </c>
      <c r="G28" s="14">
        <f t="shared" si="9"/>
        <v>0</v>
      </c>
      <c r="H28" s="14">
        <f t="shared" si="9"/>
        <v>0</v>
      </c>
      <c r="I28" s="14">
        <f t="shared" si="9"/>
        <v>12760084</v>
      </c>
      <c r="J28" s="14">
        <f t="shared" si="9"/>
        <v>0</v>
      </c>
      <c r="K28" s="14">
        <f t="shared" si="9"/>
        <v>1432011</v>
      </c>
      <c r="L28" s="14">
        <f t="shared" si="9"/>
        <v>0</v>
      </c>
      <c r="M28" s="14">
        <f t="shared" si="9"/>
        <v>0</v>
      </c>
      <c r="N28" s="14">
        <f t="shared" si="4"/>
        <v>26768236</v>
      </c>
      <c r="O28" s="35">
        <f t="shared" si="1"/>
        <v>1414.2136517328825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18928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1464637</v>
      </c>
      <c r="E5" s="24">
        <f t="shared" ref="E5:M5" si="0">SUM(E6:E12)</f>
        <v>0</v>
      </c>
      <c r="F5" s="24">
        <f t="shared" si="0"/>
        <v>526456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1077190</v>
      </c>
      <c r="L5" s="24">
        <f t="shared" si="0"/>
        <v>0</v>
      </c>
      <c r="M5" s="24">
        <f t="shared" si="0"/>
        <v>0</v>
      </c>
      <c r="N5" s="25">
        <f>SUM(D5:M5)</f>
        <v>3068283</v>
      </c>
      <c r="O5" s="30">
        <f t="shared" ref="O5:O28" si="1">(N5/O$30)</f>
        <v>198.23510789507688</v>
      </c>
      <c r="P5" s="6"/>
    </row>
    <row r="6" spans="1:133">
      <c r="A6" s="12"/>
      <c r="B6" s="42">
        <v>511</v>
      </c>
      <c r="C6" s="19" t="s">
        <v>19</v>
      </c>
      <c r="D6" s="43">
        <v>92929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92929</v>
      </c>
      <c r="O6" s="44">
        <f t="shared" si="1"/>
        <v>6.0039410776586122</v>
      </c>
      <c r="P6" s="9"/>
    </row>
    <row r="7" spans="1:133">
      <c r="A7" s="12"/>
      <c r="B7" s="42">
        <v>512</v>
      </c>
      <c r="C7" s="19" t="s">
        <v>20</v>
      </c>
      <c r="D7" s="43">
        <v>599577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599577</v>
      </c>
      <c r="O7" s="44">
        <f t="shared" si="1"/>
        <v>38.7373691691433</v>
      </c>
      <c r="P7" s="9"/>
    </row>
    <row r="8" spans="1:133">
      <c r="A8" s="12"/>
      <c r="B8" s="42">
        <v>513</v>
      </c>
      <c r="C8" s="19" t="s">
        <v>21</v>
      </c>
      <c r="D8" s="43">
        <v>418490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418490</v>
      </c>
      <c r="O8" s="44">
        <f t="shared" si="1"/>
        <v>27.037730972993927</v>
      </c>
      <c r="P8" s="9"/>
    </row>
    <row r="9" spans="1:133">
      <c r="A9" s="12"/>
      <c r="B9" s="42">
        <v>514</v>
      </c>
      <c r="C9" s="19" t="s">
        <v>22</v>
      </c>
      <c r="D9" s="43">
        <v>99885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99885</v>
      </c>
      <c r="O9" s="44">
        <f t="shared" si="1"/>
        <v>6.4533531464013443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526456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526456</v>
      </c>
      <c r="O10" s="44">
        <f t="shared" si="1"/>
        <v>34.013179997415683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1077190</v>
      </c>
      <c r="L11" s="43">
        <v>0</v>
      </c>
      <c r="M11" s="43">
        <v>0</v>
      </c>
      <c r="N11" s="43">
        <f t="shared" si="2"/>
        <v>1077190</v>
      </c>
      <c r="O11" s="44">
        <f t="shared" si="1"/>
        <v>69.594908902959034</v>
      </c>
      <c r="P11" s="9"/>
    </row>
    <row r="12" spans="1:133">
      <c r="A12" s="12"/>
      <c r="B12" s="42">
        <v>519</v>
      </c>
      <c r="C12" s="19" t="s">
        <v>25</v>
      </c>
      <c r="D12" s="43">
        <v>253756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253756</v>
      </c>
      <c r="O12" s="44">
        <f t="shared" si="1"/>
        <v>16.394624628504975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8100464</v>
      </c>
      <c r="E13" s="29">
        <f t="shared" si="3"/>
        <v>43659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8144123</v>
      </c>
      <c r="O13" s="41">
        <f t="shared" si="1"/>
        <v>526.1741181031141</v>
      </c>
      <c r="P13" s="10"/>
    </row>
    <row r="14" spans="1:133">
      <c r="A14" s="12"/>
      <c r="B14" s="42">
        <v>522</v>
      </c>
      <c r="C14" s="19" t="s">
        <v>27</v>
      </c>
      <c r="D14" s="43">
        <v>2241344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2241344</v>
      </c>
      <c r="O14" s="44">
        <f t="shared" si="1"/>
        <v>144.8083731748288</v>
      </c>
      <c r="P14" s="9"/>
    </row>
    <row r="15" spans="1:133">
      <c r="A15" s="12"/>
      <c r="B15" s="42">
        <v>524</v>
      </c>
      <c r="C15" s="19" t="s">
        <v>28</v>
      </c>
      <c r="D15" s="43">
        <v>557992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557992</v>
      </c>
      <c r="O15" s="44">
        <f t="shared" si="1"/>
        <v>36.050652539087736</v>
      </c>
      <c r="P15" s="9"/>
    </row>
    <row r="16" spans="1:133">
      <c r="A16" s="12"/>
      <c r="B16" s="42">
        <v>529</v>
      </c>
      <c r="C16" s="19" t="s">
        <v>29</v>
      </c>
      <c r="D16" s="43">
        <v>5301128</v>
      </c>
      <c r="E16" s="43">
        <v>43659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5344787</v>
      </c>
      <c r="O16" s="44">
        <f t="shared" si="1"/>
        <v>345.31509238919756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675256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10662117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11337373</v>
      </c>
      <c r="O17" s="41">
        <f t="shared" si="1"/>
        <v>732.48307274841716</v>
      </c>
      <c r="P17" s="10"/>
    </row>
    <row r="18" spans="1:119">
      <c r="A18" s="12"/>
      <c r="B18" s="42">
        <v>534</v>
      </c>
      <c r="C18" s="19" t="s">
        <v>31</v>
      </c>
      <c r="D18" s="43">
        <v>675256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675256</v>
      </c>
      <c r="O18" s="44">
        <f t="shared" si="1"/>
        <v>43.626825171210754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10662117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10662117</v>
      </c>
      <c r="O19" s="44">
        <f t="shared" si="1"/>
        <v>688.85624757720632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903365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903365</v>
      </c>
      <c r="O20" s="41">
        <f t="shared" si="1"/>
        <v>58.364452771675928</v>
      </c>
      <c r="P20" s="10"/>
    </row>
    <row r="21" spans="1:119">
      <c r="A21" s="12"/>
      <c r="B21" s="42">
        <v>541</v>
      </c>
      <c r="C21" s="19" t="s">
        <v>34</v>
      </c>
      <c r="D21" s="43">
        <v>903365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903365</v>
      </c>
      <c r="O21" s="44">
        <f t="shared" si="1"/>
        <v>58.364452771675928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1671819</v>
      </c>
      <c r="E22" s="29">
        <f t="shared" si="7"/>
        <v>6372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1678191</v>
      </c>
      <c r="O22" s="41">
        <f t="shared" si="1"/>
        <v>108.42427962269026</v>
      </c>
      <c r="P22" s="9"/>
    </row>
    <row r="23" spans="1:119">
      <c r="A23" s="12"/>
      <c r="B23" s="42">
        <v>571</v>
      </c>
      <c r="C23" s="19" t="s">
        <v>36</v>
      </c>
      <c r="D23" s="43">
        <v>634672</v>
      </c>
      <c r="E23" s="43">
        <v>6372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641044</v>
      </c>
      <c r="O23" s="44">
        <f t="shared" si="1"/>
        <v>41.416462075203512</v>
      </c>
      <c r="P23" s="9"/>
    </row>
    <row r="24" spans="1:119">
      <c r="A24" s="12"/>
      <c r="B24" s="42">
        <v>572</v>
      </c>
      <c r="C24" s="19" t="s">
        <v>37</v>
      </c>
      <c r="D24" s="43">
        <v>983967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983967</v>
      </c>
      <c r="O24" s="44">
        <f t="shared" si="1"/>
        <v>63.571973123142527</v>
      </c>
      <c r="P24" s="9"/>
    </row>
    <row r="25" spans="1:119">
      <c r="A25" s="12"/>
      <c r="B25" s="42">
        <v>574</v>
      </c>
      <c r="C25" s="19" t="s">
        <v>38</v>
      </c>
      <c r="D25" s="43">
        <v>53180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53180</v>
      </c>
      <c r="O25" s="44">
        <f t="shared" si="1"/>
        <v>3.4358444243442303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1515547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1515547</v>
      </c>
      <c r="O26" s="41">
        <f t="shared" si="1"/>
        <v>97.916203643881644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1515547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1515547</v>
      </c>
      <c r="O27" s="44">
        <f t="shared" si="1"/>
        <v>97.916203643881644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12815541</v>
      </c>
      <c r="E28" s="14">
        <f t="shared" ref="E28:M28" si="9">SUM(E5,E13,E17,E20,E22,E26)</f>
        <v>50031</v>
      </c>
      <c r="F28" s="14">
        <f t="shared" si="9"/>
        <v>526456</v>
      </c>
      <c r="G28" s="14">
        <f t="shared" si="9"/>
        <v>0</v>
      </c>
      <c r="H28" s="14">
        <f t="shared" si="9"/>
        <v>0</v>
      </c>
      <c r="I28" s="14">
        <f t="shared" si="9"/>
        <v>12177664</v>
      </c>
      <c r="J28" s="14">
        <f t="shared" si="9"/>
        <v>0</v>
      </c>
      <c r="K28" s="14">
        <f t="shared" si="9"/>
        <v>1077190</v>
      </c>
      <c r="L28" s="14">
        <f t="shared" si="9"/>
        <v>0</v>
      </c>
      <c r="M28" s="14">
        <f t="shared" si="9"/>
        <v>0</v>
      </c>
      <c r="N28" s="14">
        <f t="shared" si="4"/>
        <v>26646882</v>
      </c>
      <c r="O28" s="35">
        <f t="shared" si="1"/>
        <v>1721.597234784856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15478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1469079</v>
      </c>
      <c r="E5" s="24">
        <f t="shared" si="0"/>
        <v>0</v>
      </c>
      <c r="F5" s="24">
        <f t="shared" si="0"/>
        <v>522281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762288</v>
      </c>
      <c r="L5" s="24">
        <f t="shared" si="0"/>
        <v>0</v>
      </c>
      <c r="M5" s="24">
        <f t="shared" si="0"/>
        <v>0</v>
      </c>
      <c r="N5" s="25">
        <f>SUM(D5:M5)</f>
        <v>2753648</v>
      </c>
      <c r="O5" s="30">
        <f t="shared" ref="O5:O28" si="1">(N5/O$30)</f>
        <v>177.65470967741936</v>
      </c>
      <c r="P5" s="6"/>
    </row>
    <row r="6" spans="1:133">
      <c r="A6" s="12"/>
      <c r="B6" s="42">
        <v>511</v>
      </c>
      <c r="C6" s="19" t="s">
        <v>19</v>
      </c>
      <c r="D6" s="43">
        <v>87142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87142</v>
      </c>
      <c r="O6" s="44">
        <f t="shared" si="1"/>
        <v>5.6220645161290319</v>
      </c>
      <c r="P6" s="9"/>
    </row>
    <row r="7" spans="1:133">
      <c r="A7" s="12"/>
      <c r="B7" s="42">
        <v>512</v>
      </c>
      <c r="C7" s="19" t="s">
        <v>20</v>
      </c>
      <c r="D7" s="43">
        <v>568485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568485</v>
      </c>
      <c r="O7" s="44">
        <f t="shared" si="1"/>
        <v>36.676451612903229</v>
      </c>
      <c r="P7" s="9"/>
    </row>
    <row r="8" spans="1:133">
      <c r="A8" s="12"/>
      <c r="B8" s="42">
        <v>513</v>
      </c>
      <c r="C8" s="19" t="s">
        <v>21</v>
      </c>
      <c r="D8" s="43">
        <v>374691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374691</v>
      </c>
      <c r="O8" s="44">
        <f t="shared" si="1"/>
        <v>24.173612903225806</v>
      </c>
      <c r="P8" s="9"/>
    </row>
    <row r="9" spans="1:133">
      <c r="A9" s="12"/>
      <c r="B9" s="42">
        <v>514</v>
      </c>
      <c r="C9" s="19" t="s">
        <v>22</v>
      </c>
      <c r="D9" s="43">
        <v>127183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127183</v>
      </c>
      <c r="O9" s="44">
        <f t="shared" si="1"/>
        <v>8.2053548387096775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522281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522281</v>
      </c>
      <c r="O10" s="44">
        <f t="shared" si="1"/>
        <v>33.695548387096771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762288</v>
      </c>
      <c r="L11" s="43">
        <v>0</v>
      </c>
      <c r="M11" s="43">
        <v>0</v>
      </c>
      <c r="N11" s="43">
        <f t="shared" si="2"/>
        <v>762288</v>
      </c>
      <c r="O11" s="44">
        <f t="shared" si="1"/>
        <v>49.179870967741934</v>
      </c>
      <c r="P11" s="9"/>
    </row>
    <row r="12" spans="1:133">
      <c r="A12" s="12"/>
      <c r="B12" s="42">
        <v>519</v>
      </c>
      <c r="C12" s="19" t="s">
        <v>25</v>
      </c>
      <c r="D12" s="43">
        <v>311578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311578</v>
      </c>
      <c r="O12" s="44">
        <f t="shared" si="1"/>
        <v>20.101806451612902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7595113</v>
      </c>
      <c r="E13" s="29">
        <f t="shared" si="3"/>
        <v>44739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7639852</v>
      </c>
      <c r="O13" s="41">
        <f t="shared" si="1"/>
        <v>492.89367741935484</v>
      </c>
      <c r="P13" s="10"/>
    </row>
    <row r="14" spans="1:133">
      <c r="A14" s="12"/>
      <c r="B14" s="42">
        <v>522</v>
      </c>
      <c r="C14" s="19" t="s">
        <v>27</v>
      </c>
      <c r="D14" s="43">
        <v>1669474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1669474</v>
      </c>
      <c r="O14" s="44">
        <f t="shared" si="1"/>
        <v>107.708</v>
      </c>
      <c r="P14" s="9"/>
    </row>
    <row r="15" spans="1:133">
      <c r="A15" s="12"/>
      <c r="B15" s="42">
        <v>524</v>
      </c>
      <c r="C15" s="19" t="s">
        <v>28</v>
      </c>
      <c r="D15" s="43">
        <v>524537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524537</v>
      </c>
      <c r="O15" s="44">
        <f t="shared" si="1"/>
        <v>33.841096774193545</v>
      </c>
      <c r="P15" s="9"/>
    </row>
    <row r="16" spans="1:133">
      <c r="A16" s="12"/>
      <c r="B16" s="42">
        <v>529</v>
      </c>
      <c r="C16" s="19" t="s">
        <v>29</v>
      </c>
      <c r="D16" s="43">
        <v>5401102</v>
      </c>
      <c r="E16" s="43">
        <v>44739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5445841</v>
      </c>
      <c r="O16" s="44">
        <f t="shared" si="1"/>
        <v>351.34458064516127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907704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10569732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11477436</v>
      </c>
      <c r="O17" s="41">
        <f t="shared" si="1"/>
        <v>740.47974193548384</v>
      </c>
      <c r="P17" s="10"/>
    </row>
    <row r="18" spans="1:119">
      <c r="A18" s="12"/>
      <c r="B18" s="42">
        <v>534</v>
      </c>
      <c r="C18" s="19" t="s">
        <v>31</v>
      </c>
      <c r="D18" s="43">
        <v>907704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907704</v>
      </c>
      <c r="O18" s="44">
        <f t="shared" si="1"/>
        <v>58.561548387096771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10569732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10569732</v>
      </c>
      <c r="O19" s="44">
        <f t="shared" si="1"/>
        <v>681.91819354838708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933562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933562</v>
      </c>
      <c r="O20" s="41">
        <f t="shared" si="1"/>
        <v>60.229806451612902</v>
      </c>
      <c r="P20" s="10"/>
    </row>
    <row r="21" spans="1:119">
      <c r="A21" s="12"/>
      <c r="B21" s="42">
        <v>541</v>
      </c>
      <c r="C21" s="19" t="s">
        <v>34</v>
      </c>
      <c r="D21" s="43">
        <v>933562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933562</v>
      </c>
      <c r="O21" s="44">
        <f t="shared" si="1"/>
        <v>60.229806451612902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1579481</v>
      </c>
      <c r="E22" s="29">
        <f t="shared" si="7"/>
        <v>2400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1581881</v>
      </c>
      <c r="O22" s="41">
        <f t="shared" si="1"/>
        <v>102.05683870967742</v>
      </c>
      <c r="P22" s="9"/>
    </row>
    <row r="23" spans="1:119">
      <c r="A23" s="12"/>
      <c r="B23" s="42">
        <v>571</v>
      </c>
      <c r="C23" s="19" t="s">
        <v>36</v>
      </c>
      <c r="D23" s="43">
        <v>630277</v>
      </c>
      <c r="E23" s="43">
        <v>2400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632677</v>
      </c>
      <c r="O23" s="44">
        <f t="shared" si="1"/>
        <v>40.817870967741932</v>
      </c>
      <c r="P23" s="9"/>
    </row>
    <row r="24" spans="1:119">
      <c r="A24" s="12"/>
      <c r="B24" s="42">
        <v>572</v>
      </c>
      <c r="C24" s="19" t="s">
        <v>37</v>
      </c>
      <c r="D24" s="43">
        <v>888046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888046</v>
      </c>
      <c r="O24" s="44">
        <f t="shared" si="1"/>
        <v>57.293290322580646</v>
      </c>
      <c r="P24" s="9"/>
    </row>
    <row r="25" spans="1:119">
      <c r="A25" s="12"/>
      <c r="B25" s="42">
        <v>574</v>
      </c>
      <c r="C25" s="19" t="s">
        <v>38</v>
      </c>
      <c r="D25" s="43">
        <v>61158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61158</v>
      </c>
      <c r="O25" s="44">
        <f t="shared" si="1"/>
        <v>3.9456774193548387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1466645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1466645</v>
      </c>
      <c r="O26" s="41">
        <f t="shared" si="1"/>
        <v>94.622258064516132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1466645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1466645</v>
      </c>
      <c r="O27" s="44">
        <f t="shared" si="1"/>
        <v>94.622258064516132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12484939</v>
      </c>
      <c r="E28" s="14">
        <f t="shared" ref="E28:M28" si="9">SUM(E5,E13,E17,E20,E22,E26)</f>
        <v>47139</v>
      </c>
      <c r="F28" s="14">
        <f t="shared" si="9"/>
        <v>522281</v>
      </c>
      <c r="G28" s="14">
        <f t="shared" si="9"/>
        <v>0</v>
      </c>
      <c r="H28" s="14">
        <f t="shared" si="9"/>
        <v>0</v>
      </c>
      <c r="I28" s="14">
        <f t="shared" si="9"/>
        <v>12036377</v>
      </c>
      <c r="J28" s="14">
        <f t="shared" si="9"/>
        <v>0</v>
      </c>
      <c r="K28" s="14">
        <f t="shared" si="9"/>
        <v>762288</v>
      </c>
      <c r="L28" s="14">
        <f t="shared" si="9"/>
        <v>0</v>
      </c>
      <c r="M28" s="14">
        <f t="shared" si="9"/>
        <v>0</v>
      </c>
      <c r="N28" s="14">
        <f t="shared" si="4"/>
        <v>25853024</v>
      </c>
      <c r="O28" s="35">
        <f t="shared" si="1"/>
        <v>1667.9370322580646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53</v>
      </c>
      <c r="M30" s="93"/>
      <c r="N30" s="93"/>
      <c r="O30" s="39">
        <v>15500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1409469</v>
      </c>
      <c r="E5" s="24">
        <f t="shared" si="0"/>
        <v>0</v>
      </c>
      <c r="F5" s="24">
        <f t="shared" si="0"/>
        <v>523783</v>
      </c>
      <c r="G5" s="24">
        <f t="shared" si="0"/>
        <v>7377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641472</v>
      </c>
      <c r="L5" s="24">
        <f t="shared" si="0"/>
        <v>0</v>
      </c>
      <c r="M5" s="24">
        <f t="shared" si="0"/>
        <v>0</v>
      </c>
      <c r="N5" s="25">
        <f>SUM(D5:M5)</f>
        <v>2582101</v>
      </c>
      <c r="O5" s="30">
        <f t="shared" ref="O5:O28" si="1">(N5/O$30)</f>
        <v>167.46228678902654</v>
      </c>
      <c r="P5" s="6"/>
    </row>
    <row r="6" spans="1:133">
      <c r="A6" s="12"/>
      <c r="B6" s="42">
        <v>511</v>
      </c>
      <c r="C6" s="19" t="s">
        <v>19</v>
      </c>
      <c r="D6" s="43">
        <v>111645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111645</v>
      </c>
      <c r="O6" s="44">
        <f t="shared" si="1"/>
        <v>7.2407419417601657</v>
      </c>
      <c r="P6" s="9"/>
    </row>
    <row r="7" spans="1:133">
      <c r="A7" s="12"/>
      <c r="B7" s="42">
        <v>512</v>
      </c>
      <c r="C7" s="19" t="s">
        <v>20</v>
      </c>
      <c r="D7" s="43">
        <v>540542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540542</v>
      </c>
      <c r="O7" s="44">
        <f t="shared" si="1"/>
        <v>35.056877877942796</v>
      </c>
      <c r="P7" s="9"/>
    </row>
    <row r="8" spans="1:133">
      <c r="A8" s="12"/>
      <c r="B8" s="42">
        <v>513</v>
      </c>
      <c r="C8" s="19" t="s">
        <v>21</v>
      </c>
      <c r="D8" s="43">
        <v>353133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353133</v>
      </c>
      <c r="O8" s="44">
        <f t="shared" si="1"/>
        <v>22.902458006355793</v>
      </c>
      <c r="P8" s="9"/>
    </row>
    <row r="9" spans="1:133">
      <c r="A9" s="12"/>
      <c r="B9" s="42">
        <v>514</v>
      </c>
      <c r="C9" s="19" t="s">
        <v>22</v>
      </c>
      <c r="D9" s="43">
        <v>105855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105855</v>
      </c>
      <c r="O9" s="44">
        <f t="shared" si="1"/>
        <v>6.8652312082495621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523783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523783</v>
      </c>
      <c r="O10" s="44">
        <f t="shared" si="1"/>
        <v>33.969972112328946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641472</v>
      </c>
      <c r="L11" s="43">
        <v>0</v>
      </c>
      <c r="M11" s="43">
        <v>0</v>
      </c>
      <c r="N11" s="43">
        <f t="shared" si="2"/>
        <v>641472</v>
      </c>
      <c r="O11" s="44">
        <f t="shared" si="1"/>
        <v>41.602697970036971</v>
      </c>
      <c r="P11" s="9"/>
    </row>
    <row r="12" spans="1:133">
      <c r="A12" s="12"/>
      <c r="B12" s="42">
        <v>519</v>
      </c>
      <c r="C12" s="19" t="s">
        <v>25</v>
      </c>
      <c r="D12" s="43">
        <v>298294</v>
      </c>
      <c r="E12" s="43">
        <v>0</v>
      </c>
      <c r="F12" s="43">
        <v>0</v>
      </c>
      <c r="G12" s="43">
        <v>7377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305671</v>
      </c>
      <c r="O12" s="44">
        <f t="shared" si="1"/>
        <v>19.824307672352294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6938541</v>
      </c>
      <c r="E13" s="29">
        <f t="shared" si="3"/>
        <v>79747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7018288</v>
      </c>
      <c r="O13" s="41">
        <f t="shared" si="1"/>
        <v>455.171411894416</v>
      </c>
      <c r="P13" s="10"/>
    </row>
    <row r="14" spans="1:133">
      <c r="A14" s="12"/>
      <c r="B14" s="42">
        <v>522</v>
      </c>
      <c r="C14" s="19" t="s">
        <v>27</v>
      </c>
      <c r="D14" s="43">
        <v>1375051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1375051</v>
      </c>
      <c r="O14" s="44">
        <f t="shared" si="1"/>
        <v>89.178999935144958</v>
      </c>
      <c r="P14" s="9"/>
    </row>
    <row r="15" spans="1:133">
      <c r="A15" s="12"/>
      <c r="B15" s="42">
        <v>524</v>
      </c>
      <c r="C15" s="19" t="s">
        <v>28</v>
      </c>
      <c r="D15" s="43">
        <v>541566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541566</v>
      </c>
      <c r="O15" s="44">
        <f t="shared" si="1"/>
        <v>35.123289448083533</v>
      </c>
      <c r="P15" s="9"/>
    </row>
    <row r="16" spans="1:133">
      <c r="A16" s="12"/>
      <c r="B16" s="42">
        <v>529</v>
      </c>
      <c r="C16" s="19" t="s">
        <v>29</v>
      </c>
      <c r="D16" s="43">
        <v>5021924</v>
      </c>
      <c r="E16" s="43">
        <v>79747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5101671</v>
      </c>
      <c r="O16" s="44">
        <f t="shared" si="1"/>
        <v>330.86912251118747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1015462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10195468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11210930</v>
      </c>
      <c r="O17" s="41">
        <f t="shared" si="1"/>
        <v>727.08541409948759</v>
      </c>
      <c r="P17" s="10"/>
    </row>
    <row r="18" spans="1:119">
      <c r="A18" s="12"/>
      <c r="B18" s="42">
        <v>534</v>
      </c>
      <c r="C18" s="19" t="s">
        <v>31</v>
      </c>
      <c r="D18" s="43">
        <v>1015462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1015462</v>
      </c>
      <c r="O18" s="44">
        <f t="shared" si="1"/>
        <v>65.857837732667491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10195468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10195468</v>
      </c>
      <c r="O19" s="44">
        <f t="shared" si="1"/>
        <v>661.22757636682013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1002170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1002170</v>
      </c>
      <c r="O20" s="41">
        <f t="shared" si="1"/>
        <v>64.995784421817234</v>
      </c>
      <c r="P20" s="10"/>
    </row>
    <row r="21" spans="1:119">
      <c r="A21" s="12"/>
      <c r="B21" s="42">
        <v>541</v>
      </c>
      <c r="C21" s="19" t="s">
        <v>34</v>
      </c>
      <c r="D21" s="43">
        <v>1002170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1002170</v>
      </c>
      <c r="O21" s="44">
        <f t="shared" si="1"/>
        <v>64.995784421817234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1793980</v>
      </c>
      <c r="E22" s="29">
        <f t="shared" si="7"/>
        <v>12856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1806836</v>
      </c>
      <c r="O22" s="41">
        <f t="shared" si="1"/>
        <v>117.18243725274013</v>
      </c>
      <c r="P22" s="9"/>
    </row>
    <row r="23" spans="1:119">
      <c r="A23" s="12"/>
      <c r="B23" s="42">
        <v>571</v>
      </c>
      <c r="C23" s="19" t="s">
        <v>36</v>
      </c>
      <c r="D23" s="43">
        <v>626698</v>
      </c>
      <c r="E23" s="43">
        <v>12856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639554</v>
      </c>
      <c r="O23" s="44">
        <f t="shared" si="1"/>
        <v>41.478305986121022</v>
      </c>
      <c r="P23" s="9"/>
    </row>
    <row r="24" spans="1:119">
      <c r="A24" s="12"/>
      <c r="B24" s="42">
        <v>572</v>
      </c>
      <c r="C24" s="19" t="s">
        <v>37</v>
      </c>
      <c r="D24" s="43">
        <v>1082849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1082849</v>
      </c>
      <c r="O24" s="44">
        <f t="shared" si="1"/>
        <v>70.228224917309817</v>
      </c>
      <c r="P24" s="9"/>
    </row>
    <row r="25" spans="1:119">
      <c r="A25" s="12"/>
      <c r="B25" s="42">
        <v>574</v>
      </c>
      <c r="C25" s="19" t="s">
        <v>38</v>
      </c>
      <c r="D25" s="43">
        <v>84433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84433</v>
      </c>
      <c r="O25" s="44">
        <f t="shared" si="1"/>
        <v>5.4759063493092937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1312119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1312119</v>
      </c>
      <c r="O26" s="41">
        <f t="shared" si="1"/>
        <v>85.097541993644199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1312119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1312119</v>
      </c>
      <c r="O27" s="44">
        <f t="shared" si="1"/>
        <v>85.097541993644199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12159622</v>
      </c>
      <c r="E28" s="14">
        <f t="shared" ref="E28:M28" si="9">SUM(E5,E13,E17,E20,E22,E26)</f>
        <v>92603</v>
      </c>
      <c r="F28" s="14">
        <f t="shared" si="9"/>
        <v>523783</v>
      </c>
      <c r="G28" s="14">
        <f t="shared" si="9"/>
        <v>7377</v>
      </c>
      <c r="H28" s="14">
        <f t="shared" si="9"/>
        <v>0</v>
      </c>
      <c r="I28" s="14">
        <f t="shared" si="9"/>
        <v>11507587</v>
      </c>
      <c r="J28" s="14">
        <f t="shared" si="9"/>
        <v>0</v>
      </c>
      <c r="K28" s="14">
        <f t="shared" si="9"/>
        <v>641472</v>
      </c>
      <c r="L28" s="14">
        <f t="shared" si="9"/>
        <v>0</v>
      </c>
      <c r="M28" s="14">
        <f t="shared" si="9"/>
        <v>0</v>
      </c>
      <c r="N28" s="14">
        <f t="shared" si="4"/>
        <v>24932444</v>
      </c>
      <c r="O28" s="35">
        <f t="shared" si="1"/>
        <v>1616.9948764511316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64</v>
      </c>
      <c r="M30" s="93"/>
      <c r="N30" s="93"/>
      <c r="O30" s="39">
        <v>15419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3248095</v>
      </c>
      <c r="E5" s="24">
        <f t="shared" si="0"/>
        <v>0</v>
      </c>
      <c r="F5" s="24">
        <f t="shared" si="0"/>
        <v>429335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2452272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6129702</v>
      </c>
      <c r="P5" s="30">
        <f t="shared" ref="P5:P31" si="1">(O5/P$33)</f>
        <v>227.83608385370206</v>
      </c>
      <c r="Q5" s="6"/>
    </row>
    <row r="6" spans="1:134">
      <c r="A6" s="12"/>
      <c r="B6" s="42">
        <v>511</v>
      </c>
      <c r="C6" s="19" t="s">
        <v>19</v>
      </c>
      <c r="D6" s="43">
        <v>150521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150521</v>
      </c>
      <c r="P6" s="44">
        <f t="shared" si="1"/>
        <v>5.5947442759440973</v>
      </c>
      <c r="Q6" s="9"/>
    </row>
    <row r="7" spans="1:134">
      <c r="A7" s="12"/>
      <c r="B7" s="42">
        <v>512</v>
      </c>
      <c r="C7" s="19" t="s">
        <v>20</v>
      </c>
      <c r="D7" s="43">
        <v>988407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988407</v>
      </c>
      <c r="P7" s="44">
        <f t="shared" si="1"/>
        <v>36.738291703835863</v>
      </c>
      <c r="Q7" s="9"/>
    </row>
    <row r="8" spans="1:134">
      <c r="A8" s="12"/>
      <c r="B8" s="42">
        <v>513</v>
      </c>
      <c r="C8" s="19" t="s">
        <v>21</v>
      </c>
      <c r="D8" s="43">
        <v>735972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735972</v>
      </c>
      <c r="P8" s="44">
        <f t="shared" si="1"/>
        <v>27.355486173059766</v>
      </c>
      <c r="Q8" s="9"/>
    </row>
    <row r="9" spans="1:134">
      <c r="A9" s="12"/>
      <c r="B9" s="42">
        <v>514</v>
      </c>
      <c r="C9" s="19" t="s">
        <v>22</v>
      </c>
      <c r="D9" s="43">
        <v>198640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198640</v>
      </c>
      <c r="P9" s="44">
        <f t="shared" si="1"/>
        <v>7.3832887303003272</v>
      </c>
      <c r="Q9" s="9"/>
    </row>
    <row r="10" spans="1:134">
      <c r="A10" s="12"/>
      <c r="B10" s="42">
        <v>516</v>
      </c>
      <c r="C10" s="19" t="s">
        <v>75</v>
      </c>
      <c r="D10" s="43">
        <v>921560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921560</v>
      </c>
      <c r="P10" s="44">
        <f t="shared" si="1"/>
        <v>34.253642581028842</v>
      </c>
      <c r="Q10" s="9"/>
    </row>
    <row r="11" spans="1:134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429335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429335</v>
      </c>
      <c r="P11" s="44">
        <f t="shared" si="1"/>
        <v>15.958035979779959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2452272</v>
      </c>
      <c r="L12" s="43">
        <v>0</v>
      </c>
      <c r="M12" s="43">
        <v>0</v>
      </c>
      <c r="N12" s="43">
        <v>0</v>
      </c>
      <c r="O12" s="43">
        <f t="shared" si="2"/>
        <v>2452272</v>
      </c>
      <c r="P12" s="44">
        <f t="shared" si="1"/>
        <v>91.148974130240859</v>
      </c>
      <c r="Q12" s="9"/>
    </row>
    <row r="13" spans="1:134">
      <c r="A13" s="12"/>
      <c r="B13" s="42">
        <v>519</v>
      </c>
      <c r="C13" s="19" t="s">
        <v>25</v>
      </c>
      <c r="D13" s="43">
        <v>252995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252995</v>
      </c>
      <c r="P13" s="44">
        <f t="shared" si="1"/>
        <v>9.4036202795123405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SUM(D15:D16)</f>
        <v>9428582</v>
      </c>
      <c r="E14" s="29">
        <f t="shared" si="3"/>
        <v>9999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1" si="4">SUM(D14:N14)</f>
        <v>9438581</v>
      </c>
      <c r="P14" s="41">
        <f t="shared" si="1"/>
        <v>350.82444989592625</v>
      </c>
      <c r="Q14" s="10"/>
    </row>
    <row r="15" spans="1:134">
      <c r="A15" s="12"/>
      <c r="B15" s="42">
        <v>524</v>
      </c>
      <c r="C15" s="19" t="s">
        <v>28</v>
      </c>
      <c r="D15" s="43">
        <v>960923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960923</v>
      </c>
      <c r="P15" s="44">
        <f t="shared" si="1"/>
        <v>35.716733571216174</v>
      </c>
      <c r="Q15" s="9"/>
    </row>
    <row r="16" spans="1:134">
      <c r="A16" s="12"/>
      <c r="B16" s="42">
        <v>529</v>
      </c>
      <c r="C16" s="19" t="s">
        <v>29</v>
      </c>
      <c r="D16" s="43">
        <v>8467659</v>
      </c>
      <c r="E16" s="43">
        <v>9999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8477658</v>
      </c>
      <c r="P16" s="44">
        <f t="shared" si="1"/>
        <v>315.10771632471005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1317299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15044574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16361873</v>
      </c>
      <c r="P17" s="41">
        <f t="shared" si="1"/>
        <v>608.15763455248293</v>
      </c>
      <c r="Q17" s="10"/>
    </row>
    <row r="18" spans="1:120">
      <c r="A18" s="12"/>
      <c r="B18" s="42">
        <v>534</v>
      </c>
      <c r="C18" s="19" t="s">
        <v>31</v>
      </c>
      <c r="D18" s="43">
        <v>1317299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1317299</v>
      </c>
      <c r="P18" s="44">
        <f t="shared" si="1"/>
        <v>48.962942313410643</v>
      </c>
      <c r="Q18" s="9"/>
    </row>
    <row r="19" spans="1:120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15044454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15044454</v>
      </c>
      <c r="P19" s="44">
        <f t="shared" si="1"/>
        <v>559.19023193577164</v>
      </c>
      <c r="Q19" s="9"/>
    </row>
    <row r="20" spans="1:120">
      <c r="A20" s="12"/>
      <c r="B20" s="42">
        <v>538</v>
      </c>
      <c r="C20" s="19" t="s">
        <v>83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120</v>
      </c>
      <c r="P20" s="44">
        <f t="shared" si="1"/>
        <v>4.4603033006244425E-3</v>
      </c>
      <c r="Q20" s="9"/>
    </row>
    <row r="21" spans="1:120" ht="15.75">
      <c r="A21" s="26" t="s">
        <v>33</v>
      </c>
      <c r="B21" s="27"/>
      <c r="C21" s="28"/>
      <c r="D21" s="29">
        <f t="shared" ref="D21:N21" si="6">SUM(D22:D22)</f>
        <v>2336990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2336990</v>
      </c>
      <c r="P21" s="41">
        <f t="shared" si="1"/>
        <v>86.864035087719301</v>
      </c>
      <c r="Q21" s="10"/>
    </row>
    <row r="22" spans="1:120">
      <c r="A22" s="12"/>
      <c r="B22" s="42">
        <v>541</v>
      </c>
      <c r="C22" s="19" t="s">
        <v>34</v>
      </c>
      <c r="D22" s="43">
        <v>2336990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2336990</v>
      </c>
      <c r="P22" s="44">
        <f t="shared" si="1"/>
        <v>86.864035087719301</v>
      </c>
      <c r="Q22" s="9"/>
    </row>
    <row r="23" spans="1:120" ht="15.75">
      <c r="A23" s="26" t="s">
        <v>84</v>
      </c>
      <c r="B23" s="27"/>
      <c r="C23" s="28"/>
      <c r="D23" s="29">
        <f t="shared" ref="D23:N23" si="7">SUM(D24:D24)</f>
        <v>0</v>
      </c>
      <c r="E23" s="29">
        <f t="shared" si="7"/>
        <v>63160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63160</v>
      </c>
      <c r="P23" s="41">
        <f t="shared" si="1"/>
        <v>2.3476063038953314</v>
      </c>
      <c r="Q23" s="10"/>
    </row>
    <row r="24" spans="1:120">
      <c r="A24" s="90"/>
      <c r="B24" s="91">
        <v>552</v>
      </c>
      <c r="C24" s="92" t="s">
        <v>85</v>
      </c>
      <c r="D24" s="43">
        <v>0</v>
      </c>
      <c r="E24" s="43">
        <v>63160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63160</v>
      </c>
      <c r="P24" s="44">
        <f t="shared" si="1"/>
        <v>2.3476063038953314</v>
      </c>
      <c r="Q24" s="9"/>
    </row>
    <row r="25" spans="1:120" ht="15.75">
      <c r="A25" s="26" t="s">
        <v>35</v>
      </c>
      <c r="B25" s="27"/>
      <c r="C25" s="28"/>
      <c r="D25" s="29">
        <f t="shared" ref="D25:N25" si="8">SUM(D26:D28)</f>
        <v>2809045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2809045</v>
      </c>
      <c r="P25" s="41">
        <f t="shared" si="1"/>
        <v>104.40993904252156</v>
      </c>
      <c r="Q25" s="9"/>
    </row>
    <row r="26" spans="1:120">
      <c r="A26" s="12"/>
      <c r="B26" s="42">
        <v>571</v>
      </c>
      <c r="C26" s="19" t="s">
        <v>36</v>
      </c>
      <c r="D26" s="43">
        <v>636871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636871</v>
      </c>
      <c r="P26" s="44">
        <f t="shared" si="1"/>
        <v>23.671981861433245</v>
      </c>
      <c r="Q26" s="9"/>
    </row>
    <row r="27" spans="1:120">
      <c r="A27" s="12"/>
      <c r="B27" s="42">
        <v>572</v>
      </c>
      <c r="C27" s="19" t="s">
        <v>37</v>
      </c>
      <c r="D27" s="43">
        <v>2128756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2128756</v>
      </c>
      <c r="P27" s="44">
        <f t="shared" si="1"/>
        <v>79.124145108534051</v>
      </c>
      <c r="Q27" s="9"/>
    </row>
    <row r="28" spans="1:120">
      <c r="A28" s="12"/>
      <c r="B28" s="42">
        <v>574</v>
      </c>
      <c r="C28" s="19" t="s">
        <v>38</v>
      </c>
      <c r="D28" s="43">
        <v>43418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43418</v>
      </c>
      <c r="P28" s="44">
        <f t="shared" si="1"/>
        <v>1.6138120725542671</v>
      </c>
      <c r="Q28" s="9"/>
    </row>
    <row r="29" spans="1:120" ht="15.75">
      <c r="A29" s="26" t="s">
        <v>40</v>
      </c>
      <c r="B29" s="27"/>
      <c r="C29" s="28"/>
      <c r="D29" s="29">
        <f t="shared" ref="D29:N29" si="9">SUM(D30:D30)</f>
        <v>68581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2649152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4"/>
        <v>2717733</v>
      </c>
      <c r="P29" s="41">
        <f t="shared" si="1"/>
        <v>101.01594558429973</v>
      </c>
      <c r="Q29" s="9"/>
    </row>
    <row r="30" spans="1:120" ht="15.75" thickBot="1">
      <c r="A30" s="12"/>
      <c r="B30" s="42">
        <v>581</v>
      </c>
      <c r="C30" s="19" t="s">
        <v>86</v>
      </c>
      <c r="D30" s="43">
        <v>68581</v>
      </c>
      <c r="E30" s="43">
        <v>0</v>
      </c>
      <c r="F30" s="43">
        <v>0</v>
      </c>
      <c r="G30" s="43">
        <v>0</v>
      </c>
      <c r="H30" s="43">
        <v>0</v>
      </c>
      <c r="I30" s="43">
        <v>2649152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2717733</v>
      </c>
      <c r="P30" s="44">
        <f t="shared" si="1"/>
        <v>101.01594558429973</v>
      </c>
      <c r="Q30" s="9"/>
    </row>
    <row r="31" spans="1:120" ht="16.5" thickBot="1">
      <c r="A31" s="13" t="s">
        <v>10</v>
      </c>
      <c r="B31" s="21"/>
      <c r="C31" s="20"/>
      <c r="D31" s="14">
        <f>SUM(D5,D14,D17,D21,D23,D25,D29)</f>
        <v>19208592</v>
      </c>
      <c r="E31" s="14">
        <f t="shared" ref="E31:N31" si="10">SUM(E5,E14,E17,E21,E23,E25,E29)</f>
        <v>73159</v>
      </c>
      <c r="F31" s="14">
        <f t="shared" si="10"/>
        <v>429335</v>
      </c>
      <c r="G31" s="14">
        <f t="shared" si="10"/>
        <v>0</v>
      </c>
      <c r="H31" s="14">
        <f t="shared" si="10"/>
        <v>0</v>
      </c>
      <c r="I31" s="14">
        <f t="shared" si="10"/>
        <v>17693726</v>
      </c>
      <c r="J31" s="14">
        <f t="shared" si="10"/>
        <v>0</v>
      </c>
      <c r="K31" s="14">
        <f t="shared" si="10"/>
        <v>2452272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4"/>
        <v>39857084</v>
      </c>
      <c r="P31" s="35">
        <f t="shared" si="1"/>
        <v>1481.4556943205471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87</v>
      </c>
      <c r="N33" s="93"/>
      <c r="O33" s="93"/>
      <c r="P33" s="39">
        <v>26904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2696862</v>
      </c>
      <c r="E5" s="24">
        <f t="shared" si="0"/>
        <v>0</v>
      </c>
      <c r="F5" s="24">
        <f t="shared" si="0"/>
        <v>430916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2334593</v>
      </c>
      <c r="L5" s="24">
        <f t="shared" si="0"/>
        <v>0</v>
      </c>
      <c r="M5" s="24">
        <f t="shared" si="0"/>
        <v>0</v>
      </c>
      <c r="N5" s="25">
        <f>SUM(D5:M5)</f>
        <v>5462371</v>
      </c>
      <c r="O5" s="30">
        <f t="shared" ref="O5:O29" si="1">(N5/O$31)</f>
        <v>228.86709682825659</v>
      </c>
      <c r="P5" s="6"/>
    </row>
    <row r="6" spans="1:133">
      <c r="A6" s="12"/>
      <c r="B6" s="42">
        <v>511</v>
      </c>
      <c r="C6" s="19" t="s">
        <v>19</v>
      </c>
      <c r="D6" s="43">
        <v>159836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159836</v>
      </c>
      <c r="O6" s="44">
        <f t="shared" si="1"/>
        <v>6.6969455733858467</v>
      </c>
      <c r="P6" s="9"/>
    </row>
    <row r="7" spans="1:133">
      <c r="A7" s="12"/>
      <c r="B7" s="42">
        <v>512</v>
      </c>
      <c r="C7" s="19" t="s">
        <v>20</v>
      </c>
      <c r="D7" s="43">
        <v>818973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818973</v>
      </c>
      <c r="O7" s="44">
        <f t="shared" si="1"/>
        <v>34.314031926928394</v>
      </c>
      <c r="P7" s="9"/>
    </row>
    <row r="8" spans="1:133">
      <c r="A8" s="12"/>
      <c r="B8" s="42">
        <v>513</v>
      </c>
      <c r="C8" s="19" t="s">
        <v>21</v>
      </c>
      <c r="D8" s="43">
        <v>641321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641321</v>
      </c>
      <c r="O8" s="44">
        <f t="shared" si="1"/>
        <v>26.87061633217413</v>
      </c>
      <c r="P8" s="9"/>
    </row>
    <row r="9" spans="1:133">
      <c r="A9" s="12"/>
      <c r="B9" s="42">
        <v>514</v>
      </c>
      <c r="C9" s="19" t="s">
        <v>22</v>
      </c>
      <c r="D9" s="43">
        <v>189150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189150</v>
      </c>
      <c r="O9" s="44">
        <f t="shared" si="1"/>
        <v>7.9251686428960486</v>
      </c>
      <c r="P9" s="9"/>
    </row>
    <row r="10" spans="1:133">
      <c r="A10" s="12"/>
      <c r="B10" s="42">
        <v>516</v>
      </c>
      <c r="C10" s="19" t="s">
        <v>75</v>
      </c>
      <c r="D10" s="43">
        <v>698211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698211</v>
      </c>
      <c r="O10" s="44">
        <f t="shared" si="1"/>
        <v>29.254242259186324</v>
      </c>
      <c r="P10" s="9"/>
    </row>
    <row r="11" spans="1:133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430916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430916</v>
      </c>
      <c r="O11" s="44">
        <f t="shared" si="1"/>
        <v>18.054887501571208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2334593</v>
      </c>
      <c r="L12" s="43">
        <v>0</v>
      </c>
      <c r="M12" s="43">
        <v>0</v>
      </c>
      <c r="N12" s="43">
        <f t="shared" si="2"/>
        <v>2334593</v>
      </c>
      <c r="O12" s="44">
        <f t="shared" si="1"/>
        <v>97.816776302006957</v>
      </c>
      <c r="P12" s="9"/>
    </row>
    <row r="13" spans="1:133">
      <c r="A13" s="12"/>
      <c r="B13" s="42">
        <v>519</v>
      </c>
      <c r="C13" s="19" t="s">
        <v>55</v>
      </c>
      <c r="D13" s="43">
        <v>189371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189371</v>
      </c>
      <c r="O13" s="44">
        <f t="shared" si="1"/>
        <v>7.9344282901076797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9830733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9830733</v>
      </c>
      <c r="O14" s="41">
        <f t="shared" si="1"/>
        <v>411.8964679264256</v>
      </c>
      <c r="P14" s="10"/>
    </row>
    <row r="15" spans="1:133">
      <c r="A15" s="12"/>
      <c r="B15" s="42">
        <v>524</v>
      </c>
      <c r="C15" s="19" t="s">
        <v>28</v>
      </c>
      <c r="D15" s="43">
        <v>895695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895695</v>
      </c>
      <c r="O15" s="44">
        <f t="shared" si="1"/>
        <v>37.528595969330034</v>
      </c>
      <c r="P15" s="9"/>
    </row>
    <row r="16" spans="1:133">
      <c r="A16" s="12"/>
      <c r="B16" s="42">
        <v>529</v>
      </c>
      <c r="C16" s="19" t="s">
        <v>29</v>
      </c>
      <c r="D16" s="43">
        <v>8935038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8935038</v>
      </c>
      <c r="O16" s="44">
        <f t="shared" si="1"/>
        <v>374.36787195709559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1173626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15608264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16781890</v>
      </c>
      <c r="O17" s="41">
        <f t="shared" si="1"/>
        <v>703.14199522353044</v>
      </c>
      <c r="P17" s="10"/>
    </row>
    <row r="18" spans="1:119">
      <c r="A18" s="12"/>
      <c r="B18" s="42">
        <v>534</v>
      </c>
      <c r="C18" s="19" t="s">
        <v>56</v>
      </c>
      <c r="D18" s="43">
        <v>1173626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1173626</v>
      </c>
      <c r="O18" s="44">
        <f t="shared" si="1"/>
        <v>49.173586961075962</v>
      </c>
      <c r="P18" s="9"/>
    </row>
    <row r="19" spans="1:119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15595379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15595379</v>
      </c>
      <c r="O19" s="44">
        <f t="shared" si="1"/>
        <v>653.428541500817</v>
      </c>
      <c r="P19" s="9"/>
    </row>
    <row r="20" spans="1:119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12885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12885</v>
      </c>
      <c r="O20" s="44">
        <f t="shared" si="1"/>
        <v>0.53986676163740732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2655036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2655036</v>
      </c>
      <c r="O21" s="41">
        <f t="shared" si="1"/>
        <v>111.24297146687896</v>
      </c>
      <c r="P21" s="10"/>
    </row>
    <row r="22" spans="1:119">
      <c r="A22" s="12"/>
      <c r="B22" s="42">
        <v>541</v>
      </c>
      <c r="C22" s="19" t="s">
        <v>58</v>
      </c>
      <c r="D22" s="43">
        <v>2655036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2655036</v>
      </c>
      <c r="O22" s="44">
        <f t="shared" si="1"/>
        <v>111.24297146687896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SUM(D24:D26)</f>
        <v>3435949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3435949</v>
      </c>
      <c r="O23" s="41">
        <f t="shared" si="1"/>
        <v>143.96233292831107</v>
      </c>
      <c r="P23" s="9"/>
    </row>
    <row r="24" spans="1:119">
      <c r="A24" s="12"/>
      <c r="B24" s="42">
        <v>571</v>
      </c>
      <c r="C24" s="19" t="s">
        <v>36</v>
      </c>
      <c r="D24" s="43">
        <v>809636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809636</v>
      </c>
      <c r="O24" s="44">
        <f t="shared" si="1"/>
        <v>33.922822306951019</v>
      </c>
      <c r="P24" s="9"/>
    </row>
    <row r="25" spans="1:119">
      <c r="A25" s="12"/>
      <c r="B25" s="42">
        <v>572</v>
      </c>
      <c r="C25" s="19" t="s">
        <v>59</v>
      </c>
      <c r="D25" s="43">
        <v>2565839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2565839</v>
      </c>
      <c r="O25" s="44">
        <f t="shared" si="1"/>
        <v>107.50571919386601</v>
      </c>
      <c r="P25" s="9"/>
    </row>
    <row r="26" spans="1:119">
      <c r="A26" s="12"/>
      <c r="B26" s="42">
        <v>574</v>
      </c>
      <c r="C26" s="19" t="s">
        <v>38</v>
      </c>
      <c r="D26" s="43">
        <v>60474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60474</v>
      </c>
      <c r="O26" s="44">
        <f t="shared" si="1"/>
        <v>2.5337914274940294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2490099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2490099</v>
      </c>
      <c r="O27" s="41">
        <f t="shared" si="1"/>
        <v>104.33229982821469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2490099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2490099</v>
      </c>
      <c r="O28" s="44">
        <f t="shared" si="1"/>
        <v>104.33229982821469</v>
      </c>
      <c r="P28" s="9"/>
    </row>
    <row r="29" spans="1:119" ht="16.5" thickBot="1">
      <c r="A29" s="13" t="s">
        <v>10</v>
      </c>
      <c r="B29" s="21"/>
      <c r="C29" s="20"/>
      <c r="D29" s="14">
        <f>SUM(D5,D14,D17,D21,D23,D27)</f>
        <v>19792206</v>
      </c>
      <c r="E29" s="14">
        <f t="shared" ref="E29:M29" si="9">SUM(E5,E14,E17,E21,E23,E27)</f>
        <v>0</v>
      </c>
      <c r="F29" s="14">
        <f t="shared" si="9"/>
        <v>430916</v>
      </c>
      <c r="G29" s="14">
        <f t="shared" si="9"/>
        <v>0</v>
      </c>
      <c r="H29" s="14">
        <f t="shared" si="9"/>
        <v>0</v>
      </c>
      <c r="I29" s="14">
        <f t="shared" si="9"/>
        <v>18098363</v>
      </c>
      <c r="J29" s="14">
        <f t="shared" si="9"/>
        <v>0</v>
      </c>
      <c r="K29" s="14">
        <f t="shared" si="9"/>
        <v>2334593</v>
      </c>
      <c r="L29" s="14">
        <f t="shared" si="9"/>
        <v>0</v>
      </c>
      <c r="M29" s="14">
        <f t="shared" si="9"/>
        <v>0</v>
      </c>
      <c r="N29" s="14">
        <f t="shared" si="4"/>
        <v>40656078</v>
      </c>
      <c r="O29" s="35">
        <f t="shared" si="1"/>
        <v>1703.4431642016173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23867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2413728</v>
      </c>
      <c r="E5" s="24">
        <f t="shared" si="0"/>
        <v>0</v>
      </c>
      <c r="F5" s="24">
        <f t="shared" si="0"/>
        <v>432461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2319975</v>
      </c>
      <c r="L5" s="24">
        <f t="shared" si="0"/>
        <v>0</v>
      </c>
      <c r="M5" s="24">
        <f t="shared" si="0"/>
        <v>0</v>
      </c>
      <c r="N5" s="25">
        <f>SUM(D5:M5)</f>
        <v>5166164</v>
      </c>
      <c r="O5" s="30">
        <f t="shared" ref="O5:O29" si="1">(N5/O$31)</f>
        <v>219.27691001697792</v>
      </c>
      <c r="P5" s="6"/>
    </row>
    <row r="6" spans="1:133">
      <c r="A6" s="12"/>
      <c r="B6" s="42">
        <v>511</v>
      </c>
      <c r="C6" s="19" t="s">
        <v>19</v>
      </c>
      <c r="D6" s="43">
        <v>196099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196099</v>
      </c>
      <c r="O6" s="44">
        <f t="shared" si="1"/>
        <v>8.3233870967741943</v>
      </c>
      <c r="P6" s="9"/>
    </row>
    <row r="7" spans="1:133">
      <c r="A7" s="12"/>
      <c r="B7" s="42">
        <v>512</v>
      </c>
      <c r="C7" s="19" t="s">
        <v>20</v>
      </c>
      <c r="D7" s="43">
        <v>796928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796928</v>
      </c>
      <c r="O7" s="44">
        <f t="shared" si="1"/>
        <v>33.825466893039049</v>
      </c>
      <c r="P7" s="9"/>
    </row>
    <row r="8" spans="1:133">
      <c r="A8" s="12"/>
      <c r="B8" s="42">
        <v>513</v>
      </c>
      <c r="C8" s="19" t="s">
        <v>21</v>
      </c>
      <c r="D8" s="43">
        <v>591614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591614</v>
      </c>
      <c r="O8" s="44">
        <f t="shared" si="1"/>
        <v>25.110950764006791</v>
      </c>
      <c r="P8" s="9"/>
    </row>
    <row r="9" spans="1:133">
      <c r="A9" s="12"/>
      <c r="B9" s="42">
        <v>514</v>
      </c>
      <c r="C9" s="19" t="s">
        <v>22</v>
      </c>
      <c r="D9" s="43">
        <v>177605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177605</v>
      </c>
      <c r="O9" s="44">
        <f t="shared" si="1"/>
        <v>7.538412563667233</v>
      </c>
      <c r="P9" s="9"/>
    </row>
    <row r="10" spans="1:133">
      <c r="A10" s="12"/>
      <c r="B10" s="42">
        <v>516</v>
      </c>
      <c r="C10" s="19" t="s">
        <v>75</v>
      </c>
      <c r="D10" s="43">
        <v>457742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457742</v>
      </c>
      <c r="O10" s="44">
        <f t="shared" si="1"/>
        <v>19.428777589134125</v>
      </c>
      <c r="P10" s="9"/>
    </row>
    <row r="11" spans="1:133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432461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432461</v>
      </c>
      <c r="O11" s="44">
        <f t="shared" si="1"/>
        <v>18.355730050933786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2319975</v>
      </c>
      <c r="L12" s="43">
        <v>0</v>
      </c>
      <c r="M12" s="43">
        <v>0</v>
      </c>
      <c r="N12" s="43">
        <f t="shared" si="2"/>
        <v>2319975</v>
      </c>
      <c r="O12" s="44">
        <f t="shared" si="1"/>
        <v>98.470925297113752</v>
      </c>
      <c r="P12" s="9"/>
    </row>
    <row r="13" spans="1:133">
      <c r="A13" s="12"/>
      <c r="B13" s="42">
        <v>519</v>
      </c>
      <c r="C13" s="19" t="s">
        <v>55</v>
      </c>
      <c r="D13" s="43">
        <v>193740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193740</v>
      </c>
      <c r="O13" s="44">
        <f t="shared" si="1"/>
        <v>8.2232597623089987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10539932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10539932</v>
      </c>
      <c r="O14" s="41">
        <f t="shared" si="1"/>
        <v>447.36553480475379</v>
      </c>
      <c r="P14" s="10"/>
    </row>
    <row r="15" spans="1:133">
      <c r="A15" s="12"/>
      <c r="B15" s="42">
        <v>524</v>
      </c>
      <c r="C15" s="19" t="s">
        <v>28</v>
      </c>
      <c r="D15" s="43">
        <v>967945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967945</v>
      </c>
      <c r="O15" s="44">
        <f t="shared" si="1"/>
        <v>41.084252971137524</v>
      </c>
      <c r="P15" s="9"/>
    </row>
    <row r="16" spans="1:133">
      <c r="A16" s="12"/>
      <c r="B16" s="42">
        <v>529</v>
      </c>
      <c r="C16" s="19" t="s">
        <v>29</v>
      </c>
      <c r="D16" s="43">
        <v>9571987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9571987</v>
      </c>
      <c r="O16" s="44">
        <f t="shared" si="1"/>
        <v>406.28128183361628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1075033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15471860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16546893</v>
      </c>
      <c r="O17" s="41">
        <f t="shared" si="1"/>
        <v>702.32992359932086</v>
      </c>
      <c r="P17" s="10"/>
    </row>
    <row r="18" spans="1:119">
      <c r="A18" s="12"/>
      <c r="B18" s="42">
        <v>534</v>
      </c>
      <c r="C18" s="19" t="s">
        <v>56</v>
      </c>
      <c r="D18" s="43">
        <v>1075033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1075033</v>
      </c>
      <c r="O18" s="44">
        <f t="shared" si="1"/>
        <v>45.629584040747027</v>
      </c>
      <c r="P18" s="9"/>
    </row>
    <row r="19" spans="1:119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15383962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15383962</v>
      </c>
      <c r="O19" s="44">
        <f t="shared" si="1"/>
        <v>652.96952461799663</v>
      </c>
      <c r="P19" s="9"/>
    </row>
    <row r="20" spans="1:119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87898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87898</v>
      </c>
      <c r="O20" s="44">
        <f t="shared" si="1"/>
        <v>3.7308149405772495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2597485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2597485</v>
      </c>
      <c r="O21" s="41">
        <f t="shared" si="1"/>
        <v>110.24978777589133</v>
      </c>
      <c r="P21" s="10"/>
    </row>
    <row r="22" spans="1:119">
      <c r="A22" s="12"/>
      <c r="B22" s="42">
        <v>541</v>
      </c>
      <c r="C22" s="19" t="s">
        <v>58</v>
      </c>
      <c r="D22" s="43">
        <v>2597485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2597485</v>
      </c>
      <c r="O22" s="44">
        <f t="shared" si="1"/>
        <v>110.24978777589133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SUM(D24:D26)</f>
        <v>2761604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2761604</v>
      </c>
      <c r="O23" s="41">
        <f t="shared" si="1"/>
        <v>117.21578947368421</v>
      </c>
      <c r="P23" s="9"/>
    </row>
    <row r="24" spans="1:119">
      <c r="A24" s="12"/>
      <c r="B24" s="42">
        <v>571</v>
      </c>
      <c r="C24" s="19" t="s">
        <v>36</v>
      </c>
      <c r="D24" s="43">
        <v>1021801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1021801</v>
      </c>
      <c r="O24" s="44">
        <f t="shared" si="1"/>
        <v>43.370161290322578</v>
      </c>
      <c r="P24" s="9"/>
    </row>
    <row r="25" spans="1:119">
      <c r="A25" s="12"/>
      <c r="B25" s="42">
        <v>572</v>
      </c>
      <c r="C25" s="19" t="s">
        <v>59</v>
      </c>
      <c r="D25" s="43">
        <v>1678142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1678142</v>
      </c>
      <c r="O25" s="44">
        <f t="shared" si="1"/>
        <v>71.22843803056027</v>
      </c>
      <c r="P25" s="9"/>
    </row>
    <row r="26" spans="1:119">
      <c r="A26" s="12"/>
      <c r="B26" s="42">
        <v>574</v>
      </c>
      <c r="C26" s="19" t="s">
        <v>38</v>
      </c>
      <c r="D26" s="43">
        <v>61661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61661</v>
      </c>
      <c r="O26" s="44">
        <f t="shared" si="1"/>
        <v>2.6171901528013581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2415138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2415138</v>
      </c>
      <c r="O27" s="41">
        <f t="shared" si="1"/>
        <v>102.51010186757216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2415138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2415138</v>
      </c>
      <c r="O28" s="44">
        <f t="shared" si="1"/>
        <v>102.51010186757216</v>
      </c>
      <c r="P28" s="9"/>
    </row>
    <row r="29" spans="1:119" ht="16.5" thickBot="1">
      <c r="A29" s="13" t="s">
        <v>10</v>
      </c>
      <c r="B29" s="21"/>
      <c r="C29" s="20"/>
      <c r="D29" s="14">
        <f>SUM(D5,D14,D17,D21,D23,D27)</f>
        <v>19387782</v>
      </c>
      <c r="E29" s="14">
        <f t="shared" ref="E29:M29" si="9">SUM(E5,E14,E17,E21,E23,E27)</f>
        <v>0</v>
      </c>
      <c r="F29" s="14">
        <f t="shared" si="9"/>
        <v>432461</v>
      </c>
      <c r="G29" s="14">
        <f t="shared" si="9"/>
        <v>0</v>
      </c>
      <c r="H29" s="14">
        <f t="shared" si="9"/>
        <v>0</v>
      </c>
      <c r="I29" s="14">
        <f t="shared" si="9"/>
        <v>17886998</v>
      </c>
      <c r="J29" s="14">
        <f t="shared" si="9"/>
        <v>0</v>
      </c>
      <c r="K29" s="14">
        <f t="shared" si="9"/>
        <v>2319975</v>
      </c>
      <c r="L29" s="14">
        <f t="shared" si="9"/>
        <v>0</v>
      </c>
      <c r="M29" s="14">
        <f t="shared" si="9"/>
        <v>0</v>
      </c>
      <c r="N29" s="14">
        <f t="shared" si="4"/>
        <v>40027216</v>
      </c>
      <c r="O29" s="35">
        <f t="shared" si="1"/>
        <v>1698.9480475382004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76</v>
      </c>
      <c r="M31" s="93"/>
      <c r="N31" s="93"/>
      <c r="O31" s="39">
        <v>23560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1891137</v>
      </c>
      <c r="E5" s="24">
        <f t="shared" si="0"/>
        <v>0</v>
      </c>
      <c r="F5" s="24">
        <f t="shared" si="0"/>
        <v>423281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2179907</v>
      </c>
      <c r="L5" s="24">
        <f t="shared" si="0"/>
        <v>0</v>
      </c>
      <c r="M5" s="24">
        <f t="shared" si="0"/>
        <v>0</v>
      </c>
      <c r="N5" s="25">
        <f>SUM(D5:M5)</f>
        <v>4494325</v>
      </c>
      <c r="O5" s="30">
        <f t="shared" ref="O5:O28" si="1">(N5/O$30)</f>
        <v>191.6719976117366</v>
      </c>
      <c r="P5" s="6"/>
    </row>
    <row r="6" spans="1:133">
      <c r="A6" s="12"/>
      <c r="B6" s="42">
        <v>511</v>
      </c>
      <c r="C6" s="19" t="s">
        <v>19</v>
      </c>
      <c r="D6" s="43">
        <v>112627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112627</v>
      </c>
      <c r="O6" s="44">
        <f t="shared" si="1"/>
        <v>4.8032668031388601</v>
      </c>
      <c r="P6" s="9"/>
    </row>
    <row r="7" spans="1:133">
      <c r="A7" s="12"/>
      <c r="B7" s="42">
        <v>512</v>
      </c>
      <c r="C7" s="19" t="s">
        <v>20</v>
      </c>
      <c r="D7" s="43">
        <v>710972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710972</v>
      </c>
      <c r="O7" s="44">
        <f t="shared" si="1"/>
        <v>30.321221426134425</v>
      </c>
      <c r="P7" s="9"/>
    </row>
    <row r="8" spans="1:133">
      <c r="A8" s="12"/>
      <c r="B8" s="42">
        <v>513</v>
      </c>
      <c r="C8" s="19" t="s">
        <v>21</v>
      </c>
      <c r="D8" s="43">
        <v>573764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573764</v>
      </c>
      <c r="O8" s="44">
        <f t="shared" si="1"/>
        <v>24.469634936881612</v>
      </c>
      <c r="P8" s="9"/>
    </row>
    <row r="9" spans="1:133">
      <c r="A9" s="12"/>
      <c r="B9" s="42">
        <v>514</v>
      </c>
      <c r="C9" s="19" t="s">
        <v>22</v>
      </c>
      <c r="D9" s="43">
        <v>170381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170381</v>
      </c>
      <c r="O9" s="44">
        <f t="shared" si="1"/>
        <v>7.2663340156943024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423281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423281</v>
      </c>
      <c r="O10" s="44">
        <f t="shared" si="1"/>
        <v>18.051902081200954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2179907</v>
      </c>
      <c r="L11" s="43">
        <v>0</v>
      </c>
      <c r="M11" s="43">
        <v>0</v>
      </c>
      <c r="N11" s="43">
        <f t="shared" si="2"/>
        <v>2179907</v>
      </c>
      <c r="O11" s="44">
        <f t="shared" si="1"/>
        <v>92.967715796656435</v>
      </c>
      <c r="P11" s="9"/>
    </row>
    <row r="12" spans="1:133">
      <c r="A12" s="12"/>
      <c r="B12" s="42">
        <v>519</v>
      </c>
      <c r="C12" s="19" t="s">
        <v>55</v>
      </c>
      <c r="D12" s="43">
        <v>323393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323393</v>
      </c>
      <c r="O12" s="44">
        <f t="shared" si="1"/>
        <v>13.791922552030023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9423624</v>
      </c>
      <c r="E13" s="29">
        <f t="shared" si="3"/>
        <v>10284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9433908</v>
      </c>
      <c r="O13" s="41">
        <f t="shared" si="1"/>
        <v>402.33316274309112</v>
      </c>
      <c r="P13" s="10"/>
    </row>
    <row r="14" spans="1:133">
      <c r="A14" s="12"/>
      <c r="B14" s="42">
        <v>524</v>
      </c>
      <c r="C14" s="19" t="s">
        <v>28</v>
      </c>
      <c r="D14" s="43">
        <v>799049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799049</v>
      </c>
      <c r="O14" s="44">
        <f t="shared" si="1"/>
        <v>34.077490617536675</v>
      </c>
      <c r="P14" s="9"/>
    </row>
    <row r="15" spans="1:133">
      <c r="A15" s="12"/>
      <c r="B15" s="42">
        <v>529</v>
      </c>
      <c r="C15" s="19" t="s">
        <v>29</v>
      </c>
      <c r="D15" s="43">
        <v>8624575</v>
      </c>
      <c r="E15" s="43">
        <v>10284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8634859</v>
      </c>
      <c r="O15" s="44">
        <f t="shared" si="1"/>
        <v>368.25567212555444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SUM(D17:D19)</f>
        <v>1067111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14572380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15639491</v>
      </c>
      <c r="O16" s="41">
        <f t="shared" si="1"/>
        <v>666.98613954281814</v>
      </c>
      <c r="P16" s="10"/>
    </row>
    <row r="17" spans="1:119">
      <c r="A17" s="12"/>
      <c r="B17" s="42">
        <v>534</v>
      </c>
      <c r="C17" s="19" t="s">
        <v>56</v>
      </c>
      <c r="D17" s="43">
        <v>1067111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1067111</v>
      </c>
      <c r="O17" s="44">
        <f t="shared" si="1"/>
        <v>45.509680996247013</v>
      </c>
      <c r="P17" s="9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14446736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14446736</v>
      </c>
      <c r="O18" s="44">
        <f t="shared" si="1"/>
        <v>616.11804844762878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125644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125644</v>
      </c>
      <c r="O19" s="44">
        <f t="shared" si="1"/>
        <v>5.3584100989423407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2016494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2016494</v>
      </c>
      <c r="O20" s="41">
        <f t="shared" si="1"/>
        <v>85.998549982940972</v>
      </c>
      <c r="P20" s="10"/>
    </row>
    <row r="21" spans="1:119">
      <c r="A21" s="12"/>
      <c r="B21" s="42">
        <v>541</v>
      </c>
      <c r="C21" s="19" t="s">
        <v>58</v>
      </c>
      <c r="D21" s="43">
        <v>2016494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2016494</v>
      </c>
      <c r="O21" s="44">
        <f t="shared" si="1"/>
        <v>85.998549982940972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1826395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1826395</v>
      </c>
      <c r="O22" s="41">
        <f t="shared" si="1"/>
        <v>77.891291368133736</v>
      </c>
      <c r="P22" s="9"/>
    </row>
    <row r="23" spans="1:119">
      <c r="A23" s="12"/>
      <c r="B23" s="42">
        <v>571</v>
      </c>
      <c r="C23" s="19" t="s">
        <v>36</v>
      </c>
      <c r="D23" s="43">
        <v>726717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726717</v>
      </c>
      <c r="O23" s="44">
        <f t="shared" si="1"/>
        <v>30.992707267144318</v>
      </c>
      <c r="P23" s="9"/>
    </row>
    <row r="24" spans="1:119">
      <c r="A24" s="12"/>
      <c r="B24" s="42">
        <v>572</v>
      </c>
      <c r="C24" s="19" t="s">
        <v>59</v>
      </c>
      <c r="D24" s="43">
        <v>1046258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1046258</v>
      </c>
      <c r="O24" s="44">
        <f t="shared" si="1"/>
        <v>44.620351415899009</v>
      </c>
      <c r="P24" s="9"/>
    </row>
    <row r="25" spans="1:119">
      <c r="A25" s="12"/>
      <c r="B25" s="42">
        <v>574</v>
      </c>
      <c r="C25" s="19" t="s">
        <v>38</v>
      </c>
      <c r="D25" s="43">
        <v>53420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53420</v>
      </c>
      <c r="O25" s="44">
        <f t="shared" si="1"/>
        <v>2.2782326850904129</v>
      </c>
      <c r="P25" s="9"/>
    </row>
    <row r="26" spans="1:119" ht="15.75">
      <c r="A26" s="26" t="s">
        <v>60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2423338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2423338</v>
      </c>
      <c r="O26" s="41">
        <f t="shared" si="1"/>
        <v>103.34945411122484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2423338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2423338</v>
      </c>
      <c r="O27" s="44">
        <f t="shared" si="1"/>
        <v>103.34945411122484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SUM(D5,D13,D16,D20,D22,D26)</f>
        <v>16224761</v>
      </c>
      <c r="E28" s="14">
        <f t="shared" ref="E28:M28" si="9">SUM(E5,E13,E16,E20,E22,E26)</f>
        <v>10284</v>
      </c>
      <c r="F28" s="14">
        <f t="shared" si="9"/>
        <v>423281</v>
      </c>
      <c r="G28" s="14">
        <f t="shared" si="9"/>
        <v>0</v>
      </c>
      <c r="H28" s="14">
        <f t="shared" si="9"/>
        <v>0</v>
      </c>
      <c r="I28" s="14">
        <f t="shared" si="9"/>
        <v>16995718</v>
      </c>
      <c r="J28" s="14">
        <f t="shared" si="9"/>
        <v>0</v>
      </c>
      <c r="K28" s="14">
        <f t="shared" si="9"/>
        <v>2179907</v>
      </c>
      <c r="L28" s="14">
        <f t="shared" si="9"/>
        <v>0</v>
      </c>
      <c r="M28" s="14">
        <f t="shared" si="9"/>
        <v>0</v>
      </c>
      <c r="N28" s="14">
        <f t="shared" si="4"/>
        <v>35833951</v>
      </c>
      <c r="O28" s="35">
        <f t="shared" si="1"/>
        <v>1528.2305953599455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23448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2008685</v>
      </c>
      <c r="E5" s="24">
        <f t="shared" si="0"/>
        <v>0</v>
      </c>
      <c r="F5" s="24">
        <f t="shared" si="0"/>
        <v>408691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2097289</v>
      </c>
      <c r="L5" s="24">
        <f t="shared" si="0"/>
        <v>0</v>
      </c>
      <c r="M5" s="24">
        <f t="shared" si="0"/>
        <v>0</v>
      </c>
      <c r="N5" s="25">
        <f>SUM(D5:M5)</f>
        <v>4514665</v>
      </c>
      <c r="O5" s="30">
        <f t="shared" ref="O5:O28" si="1">(N5/O$30)</f>
        <v>194.17913978494624</v>
      </c>
      <c r="P5" s="6"/>
    </row>
    <row r="6" spans="1:133">
      <c r="A6" s="12"/>
      <c r="B6" s="42">
        <v>511</v>
      </c>
      <c r="C6" s="19" t="s">
        <v>19</v>
      </c>
      <c r="D6" s="43">
        <v>212129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212129</v>
      </c>
      <c r="O6" s="44">
        <f t="shared" si="1"/>
        <v>9.1238279569892473</v>
      </c>
      <c r="P6" s="9"/>
    </row>
    <row r="7" spans="1:133">
      <c r="A7" s="12"/>
      <c r="B7" s="42">
        <v>512</v>
      </c>
      <c r="C7" s="19" t="s">
        <v>20</v>
      </c>
      <c r="D7" s="43">
        <v>718395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718395</v>
      </c>
      <c r="O7" s="44">
        <f t="shared" si="1"/>
        <v>30.898709677419355</v>
      </c>
      <c r="P7" s="9"/>
    </row>
    <row r="8" spans="1:133">
      <c r="A8" s="12"/>
      <c r="B8" s="42">
        <v>513</v>
      </c>
      <c r="C8" s="19" t="s">
        <v>21</v>
      </c>
      <c r="D8" s="43">
        <v>572834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572834</v>
      </c>
      <c r="O8" s="44">
        <f t="shared" si="1"/>
        <v>24.638021505376344</v>
      </c>
      <c r="P8" s="9"/>
    </row>
    <row r="9" spans="1:133">
      <c r="A9" s="12"/>
      <c r="B9" s="42">
        <v>514</v>
      </c>
      <c r="C9" s="19" t="s">
        <v>22</v>
      </c>
      <c r="D9" s="43">
        <v>145984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145984</v>
      </c>
      <c r="O9" s="44">
        <f t="shared" si="1"/>
        <v>6.2788817204301077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408691</v>
      </c>
      <c r="O10" s="44">
        <f t="shared" si="1"/>
        <v>17.57810752688172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2097289</v>
      </c>
      <c r="L11" s="43">
        <v>0</v>
      </c>
      <c r="M11" s="43">
        <v>0</v>
      </c>
      <c r="N11" s="43">
        <f t="shared" si="2"/>
        <v>2097289</v>
      </c>
      <c r="O11" s="44">
        <f t="shared" si="1"/>
        <v>90.20597849462365</v>
      </c>
      <c r="P11" s="9"/>
    </row>
    <row r="12" spans="1:133">
      <c r="A12" s="12"/>
      <c r="B12" s="42">
        <v>519</v>
      </c>
      <c r="C12" s="19" t="s">
        <v>55</v>
      </c>
      <c r="D12" s="43">
        <v>359343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359343</v>
      </c>
      <c r="O12" s="44">
        <f t="shared" si="1"/>
        <v>15.455612903225806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9396743</v>
      </c>
      <c r="E13" s="29">
        <f t="shared" si="3"/>
        <v>23349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9420092</v>
      </c>
      <c r="O13" s="41">
        <f t="shared" si="1"/>
        <v>405.16524731182795</v>
      </c>
      <c r="P13" s="10"/>
    </row>
    <row r="14" spans="1:133">
      <c r="A14" s="12"/>
      <c r="B14" s="42">
        <v>524</v>
      </c>
      <c r="C14" s="19" t="s">
        <v>28</v>
      </c>
      <c r="D14" s="43">
        <v>743072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743072</v>
      </c>
      <c r="O14" s="44">
        <f t="shared" si="1"/>
        <v>31.960086021505376</v>
      </c>
      <c r="P14" s="9"/>
    </row>
    <row r="15" spans="1:133">
      <c r="A15" s="12"/>
      <c r="B15" s="42">
        <v>529</v>
      </c>
      <c r="C15" s="19" t="s">
        <v>29</v>
      </c>
      <c r="D15" s="43">
        <v>8653671</v>
      </c>
      <c r="E15" s="43">
        <v>23349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8677020</v>
      </c>
      <c r="O15" s="44">
        <f t="shared" si="1"/>
        <v>373.20516129032256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SUM(D17:D19)</f>
        <v>1119815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13978090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15097905</v>
      </c>
      <c r="O16" s="41">
        <f t="shared" si="1"/>
        <v>649.37225806451613</v>
      </c>
      <c r="P16" s="10"/>
    </row>
    <row r="17" spans="1:119">
      <c r="A17" s="12"/>
      <c r="B17" s="42">
        <v>534</v>
      </c>
      <c r="C17" s="19" t="s">
        <v>56</v>
      </c>
      <c r="D17" s="43">
        <v>1119815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1119815</v>
      </c>
      <c r="O17" s="44">
        <f t="shared" si="1"/>
        <v>48.164086021505376</v>
      </c>
      <c r="P17" s="9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13868242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13868242</v>
      </c>
      <c r="O18" s="44">
        <f t="shared" si="1"/>
        <v>596.48352688172042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109848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109848</v>
      </c>
      <c r="O19" s="44">
        <f t="shared" si="1"/>
        <v>4.7246451612903222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2409025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2409025</v>
      </c>
      <c r="O20" s="41">
        <f t="shared" si="1"/>
        <v>103.61397849462365</v>
      </c>
      <c r="P20" s="10"/>
    </row>
    <row r="21" spans="1:119">
      <c r="A21" s="12"/>
      <c r="B21" s="42">
        <v>541</v>
      </c>
      <c r="C21" s="19" t="s">
        <v>58</v>
      </c>
      <c r="D21" s="43">
        <v>2409025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2409025</v>
      </c>
      <c r="O21" s="44">
        <f t="shared" si="1"/>
        <v>103.61397849462365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SUM(D23:D25)</f>
        <v>1785490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1785490</v>
      </c>
      <c r="O22" s="41">
        <f t="shared" si="1"/>
        <v>76.795268817204303</v>
      </c>
      <c r="P22" s="9"/>
    </row>
    <row r="23" spans="1:119">
      <c r="A23" s="12"/>
      <c r="B23" s="42">
        <v>571</v>
      </c>
      <c r="C23" s="19" t="s">
        <v>36</v>
      </c>
      <c r="D23" s="43">
        <v>753013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753013</v>
      </c>
      <c r="O23" s="44">
        <f t="shared" si="1"/>
        <v>32.387655913978492</v>
      </c>
      <c r="P23" s="9"/>
    </row>
    <row r="24" spans="1:119">
      <c r="A24" s="12"/>
      <c r="B24" s="42">
        <v>572</v>
      </c>
      <c r="C24" s="19" t="s">
        <v>59</v>
      </c>
      <c r="D24" s="43">
        <v>985372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985372</v>
      </c>
      <c r="O24" s="44">
        <f t="shared" si="1"/>
        <v>42.381591397849462</v>
      </c>
      <c r="P24" s="9"/>
    </row>
    <row r="25" spans="1:119">
      <c r="A25" s="12"/>
      <c r="B25" s="42">
        <v>574</v>
      </c>
      <c r="C25" s="19" t="s">
        <v>38</v>
      </c>
      <c r="D25" s="43">
        <v>47105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47105</v>
      </c>
      <c r="O25" s="44">
        <f t="shared" si="1"/>
        <v>2.026021505376344</v>
      </c>
      <c r="P25" s="9"/>
    </row>
    <row r="26" spans="1:119" ht="15.75">
      <c r="A26" s="26" t="s">
        <v>60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2378531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2378531</v>
      </c>
      <c r="O26" s="41">
        <f t="shared" si="1"/>
        <v>102.30240860215054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2378531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2378531</v>
      </c>
      <c r="O27" s="44">
        <f t="shared" si="1"/>
        <v>102.30240860215054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SUM(D5,D13,D16,D20,D22,D26)</f>
        <v>16719758</v>
      </c>
      <c r="E28" s="14">
        <f t="shared" ref="E28:M28" si="9">SUM(E5,E13,E16,E20,E22,E26)</f>
        <v>23349</v>
      </c>
      <c r="F28" s="14">
        <f t="shared" si="9"/>
        <v>408691</v>
      </c>
      <c r="G28" s="14">
        <f t="shared" si="9"/>
        <v>0</v>
      </c>
      <c r="H28" s="14">
        <f t="shared" si="9"/>
        <v>0</v>
      </c>
      <c r="I28" s="14">
        <f t="shared" si="9"/>
        <v>16356621</v>
      </c>
      <c r="J28" s="14">
        <f t="shared" si="9"/>
        <v>0</v>
      </c>
      <c r="K28" s="14">
        <f t="shared" si="9"/>
        <v>2097289</v>
      </c>
      <c r="L28" s="14">
        <f t="shared" si="9"/>
        <v>0</v>
      </c>
      <c r="M28" s="14">
        <f t="shared" si="9"/>
        <v>0</v>
      </c>
      <c r="N28" s="14">
        <f t="shared" si="4"/>
        <v>35605708</v>
      </c>
      <c r="O28" s="35">
        <f t="shared" si="1"/>
        <v>1531.4283010752688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71</v>
      </c>
      <c r="M30" s="93"/>
      <c r="N30" s="93"/>
      <c r="O30" s="39">
        <v>23250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1896299</v>
      </c>
      <c r="E5" s="24">
        <f t="shared" si="0"/>
        <v>0</v>
      </c>
      <c r="F5" s="24">
        <f t="shared" si="0"/>
        <v>408690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1997720</v>
      </c>
      <c r="L5" s="24">
        <f t="shared" si="0"/>
        <v>0</v>
      </c>
      <c r="M5" s="24">
        <f t="shared" si="0"/>
        <v>0</v>
      </c>
      <c r="N5" s="25">
        <f>SUM(D5:M5)</f>
        <v>4302709</v>
      </c>
      <c r="O5" s="30">
        <f t="shared" ref="O5:O27" si="1">(N5/O$29)</f>
        <v>191.58914418024759</v>
      </c>
      <c r="P5" s="6"/>
    </row>
    <row r="6" spans="1:133">
      <c r="A6" s="12"/>
      <c r="B6" s="42">
        <v>511</v>
      </c>
      <c r="C6" s="19" t="s">
        <v>19</v>
      </c>
      <c r="D6" s="43">
        <v>120617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120617</v>
      </c>
      <c r="O6" s="44">
        <f t="shared" si="1"/>
        <v>5.3707810134473242</v>
      </c>
      <c r="P6" s="9"/>
    </row>
    <row r="7" spans="1:133">
      <c r="A7" s="12"/>
      <c r="B7" s="42">
        <v>512</v>
      </c>
      <c r="C7" s="19" t="s">
        <v>20</v>
      </c>
      <c r="D7" s="43">
        <v>768544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768544</v>
      </c>
      <c r="O7" s="44">
        <f t="shared" si="1"/>
        <v>34.22139104105441</v>
      </c>
      <c r="P7" s="9"/>
    </row>
    <row r="8" spans="1:133">
      <c r="A8" s="12"/>
      <c r="B8" s="42">
        <v>513</v>
      </c>
      <c r="C8" s="19" t="s">
        <v>21</v>
      </c>
      <c r="D8" s="43">
        <v>539500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539500</v>
      </c>
      <c r="O8" s="44">
        <f t="shared" si="1"/>
        <v>24.022620001781103</v>
      </c>
      <c r="P8" s="9"/>
    </row>
    <row r="9" spans="1:133">
      <c r="A9" s="12"/>
      <c r="B9" s="42">
        <v>514</v>
      </c>
      <c r="C9" s="19" t="s">
        <v>22</v>
      </c>
      <c r="D9" s="43">
        <v>125348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125348</v>
      </c>
      <c r="O9" s="44">
        <f t="shared" si="1"/>
        <v>5.5814409119244814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408690</v>
      </c>
      <c r="O10" s="44">
        <f t="shared" si="1"/>
        <v>18.197969543147209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1997720</v>
      </c>
      <c r="L11" s="43">
        <v>0</v>
      </c>
      <c r="M11" s="43">
        <v>0</v>
      </c>
      <c r="N11" s="43">
        <f t="shared" si="2"/>
        <v>1997720</v>
      </c>
      <c r="O11" s="44">
        <f t="shared" si="1"/>
        <v>88.953602279811207</v>
      </c>
      <c r="P11" s="9"/>
    </row>
    <row r="12" spans="1:133">
      <c r="A12" s="12"/>
      <c r="B12" s="42">
        <v>519</v>
      </c>
      <c r="C12" s="19" t="s">
        <v>55</v>
      </c>
      <c r="D12" s="43">
        <v>342290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342290</v>
      </c>
      <c r="O12" s="44">
        <f t="shared" si="1"/>
        <v>15.241339389081842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8678155</v>
      </c>
      <c r="E13" s="29">
        <f t="shared" si="3"/>
        <v>12983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8691138</v>
      </c>
      <c r="O13" s="41">
        <f t="shared" si="1"/>
        <v>386.99519102324336</v>
      </c>
      <c r="P13" s="10"/>
    </row>
    <row r="14" spans="1:133">
      <c r="A14" s="12"/>
      <c r="B14" s="42">
        <v>524</v>
      </c>
      <c r="C14" s="19" t="s">
        <v>28</v>
      </c>
      <c r="D14" s="43">
        <v>681097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681097</v>
      </c>
      <c r="O14" s="44">
        <f t="shared" si="1"/>
        <v>30.327589277762936</v>
      </c>
      <c r="P14" s="9"/>
    </row>
    <row r="15" spans="1:133">
      <c r="A15" s="12"/>
      <c r="B15" s="42">
        <v>529</v>
      </c>
      <c r="C15" s="19" t="s">
        <v>29</v>
      </c>
      <c r="D15" s="43">
        <v>7997058</v>
      </c>
      <c r="E15" s="43">
        <v>12983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8010041</v>
      </c>
      <c r="O15" s="44">
        <f t="shared" si="1"/>
        <v>356.66760174548045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966071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12967309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13933380</v>
      </c>
      <c r="O16" s="41">
        <f t="shared" si="1"/>
        <v>620.41944963932679</v>
      </c>
      <c r="P16" s="10"/>
    </row>
    <row r="17" spans="1:119">
      <c r="A17" s="12"/>
      <c r="B17" s="42">
        <v>534</v>
      </c>
      <c r="C17" s="19" t="s">
        <v>56</v>
      </c>
      <c r="D17" s="43">
        <v>966071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966071</v>
      </c>
      <c r="O17" s="44">
        <f t="shared" si="1"/>
        <v>43.01678689108558</v>
      </c>
      <c r="P17" s="9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12967309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12967309</v>
      </c>
      <c r="O18" s="44">
        <f t="shared" si="1"/>
        <v>577.40266274824114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1639134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1639134</v>
      </c>
      <c r="O19" s="41">
        <f t="shared" si="1"/>
        <v>72.986641731231629</v>
      </c>
      <c r="P19" s="10"/>
    </row>
    <row r="20" spans="1:119">
      <c r="A20" s="12"/>
      <c r="B20" s="42">
        <v>541</v>
      </c>
      <c r="C20" s="19" t="s">
        <v>58</v>
      </c>
      <c r="D20" s="43">
        <v>1639134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1639134</v>
      </c>
      <c r="O20" s="44">
        <f t="shared" si="1"/>
        <v>72.986641731231629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SUM(D22:D24)</f>
        <v>1950727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1950727</v>
      </c>
      <c r="O21" s="41">
        <f t="shared" si="1"/>
        <v>86.861118532371535</v>
      </c>
      <c r="P21" s="9"/>
    </row>
    <row r="22" spans="1:119">
      <c r="A22" s="12"/>
      <c r="B22" s="42">
        <v>571</v>
      </c>
      <c r="C22" s="19" t="s">
        <v>36</v>
      </c>
      <c r="D22" s="43">
        <v>749700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749700</v>
      </c>
      <c r="O22" s="44">
        <f t="shared" si="1"/>
        <v>33.382313652150678</v>
      </c>
      <c r="P22" s="9"/>
    </row>
    <row r="23" spans="1:119">
      <c r="A23" s="12"/>
      <c r="B23" s="42">
        <v>572</v>
      </c>
      <c r="C23" s="19" t="s">
        <v>59</v>
      </c>
      <c r="D23" s="43">
        <v>1156508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1156508</v>
      </c>
      <c r="O23" s="44">
        <f t="shared" si="1"/>
        <v>51.496482322557661</v>
      </c>
      <c r="P23" s="9"/>
    </row>
    <row r="24" spans="1:119">
      <c r="A24" s="12"/>
      <c r="B24" s="42">
        <v>574</v>
      </c>
      <c r="C24" s="19" t="s">
        <v>38</v>
      </c>
      <c r="D24" s="43">
        <v>44519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44519</v>
      </c>
      <c r="O24" s="44">
        <f t="shared" si="1"/>
        <v>1.9823225576631935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2234034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2234034</v>
      </c>
      <c r="O25" s="41">
        <f t="shared" si="1"/>
        <v>99.476088698904618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2234034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2234034</v>
      </c>
      <c r="O26" s="44">
        <f t="shared" si="1"/>
        <v>99.476088698904618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15130386</v>
      </c>
      <c r="E27" s="14">
        <f t="shared" ref="E27:M27" si="9">SUM(E5,E13,E16,E19,E21,E25)</f>
        <v>12983</v>
      </c>
      <c r="F27" s="14">
        <f t="shared" si="9"/>
        <v>408690</v>
      </c>
      <c r="G27" s="14">
        <f t="shared" si="9"/>
        <v>0</v>
      </c>
      <c r="H27" s="14">
        <f t="shared" si="9"/>
        <v>0</v>
      </c>
      <c r="I27" s="14">
        <f t="shared" si="9"/>
        <v>15201343</v>
      </c>
      <c r="J27" s="14">
        <f t="shared" si="9"/>
        <v>0</v>
      </c>
      <c r="K27" s="14">
        <f t="shared" si="9"/>
        <v>1997720</v>
      </c>
      <c r="L27" s="14">
        <f t="shared" si="9"/>
        <v>0</v>
      </c>
      <c r="M27" s="14">
        <f t="shared" si="9"/>
        <v>0</v>
      </c>
      <c r="N27" s="14">
        <f t="shared" si="4"/>
        <v>32751122</v>
      </c>
      <c r="O27" s="35">
        <f t="shared" si="1"/>
        <v>1458.3276338053256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68</v>
      </c>
      <c r="M29" s="93"/>
      <c r="N29" s="93"/>
      <c r="O29" s="39">
        <v>22458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1963469</v>
      </c>
      <c r="E5" s="24">
        <f t="shared" si="0"/>
        <v>0</v>
      </c>
      <c r="F5" s="24">
        <f t="shared" si="0"/>
        <v>408690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1923229</v>
      </c>
      <c r="L5" s="24">
        <f t="shared" si="0"/>
        <v>0</v>
      </c>
      <c r="M5" s="24">
        <f t="shared" si="0"/>
        <v>0</v>
      </c>
      <c r="N5" s="25">
        <f>SUM(D5:M5)</f>
        <v>4295388</v>
      </c>
      <c r="O5" s="30">
        <f t="shared" ref="O5:O27" si="1">(N5/O$29)</f>
        <v>192.77389821380487</v>
      </c>
      <c r="P5" s="6"/>
    </row>
    <row r="6" spans="1:133">
      <c r="A6" s="12"/>
      <c r="B6" s="42">
        <v>511</v>
      </c>
      <c r="C6" s="19" t="s">
        <v>19</v>
      </c>
      <c r="D6" s="43">
        <v>187180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187180</v>
      </c>
      <c r="O6" s="44">
        <f t="shared" si="1"/>
        <v>8.4005026478772109</v>
      </c>
      <c r="P6" s="9"/>
    </row>
    <row r="7" spans="1:133">
      <c r="A7" s="12"/>
      <c r="B7" s="42">
        <v>512</v>
      </c>
      <c r="C7" s="19" t="s">
        <v>20</v>
      </c>
      <c r="D7" s="43">
        <v>733825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733825</v>
      </c>
      <c r="O7" s="44">
        <f t="shared" si="1"/>
        <v>32.93353379409389</v>
      </c>
      <c r="P7" s="9"/>
    </row>
    <row r="8" spans="1:133">
      <c r="A8" s="12"/>
      <c r="B8" s="42">
        <v>513</v>
      </c>
      <c r="C8" s="19" t="s">
        <v>21</v>
      </c>
      <c r="D8" s="43">
        <v>518099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518099</v>
      </c>
      <c r="O8" s="44">
        <f t="shared" si="1"/>
        <v>23.251907369176916</v>
      </c>
      <c r="P8" s="9"/>
    </row>
    <row r="9" spans="1:133">
      <c r="A9" s="12"/>
      <c r="B9" s="42">
        <v>514</v>
      </c>
      <c r="C9" s="19" t="s">
        <v>22</v>
      </c>
      <c r="D9" s="43">
        <v>148871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148871</v>
      </c>
      <c r="O9" s="44">
        <f t="shared" si="1"/>
        <v>6.681222511444215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408690</v>
      </c>
      <c r="O10" s="44">
        <f t="shared" si="1"/>
        <v>18.341710797953507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1923229</v>
      </c>
      <c r="L11" s="43">
        <v>0</v>
      </c>
      <c r="M11" s="43">
        <v>0</v>
      </c>
      <c r="N11" s="43">
        <f t="shared" si="2"/>
        <v>1923229</v>
      </c>
      <c r="O11" s="44">
        <f t="shared" si="1"/>
        <v>86.313122699937168</v>
      </c>
      <c r="P11" s="9"/>
    </row>
    <row r="12" spans="1:133">
      <c r="A12" s="12"/>
      <c r="B12" s="42">
        <v>519</v>
      </c>
      <c r="C12" s="19" t="s">
        <v>55</v>
      </c>
      <c r="D12" s="43">
        <v>375494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375494</v>
      </c>
      <c r="O12" s="44">
        <f t="shared" si="1"/>
        <v>16.851898393321964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8147315</v>
      </c>
      <c r="E13" s="29">
        <f t="shared" si="3"/>
        <v>22456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8169771</v>
      </c>
      <c r="O13" s="41">
        <f t="shared" si="1"/>
        <v>366.65339736109865</v>
      </c>
      <c r="P13" s="10"/>
    </row>
    <row r="14" spans="1:133">
      <c r="A14" s="12"/>
      <c r="B14" s="42">
        <v>524</v>
      </c>
      <c r="C14" s="19" t="s">
        <v>28</v>
      </c>
      <c r="D14" s="43">
        <v>553307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553307</v>
      </c>
      <c r="O14" s="44">
        <f t="shared" si="1"/>
        <v>24.832016874607305</v>
      </c>
      <c r="P14" s="9"/>
    </row>
    <row r="15" spans="1:133">
      <c r="A15" s="12"/>
      <c r="B15" s="42">
        <v>529</v>
      </c>
      <c r="C15" s="19" t="s">
        <v>29</v>
      </c>
      <c r="D15" s="43">
        <v>7594008</v>
      </c>
      <c r="E15" s="43">
        <v>22456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7616464</v>
      </c>
      <c r="O15" s="44">
        <f t="shared" si="1"/>
        <v>341.82138048649136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936986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11979106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12916092</v>
      </c>
      <c r="O16" s="41">
        <f t="shared" si="1"/>
        <v>579.66484157616014</v>
      </c>
      <c r="P16" s="10"/>
    </row>
    <row r="17" spans="1:119">
      <c r="A17" s="12"/>
      <c r="B17" s="42">
        <v>534</v>
      </c>
      <c r="C17" s="19" t="s">
        <v>56</v>
      </c>
      <c r="D17" s="43">
        <v>936986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936986</v>
      </c>
      <c r="O17" s="44">
        <f t="shared" si="1"/>
        <v>42.051252131765551</v>
      </c>
      <c r="P17" s="9"/>
    </row>
    <row r="18" spans="1:119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11979106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11979106</v>
      </c>
      <c r="O18" s="44">
        <f t="shared" si="1"/>
        <v>537.61358944439462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1221505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1221505</v>
      </c>
      <c r="O19" s="41">
        <f t="shared" si="1"/>
        <v>54.820258504622565</v>
      </c>
      <c r="P19" s="10"/>
    </row>
    <row r="20" spans="1:119">
      <c r="A20" s="12"/>
      <c r="B20" s="42">
        <v>541</v>
      </c>
      <c r="C20" s="19" t="s">
        <v>58</v>
      </c>
      <c r="D20" s="43">
        <v>1221505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1221505</v>
      </c>
      <c r="O20" s="44">
        <f t="shared" si="1"/>
        <v>54.820258504622565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SUM(D22:D24)</f>
        <v>1970514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1970514</v>
      </c>
      <c r="O21" s="41">
        <f t="shared" si="1"/>
        <v>88.435239206534419</v>
      </c>
      <c r="P21" s="9"/>
    </row>
    <row r="22" spans="1:119">
      <c r="A22" s="12"/>
      <c r="B22" s="42">
        <v>571</v>
      </c>
      <c r="C22" s="19" t="s">
        <v>36</v>
      </c>
      <c r="D22" s="43">
        <v>761600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761600</v>
      </c>
      <c r="O22" s="44">
        <f t="shared" si="1"/>
        <v>34.180055650300694</v>
      </c>
      <c r="P22" s="9"/>
    </row>
    <row r="23" spans="1:119">
      <c r="A23" s="12"/>
      <c r="B23" s="42">
        <v>572</v>
      </c>
      <c r="C23" s="19" t="s">
        <v>59</v>
      </c>
      <c r="D23" s="43">
        <v>1142879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1142879</v>
      </c>
      <c r="O23" s="44">
        <f t="shared" si="1"/>
        <v>51.29158064805673</v>
      </c>
      <c r="P23" s="9"/>
    </row>
    <row r="24" spans="1:119">
      <c r="A24" s="12"/>
      <c r="B24" s="42">
        <v>574</v>
      </c>
      <c r="C24" s="19" t="s">
        <v>38</v>
      </c>
      <c r="D24" s="43">
        <v>66035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66035</v>
      </c>
      <c r="O24" s="44">
        <f t="shared" si="1"/>
        <v>2.9636029081770037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1935796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1935796</v>
      </c>
      <c r="O25" s="41">
        <f t="shared" si="1"/>
        <v>86.877120545731984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1935796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1935796</v>
      </c>
      <c r="O26" s="44">
        <f t="shared" si="1"/>
        <v>86.877120545731984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14239789</v>
      </c>
      <c r="E27" s="14">
        <f t="shared" ref="E27:M27" si="9">SUM(E5,E13,E16,E19,E21,E25)</f>
        <v>22456</v>
      </c>
      <c r="F27" s="14">
        <f t="shared" si="9"/>
        <v>408690</v>
      </c>
      <c r="G27" s="14">
        <f t="shared" si="9"/>
        <v>0</v>
      </c>
      <c r="H27" s="14">
        <f t="shared" si="9"/>
        <v>0</v>
      </c>
      <c r="I27" s="14">
        <f t="shared" si="9"/>
        <v>13914902</v>
      </c>
      <c r="J27" s="14">
        <f t="shared" si="9"/>
        <v>0</v>
      </c>
      <c r="K27" s="14">
        <f t="shared" si="9"/>
        <v>1923229</v>
      </c>
      <c r="L27" s="14">
        <f t="shared" si="9"/>
        <v>0</v>
      </c>
      <c r="M27" s="14">
        <f t="shared" si="9"/>
        <v>0</v>
      </c>
      <c r="N27" s="14">
        <f t="shared" si="4"/>
        <v>30509066</v>
      </c>
      <c r="O27" s="35">
        <f t="shared" si="1"/>
        <v>1369.2247554079527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66</v>
      </c>
      <c r="M29" s="93"/>
      <c r="N29" s="93"/>
      <c r="O29" s="39">
        <v>22282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1851837</v>
      </c>
      <c r="E5" s="56">
        <f t="shared" si="0"/>
        <v>0</v>
      </c>
      <c r="F5" s="56">
        <f t="shared" si="0"/>
        <v>408691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2369650</v>
      </c>
      <c r="L5" s="56">
        <f t="shared" si="0"/>
        <v>0</v>
      </c>
      <c r="M5" s="56">
        <f t="shared" si="0"/>
        <v>0</v>
      </c>
      <c r="N5" s="57">
        <f>SUM(D5:M5)</f>
        <v>4630178</v>
      </c>
      <c r="O5" s="58">
        <f t="shared" ref="O5:O27" si="1">(N5/O$29)</f>
        <v>221.67750275290851</v>
      </c>
      <c r="P5" s="59"/>
    </row>
    <row r="6" spans="1:133">
      <c r="A6" s="61"/>
      <c r="B6" s="62">
        <v>511</v>
      </c>
      <c r="C6" s="63" t="s">
        <v>19</v>
      </c>
      <c r="D6" s="64">
        <v>99078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99078</v>
      </c>
      <c r="O6" s="65">
        <f t="shared" si="1"/>
        <v>4.7435246804232296</v>
      </c>
      <c r="P6" s="66"/>
    </row>
    <row r="7" spans="1:133">
      <c r="A7" s="61"/>
      <c r="B7" s="62">
        <v>512</v>
      </c>
      <c r="C7" s="63" t="s">
        <v>20</v>
      </c>
      <c r="D7" s="64">
        <v>842721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842721</v>
      </c>
      <c r="O7" s="65">
        <f t="shared" si="1"/>
        <v>40.346674965289417</v>
      </c>
      <c r="P7" s="66"/>
    </row>
    <row r="8" spans="1:133">
      <c r="A8" s="61"/>
      <c r="B8" s="62">
        <v>513</v>
      </c>
      <c r="C8" s="63" t="s">
        <v>21</v>
      </c>
      <c r="D8" s="64">
        <v>491265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491265</v>
      </c>
      <c r="O8" s="65">
        <f t="shared" si="1"/>
        <v>23.520132139608368</v>
      </c>
      <c r="P8" s="66"/>
    </row>
    <row r="9" spans="1:133">
      <c r="A9" s="61"/>
      <c r="B9" s="62">
        <v>514</v>
      </c>
      <c r="C9" s="63" t="s">
        <v>22</v>
      </c>
      <c r="D9" s="64">
        <v>88926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88926</v>
      </c>
      <c r="O9" s="65">
        <f t="shared" si="1"/>
        <v>4.257480729640446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408691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408691</v>
      </c>
      <c r="O10" s="65">
        <f t="shared" si="1"/>
        <v>19.566764015895053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2369650</v>
      </c>
      <c r="L11" s="64">
        <v>0</v>
      </c>
      <c r="M11" s="64">
        <v>0</v>
      </c>
      <c r="N11" s="64">
        <f t="shared" si="2"/>
        <v>2369650</v>
      </c>
      <c r="O11" s="65">
        <f t="shared" si="1"/>
        <v>113.45095035189352</v>
      </c>
      <c r="P11" s="66"/>
    </row>
    <row r="12" spans="1:133">
      <c r="A12" s="61"/>
      <c r="B12" s="62">
        <v>519</v>
      </c>
      <c r="C12" s="63" t="s">
        <v>55</v>
      </c>
      <c r="D12" s="64">
        <v>329847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329847</v>
      </c>
      <c r="O12" s="65">
        <f t="shared" si="1"/>
        <v>15.791975870158472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SUM(D14:D15)</f>
        <v>7673158</v>
      </c>
      <c r="E13" s="70">
        <f t="shared" si="3"/>
        <v>18752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7" si="4">SUM(D13:M13)</f>
        <v>7691910</v>
      </c>
      <c r="O13" s="72">
        <f t="shared" si="1"/>
        <v>368.26303442332551</v>
      </c>
      <c r="P13" s="73"/>
    </row>
    <row r="14" spans="1:133">
      <c r="A14" s="61"/>
      <c r="B14" s="62">
        <v>524</v>
      </c>
      <c r="C14" s="63" t="s">
        <v>28</v>
      </c>
      <c r="D14" s="64">
        <v>458398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458398</v>
      </c>
      <c r="O14" s="65">
        <f t="shared" si="1"/>
        <v>21.946569636616076</v>
      </c>
      <c r="P14" s="66"/>
    </row>
    <row r="15" spans="1:133">
      <c r="A15" s="61"/>
      <c r="B15" s="62">
        <v>529</v>
      </c>
      <c r="C15" s="63" t="s">
        <v>29</v>
      </c>
      <c r="D15" s="64">
        <v>7214760</v>
      </c>
      <c r="E15" s="64">
        <v>18752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7233512</v>
      </c>
      <c r="O15" s="65">
        <f t="shared" si="1"/>
        <v>346.31646478670945</v>
      </c>
      <c r="P15" s="66"/>
    </row>
    <row r="16" spans="1:133" ht="15.75">
      <c r="A16" s="67" t="s">
        <v>30</v>
      </c>
      <c r="B16" s="68"/>
      <c r="C16" s="69"/>
      <c r="D16" s="70">
        <f t="shared" ref="D16:M16" si="5">SUM(D17:D18)</f>
        <v>920662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12031302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12951964</v>
      </c>
      <c r="O16" s="72">
        <f t="shared" si="1"/>
        <v>620.09690237947052</v>
      </c>
      <c r="P16" s="73"/>
    </row>
    <row r="17" spans="1:119">
      <c r="A17" s="61"/>
      <c r="B17" s="62">
        <v>534</v>
      </c>
      <c r="C17" s="63" t="s">
        <v>56</v>
      </c>
      <c r="D17" s="64">
        <v>920662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920662</v>
      </c>
      <c r="O17" s="65">
        <f t="shared" si="1"/>
        <v>44.078230478287928</v>
      </c>
      <c r="P17" s="66"/>
    </row>
    <row r="18" spans="1:119">
      <c r="A18" s="61"/>
      <c r="B18" s="62">
        <v>536</v>
      </c>
      <c r="C18" s="63" t="s">
        <v>57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12031302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12031302</v>
      </c>
      <c r="O18" s="65">
        <f t="shared" si="1"/>
        <v>576.01867190118253</v>
      </c>
      <c r="P18" s="66"/>
    </row>
    <row r="19" spans="1:119" ht="15.75">
      <c r="A19" s="67" t="s">
        <v>33</v>
      </c>
      <c r="B19" s="68"/>
      <c r="C19" s="69"/>
      <c r="D19" s="70">
        <f t="shared" ref="D19:M19" si="6">SUM(D20:D20)</f>
        <v>1212735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1212735</v>
      </c>
      <c r="O19" s="72">
        <f t="shared" si="1"/>
        <v>58.061713027241822</v>
      </c>
      <c r="P19" s="73"/>
    </row>
    <row r="20" spans="1:119">
      <c r="A20" s="61"/>
      <c r="B20" s="62">
        <v>541</v>
      </c>
      <c r="C20" s="63" t="s">
        <v>58</v>
      </c>
      <c r="D20" s="64">
        <v>1212735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1212735</v>
      </c>
      <c r="O20" s="65">
        <f t="shared" si="1"/>
        <v>58.061713027241822</v>
      </c>
      <c r="P20" s="66"/>
    </row>
    <row r="21" spans="1:119" ht="15.75">
      <c r="A21" s="67" t="s">
        <v>35</v>
      </c>
      <c r="B21" s="68"/>
      <c r="C21" s="69"/>
      <c r="D21" s="70">
        <f t="shared" ref="D21:M21" si="7">SUM(D22:D24)</f>
        <v>1865755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1865755</v>
      </c>
      <c r="O21" s="72">
        <f t="shared" si="1"/>
        <v>89.326135873988605</v>
      </c>
      <c r="P21" s="66"/>
    </row>
    <row r="22" spans="1:119">
      <c r="A22" s="61"/>
      <c r="B22" s="62">
        <v>571</v>
      </c>
      <c r="C22" s="63" t="s">
        <v>36</v>
      </c>
      <c r="D22" s="64">
        <v>729204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729204</v>
      </c>
      <c r="O22" s="65">
        <f t="shared" si="1"/>
        <v>34.911859051084406</v>
      </c>
      <c r="P22" s="66"/>
    </row>
    <row r="23" spans="1:119">
      <c r="A23" s="61"/>
      <c r="B23" s="62">
        <v>572</v>
      </c>
      <c r="C23" s="63" t="s">
        <v>59</v>
      </c>
      <c r="D23" s="64">
        <v>1078606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1078606</v>
      </c>
      <c r="O23" s="65">
        <f t="shared" si="1"/>
        <v>51.640063197204</v>
      </c>
      <c r="P23" s="66"/>
    </row>
    <row r="24" spans="1:119">
      <c r="A24" s="61"/>
      <c r="B24" s="62">
        <v>574</v>
      </c>
      <c r="C24" s="63" t="s">
        <v>38</v>
      </c>
      <c r="D24" s="64">
        <v>57945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57945</v>
      </c>
      <c r="O24" s="65">
        <f t="shared" si="1"/>
        <v>2.7742136257001961</v>
      </c>
      <c r="P24" s="66"/>
    </row>
    <row r="25" spans="1:119" ht="15.75">
      <c r="A25" s="67" t="s">
        <v>60</v>
      </c>
      <c r="B25" s="68"/>
      <c r="C25" s="69"/>
      <c r="D25" s="70">
        <f t="shared" ref="D25:M25" si="8">SUM(D26:D26)</f>
        <v>0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1876539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1876539</v>
      </c>
      <c r="O25" s="72">
        <f t="shared" si="1"/>
        <v>89.842437880021066</v>
      </c>
      <c r="P25" s="66"/>
    </row>
    <row r="26" spans="1:119" ht="15.75" thickBot="1">
      <c r="A26" s="61"/>
      <c r="B26" s="62">
        <v>581</v>
      </c>
      <c r="C26" s="63" t="s">
        <v>61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1876539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1876539</v>
      </c>
      <c r="O26" s="65">
        <f t="shared" si="1"/>
        <v>89.842437880021066</v>
      </c>
      <c r="P26" s="66"/>
    </row>
    <row r="27" spans="1:119" ht="16.5" thickBot="1">
      <c r="A27" s="74" t="s">
        <v>10</v>
      </c>
      <c r="B27" s="75"/>
      <c r="C27" s="76"/>
      <c r="D27" s="77">
        <f>SUM(D5,D13,D16,D19,D21,D25)</f>
        <v>13524147</v>
      </c>
      <c r="E27" s="77">
        <f t="shared" ref="E27:M27" si="9">SUM(E5,E13,E16,E19,E21,E25)</f>
        <v>18752</v>
      </c>
      <c r="F27" s="77">
        <f t="shared" si="9"/>
        <v>408691</v>
      </c>
      <c r="G27" s="77">
        <f t="shared" si="9"/>
        <v>0</v>
      </c>
      <c r="H27" s="77">
        <f t="shared" si="9"/>
        <v>0</v>
      </c>
      <c r="I27" s="77">
        <f t="shared" si="9"/>
        <v>13907841</v>
      </c>
      <c r="J27" s="77">
        <f t="shared" si="9"/>
        <v>0</v>
      </c>
      <c r="K27" s="77">
        <f t="shared" si="9"/>
        <v>2369650</v>
      </c>
      <c r="L27" s="77">
        <f t="shared" si="9"/>
        <v>0</v>
      </c>
      <c r="M27" s="77">
        <f t="shared" si="9"/>
        <v>0</v>
      </c>
      <c r="N27" s="77">
        <f t="shared" si="4"/>
        <v>30229081</v>
      </c>
      <c r="O27" s="78">
        <f t="shared" si="1"/>
        <v>1447.267726336956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62</v>
      </c>
      <c r="M29" s="117"/>
      <c r="N29" s="117"/>
      <c r="O29" s="88">
        <v>20887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2023-07-11T17:47:55Z</cp:lastPrinted>
  <dcterms:created xsi:type="dcterms:W3CDTF">2000-08-31T21:26:31Z</dcterms:created>
  <dcterms:modified xsi:type="dcterms:W3CDTF">2023-07-11T17:47:58Z</dcterms:modified>
</cp:coreProperties>
</file>