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'2008'!$A$1:$O$38</definedName>
    <definedName name="_xlnm.Print_Area" localSheetId="13">'2009'!$A$1:$O$38</definedName>
    <definedName name="_xlnm.Print_Area" localSheetId="12">'2010'!$A$1:$O$41</definedName>
    <definedName name="_xlnm.Print_Area" localSheetId="11">'2011'!$A$1:$O$37</definedName>
    <definedName name="_xlnm.Print_Area" localSheetId="10">'2012'!$A$1:$O$36</definedName>
    <definedName name="_xlnm.Print_Area" localSheetId="9">'2013'!$A$1:$O$40</definedName>
    <definedName name="_xlnm.Print_Area" localSheetId="8">'2014'!$A$1:$O$40</definedName>
    <definedName name="_xlnm.Print_Area" localSheetId="7">'2015'!$A$1:$O$38</definedName>
    <definedName name="_xlnm.Print_Area" localSheetId="6">'2016'!$A$1:$O$40</definedName>
    <definedName name="_xlnm.Print_Area" localSheetId="5">'2017'!$A$1:$O$39</definedName>
    <definedName name="_xlnm.Print_Area" localSheetId="4">'2018'!$A$1:$O$39</definedName>
    <definedName name="_xlnm.Print_Area" localSheetId="3">'2019'!$A$1:$O$37</definedName>
    <definedName name="_xlnm.Print_Area" localSheetId="2">'2020'!$A$1:$O$34</definedName>
    <definedName name="_xlnm.Print_Area" localSheetId="1">'2021'!$A$1:$P$36</definedName>
    <definedName name="_xlnm.Print_Area" localSheetId="0">'2022'!$A$1:$P$36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2" i="47" l="1"/>
  <c r="F32" i="47"/>
  <c r="G32" i="47"/>
  <c r="H32" i="47"/>
  <c r="I32" i="47"/>
  <c r="J32" i="47"/>
  <c r="K32" i="47"/>
  <c r="L32" i="47"/>
  <c r="M32" i="47"/>
  <c r="N32" i="47"/>
  <c r="D32" i="47"/>
  <c r="O31" i="47" l="1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O28" i="47"/>
  <c r="P28" i="47" s="1"/>
  <c r="N27" i="47"/>
  <c r="M27" i="47"/>
  <c r="L27" i="47"/>
  <c r="K27" i="47"/>
  <c r="J27" i="47"/>
  <c r="I27" i="47"/>
  <c r="H27" i="47"/>
  <c r="G27" i="47"/>
  <c r="F27" i="47"/>
  <c r="E27" i="47"/>
  <c r="D27" i="47"/>
  <c r="O26" i="47"/>
  <c r="P26" i="47" s="1"/>
  <c r="O25" i="47"/>
  <c r="P25" i="47" s="1"/>
  <c r="O24" i="47"/>
  <c r="P24" i="47" s="1"/>
  <c r="O23" i="47"/>
  <c r="P23" i="47" s="1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0" i="47" l="1"/>
  <c r="P30" i="47" s="1"/>
  <c r="O27" i="47"/>
  <c r="P27" i="47" s="1"/>
  <c r="O21" i="47"/>
  <c r="P21" i="47" s="1"/>
  <c r="O15" i="47"/>
  <c r="P15" i="47" s="1"/>
  <c r="O12" i="47"/>
  <c r="P12" i="47" s="1"/>
  <c r="O5" i="47"/>
  <c r="P5" i="47" s="1"/>
  <c r="L32" i="46"/>
  <c r="O31" i="46"/>
  <c r="P31" i="46" s="1"/>
  <c r="O30" i="46"/>
  <c r="P30" i="46" s="1"/>
  <c r="N29" i="46"/>
  <c r="M29" i="46"/>
  <c r="L29" i="46"/>
  <c r="K29" i="46"/>
  <c r="J29" i="46"/>
  <c r="O29" i="46" s="1"/>
  <c r="P29" i="46" s="1"/>
  <c r="I29" i="46"/>
  <c r="H29" i="46"/>
  <c r="G29" i="46"/>
  <c r="F29" i="46"/>
  <c r="E29" i="46"/>
  <c r="D29" i="46"/>
  <c r="O28" i="46"/>
  <c r="P28" i="46"/>
  <c r="N27" i="46"/>
  <c r="M27" i="46"/>
  <c r="L27" i="46"/>
  <c r="K27" i="46"/>
  <c r="O27" i="46" s="1"/>
  <c r="P27" i="46" s="1"/>
  <c r="J27" i="46"/>
  <c r="I27" i="46"/>
  <c r="H27" i="46"/>
  <c r="G27" i="46"/>
  <c r="F27" i="46"/>
  <c r="E27" i="46"/>
  <c r="D27" i="46"/>
  <c r="O26" i="46"/>
  <c r="P26" i="46" s="1"/>
  <c r="O25" i="46"/>
  <c r="P25" i="46"/>
  <c r="O24" i="46"/>
  <c r="P24" i="46" s="1"/>
  <c r="O23" i="46"/>
  <c r="P23" i="46"/>
  <c r="O22" i="46"/>
  <c r="P22" i="46" s="1"/>
  <c r="N21" i="46"/>
  <c r="M21" i="46"/>
  <c r="L21" i="46"/>
  <c r="K21" i="46"/>
  <c r="J21" i="46"/>
  <c r="I21" i="46"/>
  <c r="H21" i="46"/>
  <c r="O21" i="46" s="1"/>
  <c r="P21" i="46" s="1"/>
  <c r="G21" i="46"/>
  <c r="F21" i="46"/>
  <c r="E21" i="46"/>
  <c r="D21" i="46"/>
  <c r="O20" i="46"/>
  <c r="P20" i="46"/>
  <c r="O19" i="46"/>
  <c r="P19" i="46"/>
  <c r="O18" i="46"/>
  <c r="P18" i="46" s="1"/>
  <c r="O17" i="46"/>
  <c r="P17" i="46"/>
  <c r="O16" i="46"/>
  <c r="P16" i="46"/>
  <c r="N15" i="46"/>
  <c r="M15" i="46"/>
  <c r="L15" i="46"/>
  <c r="K15" i="46"/>
  <c r="J15" i="46"/>
  <c r="I15" i="46"/>
  <c r="H15" i="46"/>
  <c r="G15" i="46"/>
  <c r="F15" i="46"/>
  <c r="E15" i="46"/>
  <c r="O15" i="46" s="1"/>
  <c r="P15" i="46" s="1"/>
  <c r="D15" i="46"/>
  <c r="O14" i="46"/>
  <c r="P14" i="46"/>
  <c r="O13" i="46"/>
  <c r="P13" i="46" s="1"/>
  <c r="O12" i="46"/>
  <c r="P12" i="46" s="1"/>
  <c r="N11" i="46"/>
  <c r="N32" i="46" s="1"/>
  <c r="M11" i="46"/>
  <c r="L11" i="46"/>
  <c r="K11" i="46"/>
  <c r="J11" i="46"/>
  <c r="O11" i="46" s="1"/>
  <c r="P11" i="46" s="1"/>
  <c r="I11" i="46"/>
  <c r="H11" i="46"/>
  <c r="G11" i="46"/>
  <c r="F11" i="46"/>
  <c r="E11" i="46"/>
  <c r="D11" i="46"/>
  <c r="O10" i="46"/>
  <c r="P10" i="46"/>
  <c r="O9" i="46"/>
  <c r="P9" i="46" s="1"/>
  <c r="O8" i="46"/>
  <c r="P8" i="46"/>
  <c r="O7" i="46"/>
  <c r="P7" i="46"/>
  <c r="O6" i="46"/>
  <c r="P6" i="46"/>
  <c r="N5" i="46"/>
  <c r="M5" i="46"/>
  <c r="M32" i="46" s="1"/>
  <c r="L5" i="46"/>
  <c r="K5" i="46"/>
  <c r="K32" i="46" s="1"/>
  <c r="J5" i="46"/>
  <c r="J32" i="46" s="1"/>
  <c r="I5" i="46"/>
  <c r="I32" i="46" s="1"/>
  <c r="H5" i="46"/>
  <c r="G5" i="46"/>
  <c r="G32" i="46" s="1"/>
  <c r="F5" i="46"/>
  <c r="F32" i="46" s="1"/>
  <c r="E5" i="46"/>
  <c r="E32" i="46" s="1"/>
  <c r="D5" i="46"/>
  <c r="D32" i="46" s="1"/>
  <c r="N29" i="45"/>
  <c r="O29" i="45"/>
  <c r="N28" i="45"/>
  <c r="O28" i="45" s="1"/>
  <c r="M27" i="45"/>
  <c r="L27" i="45"/>
  <c r="K27" i="45"/>
  <c r="J27" i="45"/>
  <c r="I27" i="45"/>
  <c r="H27" i="45"/>
  <c r="G27" i="45"/>
  <c r="N27" i="45" s="1"/>
  <c r="O27" i="45" s="1"/>
  <c r="F27" i="45"/>
  <c r="E27" i="45"/>
  <c r="D27" i="45"/>
  <c r="N26" i="45"/>
  <c r="O26" i="45" s="1"/>
  <c r="N25" i="45"/>
  <c r="O25" i="45" s="1"/>
  <c r="N24" i="45"/>
  <c r="O24" i="45" s="1"/>
  <c r="N23" i="45"/>
  <c r="O23" i="45"/>
  <c r="N22" i="45"/>
  <c r="O22" i="45" s="1"/>
  <c r="N21" i="45"/>
  <c r="O21" i="45"/>
  <c r="M20" i="45"/>
  <c r="L20" i="45"/>
  <c r="K20" i="45"/>
  <c r="J20" i="45"/>
  <c r="I20" i="45"/>
  <c r="I30" i="45" s="1"/>
  <c r="H20" i="45"/>
  <c r="G20" i="45"/>
  <c r="F20" i="45"/>
  <c r="E20" i="45"/>
  <c r="N20" i="45" s="1"/>
  <c r="O20" i="45" s="1"/>
  <c r="D20" i="45"/>
  <c r="N19" i="45"/>
  <c r="O19" i="45"/>
  <c r="N18" i="45"/>
  <c r="O18" i="45" s="1"/>
  <c r="N17" i="45"/>
  <c r="O17" i="45" s="1"/>
  <c r="N16" i="45"/>
  <c r="O16" i="45" s="1"/>
  <c r="M15" i="45"/>
  <c r="L15" i="45"/>
  <c r="K15" i="45"/>
  <c r="N15" i="45" s="1"/>
  <c r="O15" i="45" s="1"/>
  <c r="J15" i="45"/>
  <c r="I15" i="45"/>
  <c r="H15" i="45"/>
  <c r="G15" i="45"/>
  <c r="F15" i="45"/>
  <c r="E15" i="45"/>
  <c r="D15" i="45"/>
  <c r="N14" i="45"/>
  <c r="O14" i="45" s="1"/>
  <c r="N13" i="45"/>
  <c r="O13" i="45"/>
  <c r="M12" i="45"/>
  <c r="N12" i="45" s="1"/>
  <c r="O12" i="45" s="1"/>
  <c r="L12" i="45"/>
  <c r="K12" i="45"/>
  <c r="J12" i="45"/>
  <c r="I12" i="45"/>
  <c r="H12" i="45"/>
  <c r="G12" i="45"/>
  <c r="F12" i="45"/>
  <c r="E12" i="45"/>
  <c r="E30" i="45" s="1"/>
  <c r="D12" i="45"/>
  <c r="N11" i="45"/>
  <c r="O11" i="45"/>
  <c r="N10" i="45"/>
  <c r="O10" i="45" s="1"/>
  <c r="N9" i="45"/>
  <c r="O9" i="45"/>
  <c r="N8" i="45"/>
  <c r="O8" i="45" s="1"/>
  <c r="N7" i="45"/>
  <c r="O7" i="45" s="1"/>
  <c r="N6" i="45"/>
  <c r="O6" i="45" s="1"/>
  <c r="M5" i="45"/>
  <c r="L5" i="45"/>
  <c r="L30" i="45" s="1"/>
  <c r="K5" i="45"/>
  <c r="K30" i="45" s="1"/>
  <c r="J5" i="45"/>
  <c r="J30" i="45" s="1"/>
  <c r="I5" i="45"/>
  <c r="H5" i="45"/>
  <c r="H30" i="45" s="1"/>
  <c r="G5" i="45"/>
  <c r="G30" i="45" s="1"/>
  <c r="F5" i="45"/>
  <c r="F30" i="45" s="1"/>
  <c r="E5" i="45"/>
  <c r="D5" i="45"/>
  <c r="D30" i="45" s="1"/>
  <c r="E33" i="44"/>
  <c r="I33" i="44"/>
  <c r="M33" i="44"/>
  <c r="D5" i="44"/>
  <c r="D33" i="44" s="1"/>
  <c r="N32" i="44"/>
  <c r="O32" i="44"/>
  <c r="N31" i="44"/>
  <c r="O31" i="44" s="1"/>
  <c r="M30" i="44"/>
  <c r="L30" i="44"/>
  <c r="K30" i="44"/>
  <c r="J30" i="44"/>
  <c r="I30" i="44"/>
  <c r="H30" i="44"/>
  <c r="G30" i="44"/>
  <c r="F30" i="44"/>
  <c r="E30" i="44"/>
  <c r="D30" i="44"/>
  <c r="N29" i="44"/>
  <c r="O29" i="44" s="1"/>
  <c r="N28" i="44"/>
  <c r="O28" i="44"/>
  <c r="M27" i="44"/>
  <c r="L27" i="44"/>
  <c r="K27" i="44"/>
  <c r="J27" i="44"/>
  <c r="I27" i="44"/>
  <c r="H27" i="44"/>
  <c r="G27" i="44"/>
  <c r="F27" i="44"/>
  <c r="E27" i="44"/>
  <c r="D27" i="44"/>
  <c r="N26" i="44"/>
  <c r="O26" i="44"/>
  <c r="N25" i="44"/>
  <c r="O25" i="44"/>
  <c r="N24" i="44"/>
  <c r="O24" i="44"/>
  <c r="N23" i="44"/>
  <c r="O23" i="44" s="1"/>
  <c r="N22" i="44"/>
  <c r="O22" i="44"/>
  <c r="N21" i="44"/>
  <c r="O21" i="44" s="1"/>
  <c r="M20" i="44"/>
  <c r="L20" i="44"/>
  <c r="N20" i="44" s="1"/>
  <c r="O20" i="44" s="1"/>
  <c r="K20" i="44"/>
  <c r="J20" i="44"/>
  <c r="I20" i="44"/>
  <c r="H20" i="44"/>
  <c r="G20" i="44"/>
  <c r="F20" i="44"/>
  <c r="E20" i="44"/>
  <c r="D20" i="44"/>
  <c r="N19" i="44"/>
  <c r="O19" i="44" s="1"/>
  <c r="N18" i="44"/>
  <c r="O18" i="44"/>
  <c r="N17" i="44"/>
  <c r="O17" i="44"/>
  <c r="N16" i="44"/>
  <c r="O16" i="44"/>
  <c r="N15" i="44"/>
  <c r="O15" i="44" s="1"/>
  <c r="M14" i="44"/>
  <c r="L14" i="44"/>
  <c r="K14" i="44"/>
  <c r="J14" i="44"/>
  <c r="I14" i="44"/>
  <c r="H14" i="44"/>
  <c r="N14" i="44" s="1"/>
  <c r="O14" i="44" s="1"/>
  <c r="G14" i="44"/>
  <c r="F14" i="44"/>
  <c r="E14" i="44"/>
  <c r="D14" i="44"/>
  <c r="N13" i="44"/>
  <c r="O13" i="44" s="1"/>
  <c r="N12" i="44"/>
  <c r="O12" i="44"/>
  <c r="M11" i="44"/>
  <c r="L11" i="44"/>
  <c r="K11" i="44"/>
  <c r="J11" i="44"/>
  <c r="N11" i="44" s="1"/>
  <c r="O11" i="44" s="1"/>
  <c r="I11" i="44"/>
  <c r="H11" i="44"/>
  <c r="G11" i="44"/>
  <c r="F11" i="44"/>
  <c r="E11" i="44"/>
  <c r="D11" i="44"/>
  <c r="N10" i="44"/>
  <c r="O10" i="44"/>
  <c r="N9" i="44"/>
  <c r="O9" i="44" s="1"/>
  <c r="N8" i="44"/>
  <c r="O8" i="44"/>
  <c r="N7" i="44"/>
  <c r="O7" i="44"/>
  <c r="N6" i="44"/>
  <c r="O6" i="44"/>
  <c r="M5" i="44"/>
  <c r="L5" i="44"/>
  <c r="L33" i="44" s="1"/>
  <c r="K5" i="44"/>
  <c r="K33" i="44" s="1"/>
  <c r="J5" i="44"/>
  <c r="J33" i="44" s="1"/>
  <c r="I5" i="44"/>
  <c r="H5" i="44"/>
  <c r="H33" i="44" s="1"/>
  <c r="G5" i="44"/>
  <c r="G33" i="44" s="1"/>
  <c r="F5" i="44"/>
  <c r="N5" i="44" s="1"/>
  <c r="O5" i="44" s="1"/>
  <c r="E5" i="44"/>
  <c r="N34" i="43"/>
  <c r="O34" i="43" s="1"/>
  <c r="M33" i="43"/>
  <c r="L33" i="43"/>
  <c r="K33" i="43"/>
  <c r="J33" i="43"/>
  <c r="I33" i="43"/>
  <c r="H33" i="43"/>
  <c r="G33" i="43"/>
  <c r="F33" i="43"/>
  <c r="E33" i="43"/>
  <c r="D33" i="43"/>
  <c r="N32" i="43"/>
  <c r="O32" i="43" s="1"/>
  <c r="N31" i="43"/>
  <c r="O31" i="43" s="1"/>
  <c r="N30" i="43"/>
  <c r="O30" i="43" s="1"/>
  <c r="M29" i="43"/>
  <c r="L29" i="43"/>
  <c r="K29" i="43"/>
  <c r="K35" i="43" s="1"/>
  <c r="J29" i="43"/>
  <c r="I29" i="43"/>
  <c r="H29" i="43"/>
  <c r="G29" i="43"/>
  <c r="N29" i="43" s="1"/>
  <c r="O29" i="43" s="1"/>
  <c r="F29" i="43"/>
  <c r="E29" i="43"/>
  <c r="D29" i="43"/>
  <c r="N28" i="43"/>
  <c r="O28" i="43" s="1"/>
  <c r="N27" i="43"/>
  <c r="O27" i="43" s="1"/>
  <c r="N26" i="43"/>
  <c r="O26" i="43" s="1"/>
  <c r="N25" i="43"/>
  <c r="O25" i="43" s="1"/>
  <c r="N24" i="43"/>
  <c r="O24" i="43" s="1"/>
  <c r="M23" i="43"/>
  <c r="L23" i="43"/>
  <c r="K23" i="43"/>
  <c r="J23" i="43"/>
  <c r="I23" i="43"/>
  <c r="H23" i="43"/>
  <c r="G23" i="43"/>
  <c r="F23" i="43"/>
  <c r="E23" i="43"/>
  <c r="D23" i="43"/>
  <c r="N22" i="43"/>
  <c r="O22" i="43" s="1"/>
  <c r="N21" i="43"/>
  <c r="O21" i="43" s="1"/>
  <c r="N20" i="43"/>
  <c r="O20" i="43" s="1"/>
  <c r="N19" i="43"/>
  <c r="O19" i="43" s="1"/>
  <c r="N18" i="43"/>
  <c r="O18" i="43" s="1"/>
  <c r="N17" i="43"/>
  <c r="O17" i="43" s="1"/>
  <c r="M16" i="43"/>
  <c r="N16" i="43" s="1"/>
  <c r="O16" i="43" s="1"/>
  <c r="L16" i="43"/>
  <c r="K16" i="43"/>
  <c r="J16" i="43"/>
  <c r="I16" i="43"/>
  <c r="H16" i="43"/>
  <c r="G16" i="43"/>
  <c r="F16" i="43"/>
  <c r="E16" i="43"/>
  <c r="D16" i="43"/>
  <c r="N15" i="43"/>
  <c r="O15" i="43" s="1"/>
  <c r="N14" i="43"/>
  <c r="O14" i="43" s="1"/>
  <c r="N13" i="43"/>
  <c r="O13" i="43" s="1"/>
  <c r="M12" i="43"/>
  <c r="L12" i="43"/>
  <c r="K12" i="43"/>
  <c r="J12" i="43"/>
  <c r="I12" i="43"/>
  <c r="H12" i="43"/>
  <c r="G12" i="43"/>
  <c r="F12" i="43"/>
  <c r="E12" i="43"/>
  <c r="N12" i="43" s="1"/>
  <c r="O12" i="43" s="1"/>
  <c r="D12" i="43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 s="1"/>
  <c r="M5" i="43"/>
  <c r="M35" i="43" s="1"/>
  <c r="L5" i="43"/>
  <c r="L35" i="43" s="1"/>
  <c r="K5" i="43"/>
  <c r="J5" i="43"/>
  <c r="J35" i="43" s="1"/>
  <c r="I5" i="43"/>
  <c r="I35" i="43" s="1"/>
  <c r="H5" i="43"/>
  <c r="H35" i="43" s="1"/>
  <c r="G5" i="43"/>
  <c r="G35" i="43" s="1"/>
  <c r="F5" i="43"/>
  <c r="F35" i="43" s="1"/>
  <c r="E5" i="43"/>
  <c r="E35" i="43" s="1"/>
  <c r="D5" i="43"/>
  <c r="D35" i="43" s="1"/>
  <c r="N34" i="42"/>
  <c r="O34" i="42" s="1"/>
  <c r="N33" i="42"/>
  <c r="O33" i="42" s="1"/>
  <c r="M32" i="42"/>
  <c r="L32" i="42"/>
  <c r="K32" i="42"/>
  <c r="J32" i="42"/>
  <c r="I32" i="42"/>
  <c r="H32" i="42"/>
  <c r="G32" i="42"/>
  <c r="F32" i="42"/>
  <c r="E32" i="42"/>
  <c r="N32" i="42" s="1"/>
  <c r="O32" i="42" s="1"/>
  <c r="D32" i="42"/>
  <c r="N31" i="42"/>
  <c r="O31" i="42" s="1"/>
  <c r="N30" i="42"/>
  <c r="O30" i="42" s="1"/>
  <c r="M29" i="42"/>
  <c r="L29" i="42"/>
  <c r="K29" i="42"/>
  <c r="J29" i="42"/>
  <c r="I29" i="42"/>
  <c r="H29" i="42"/>
  <c r="G29" i="42"/>
  <c r="N29" i="42" s="1"/>
  <c r="O29" i="42" s="1"/>
  <c r="F29" i="42"/>
  <c r="E29" i="42"/>
  <c r="D29" i="42"/>
  <c r="N28" i="42"/>
  <c r="O28" i="42" s="1"/>
  <c r="M27" i="42"/>
  <c r="L27" i="42"/>
  <c r="K27" i="42"/>
  <c r="J27" i="42"/>
  <c r="I27" i="42"/>
  <c r="H27" i="42"/>
  <c r="G27" i="42"/>
  <c r="F27" i="42"/>
  <c r="E27" i="42"/>
  <c r="D27" i="42"/>
  <c r="N26" i="42"/>
  <c r="O26" i="42" s="1"/>
  <c r="N25" i="42"/>
  <c r="O25" i="42" s="1"/>
  <c r="N24" i="42"/>
  <c r="O24" i="42" s="1"/>
  <c r="N23" i="42"/>
  <c r="O23" i="42" s="1"/>
  <c r="N22" i="42"/>
  <c r="O22" i="42" s="1"/>
  <c r="N21" i="42"/>
  <c r="O21" i="42" s="1"/>
  <c r="M20" i="42"/>
  <c r="L20" i="42"/>
  <c r="K20" i="42"/>
  <c r="J20" i="42"/>
  <c r="I20" i="42"/>
  <c r="H20" i="42"/>
  <c r="G20" i="42"/>
  <c r="F20" i="42"/>
  <c r="E20" i="42"/>
  <c r="N20" i="42" s="1"/>
  <c r="O20" i="42" s="1"/>
  <c r="D20" i="42"/>
  <c r="N19" i="42"/>
  <c r="O19" i="42" s="1"/>
  <c r="N18" i="42"/>
  <c r="O18" i="42" s="1"/>
  <c r="M17" i="42"/>
  <c r="L17" i="42"/>
  <c r="K17" i="42"/>
  <c r="J17" i="42"/>
  <c r="I17" i="42"/>
  <c r="H17" i="42"/>
  <c r="G17" i="42"/>
  <c r="N17" i="42" s="1"/>
  <c r="O17" i="42" s="1"/>
  <c r="F17" i="42"/>
  <c r="E17" i="42"/>
  <c r="D17" i="42"/>
  <c r="N16" i="42"/>
  <c r="O16" i="42" s="1"/>
  <c r="N15" i="42"/>
  <c r="O15" i="42" s="1"/>
  <c r="N14" i="42"/>
  <c r="O14" i="42" s="1"/>
  <c r="M13" i="42"/>
  <c r="L13" i="42"/>
  <c r="K13" i="42"/>
  <c r="N13" i="42" s="1"/>
  <c r="O13" i="42" s="1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K35" i="42" s="1"/>
  <c r="J5" i="42"/>
  <c r="I5" i="42"/>
  <c r="H5" i="42"/>
  <c r="G5" i="42"/>
  <c r="F5" i="42"/>
  <c r="E5" i="42"/>
  <c r="D5" i="42"/>
  <c r="N35" i="41"/>
  <c r="O35" i="41" s="1"/>
  <c r="M34" i="41"/>
  <c r="L34" i="41"/>
  <c r="K34" i="41"/>
  <c r="N34" i="41" s="1"/>
  <c r="O34" i="41" s="1"/>
  <c r="J34" i="41"/>
  <c r="I34" i="41"/>
  <c r="H34" i="41"/>
  <c r="G34" i="41"/>
  <c r="F34" i="41"/>
  <c r="E34" i="41"/>
  <c r="D34" i="41"/>
  <c r="N33" i="41"/>
  <c r="O33" i="41" s="1"/>
  <c r="N32" i="41"/>
  <c r="O32" i="41" s="1"/>
  <c r="N31" i="41"/>
  <c r="O31" i="41" s="1"/>
  <c r="M30" i="41"/>
  <c r="L30" i="41"/>
  <c r="K30" i="41"/>
  <c r="J30" i="41"/>
  <c r="I30" i="41"/>
  <c r="H30" i="41"/>
  <c r="G30" i="41"/>
  <c r="F30" i="41"/>
  <c r="E30" i="41"/>
  <c r="D30" i="41"/>
  <c r="N29" i="41"/>
  <c r="O29" i="41" s="1"/>
  <c r="M28" i="41"/>
  <c r="L28" i="41"/>
  <c r="K28" i="41"/>
  <c r="J28" i="41"/>
  <c r="I28" i="41"/>
  <c r="H28" i="41"/>
  <c r="G28" i="41"/>
  <c r="F28" i="41"/>
  <c r="E28" i="41"/>
  <c r="D28" i="41"/>
  <c r="N27" i="41"/>
  <c r="O27" i="41" s="1"/>
  <c r="N26" i="41"/>
  <c r="O26" i="41" s="1"/>
  <c r="N25" i="41"/>
  <c r="O25" i="41" s="1"/>
  <c r="N24" i="41"/>
  <c r="O24" i="41" s="1"/>
  <c r="N23" i="41"/>
  <c r="O23" i="41" s="1"/>
  <c r="N22" i="41"/>
  <c r="O22" i="41" s="1"/>
  <c r="M21" i="41"/>
  <c r="M36" i="41" s="1"/>
  <c r="L21" i="41"/>
  <c r="K21" i="41"/>
  <c r="J21" i="41"/>
  <c r="I21" i="41"/>
  <c r="H21" i="41"/>
  <c r="G21" i="41"/>
  <c r="F21" i="41"/>
  <c r="E21" i="41"/>
  <c r="D21" i="41"/>
  <c r="N20" i="41"/>
  <c r="O20" i="41" s="1"/>
  <c r="N19" i="41"/>
  <c r="O19" i="41" s="1"/>
  <c r="N18" i="41"/>
  <c r="O18" i="41" s="1"/>
  <c r="M17" i="41"/>
  <c r="L17" i="41"/>
  <c r="K17" i="41"/>
  <c r="J17" i="41"/>
  <c r="I17" i="41"/>
  <c r="H17" i="41"/>
  <c r="G17" i="41"/>
  <c r="F17" i="41"/>
  <c r="E17" i="41"/>
  <c r="N17" i="41" s="1"/>
  <c r="O17" i="41" s="1"/>
  <c r="D17" i="41"/>
  <c r="N16" i="41"/>
  <c r="O16" i="41" s="1"/>
  <c r="N15" i="41"/>
  <c r="O15" i="41" s="1"/>
  <c r="N14" i="41"/>
  <c r="O14" i="41" s="1"/>
  <c r="N13" i="41"/>
  <c r="O13" i="41" s="1"/>
  <c r="M12" i="41"/>
  <c r="L12" i="41"/>
  <c r="K12" i="41"/>
  <c r="K36" i="41" s="1"/>
  <c r="J12" i="41"/>
  <c r="I12" i="41"/>
  <c r="H12" i="41"/>
  <c r="G12" i="41"/>
  <c r="F12" i="41"/>
  <c r="E12" i="41"/>
  <c r="D12" i="4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N5" i="41" s="1"/>
  <c r="O5" i="41" s="1"/>
  <c r="H5" i="41"/>
  <c r="G5" i="41"/>
  <c r="F5" i="41"/>
  <c r="E5" i="41"/>
  <c r="D5" i="41"/>
  <c r="N33" i="40"/>
  <c r="O33" i="40" s="1"/>
  <c r="M32" i="40"/>
  <c r="L32" i="40"/>
  <c r="K32" i="40"/>
  <c r="J32" i="40"/>
  <c r="I32" i="40"/>
  <c r="N32" i="40" s="1"/>
  <c r="O32" i="40" s="1"/>
  <c r="H32" i="40"/>
  <c r="G32" i="40"/>
  <c r="F32" i="40"/>
  <c r="E32" i="40"/>
  <c r="D32" i="40"/>
  <c r="N31" i="40"/>
  <c r="O31" i="40" s="1"/>
  <c r="N30" i="40"/>
  <c r="O30" i="40" s="1"/>
  <c r="M29" i="40"/>
  <c r="L29" i="40"/>
  <c r="K29" i="40"/>
  <c r="N29" i="40" s="1"/>
  <c r="O29" i="40" s="1"/>
  <c r="J29" i="40"/>
  <c r="I29" i="40"/>
  <c r="H29" i="40"/>
  <c r="G29" i="40"/>
  <c r="F29" i="40"/>
  <c r="E29" i="40"/>
  <c r="D29" i="40"/>
  <c r="N28" i="40"/>
  <c r="O28" i="40" s="1"/>
  <c r="M27" i="40"/>
  <c r="L27" i="40"/>
  <c r="K27" i="40"/>
  <c r="K34" i="40" s="1"/>
  <c r="J27" i="40"/>
  <c r="I27" i="40"/>
  <c r="H27" i="40"/>
  <c r="G27" i="40"/>
  <c r="F27" i="40"/>
  <c r="E27" i="40"/>
  <c r="D27" i="40"/>
  <c r="N26" i="40"/>
  <c r="O26" i="40" s="1"/>
  <c r="N25" i="40"/>
  <c r="O25" i="40" s="1"/>
  <c r="N24" i="40"/>
  <c r="O24" i="40" s="1"/>
  <c r="N23" i="40"/>
  <c r="O23" i="40" s="1"/>
  <c r="N22" i="40"/>
  <c r="O22" i="40" s="1"/>
  <c r="N21" i="40"/>
  <c r="O21" i="40" s="1"/>
  <c r="M20" i="40"/>
  <c r="L20" i="40"/>
  <c r="K20" i="40"/>
  <c r="J20" i="40"/>
  <c r="I20" i="40"/>
  <c r="N20" i="40" s="1"/>
  <c r="O20" i="40" s="1"/>
  <c r="H20" i="40"/>
  <c r="G20" i="40"/>
  <c r="F20" i="40"/>
  <c r="E20" i="40"/>
  <c r="D20" i="40"/>
  <c r="N19" i="40"/>
  <c r="O19" i="40" s="1"/>
  <c r="N18" i="40"/>
  <c r="O18" i="40" s="1"/>
  <c r="N17" i="40"/>
  <c r="O17" i="40" s="1"/>
  <c r="M16" i="40"/>
  <c r="M34" i="40" s="1"/>
  <c r="L16" i="40"/>
  <c r="K16" i="40"/>
  <c r="J16" i="40"/>
  <c r="I16" i="40"/>
  <c r="H16" i="40"/>
  <c r="G16" i="40"/>
  <c r="F16" i="40"/>
  <c r="E16" i="40"/>
  <c r="D16" i="40"/>
  <c r="N15" i="40"/>
  <c r="O15" i="40" s="1"/>
  <c r="N14" i="40"/>
  <c r="O14" i="40" s="1"/>
  <c r="N13" i="40"/>
  <c r="O13" i="40" s="1"/>
  <c r="M12" i="40"/>
  <c r="L12" i="40"/>
  <c r="K12" i="40"/>
  <c r="J12" i="40"/>
  <c r="I12" i="40"/>
  <c r="H12" i="40"/>
  <c r="G12" i="40"/>
  <c r="F12" i="40"/>
  <c r="E12" i="40"/>
  <c r="E34" i="40" s="1"/>
  <c r="D12" i="40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35" i="39"/>
  <c r="O35" i="39" s="1"/>
  <c r="M34" i="39"/>
  <c r="L34" i="39"/>
  <c r="K34" i="39"/>
  <c r="J34" i="39"/>
  <c r="I34" i="39"/>
  <c r="H34" i="39"/>
  <c r="G34" i="39"/>
  <c r="F34" i="39"/>
  <c r="E34" i="39"/>
  <c r="D34" i="39"/>
  <c r="N33" i="39"/>
  <c r="O33" i="39" s="1"/>
  <c r="N32" i="39"/>
  <c r="O32" i="39" s="1"/>
  <c r="N31" i="39"/>
  <c r="O31" i="39" s="1"/>
  <c r="M30" i="39"/>
  <c r="L30" i="39"/>
  <c r="K30" i="39"/>
  <c r="J30" i="39"/>
  <c r="I30" i="39"/>
  <c r="H30" i="39"/>
  <c r="G30" i="39"/>
  <c r="N30" i="39" s="1"/>
  <c r="O30" i="39" s="1"/>
  <c r="F30" i="39"/>
  <c r="E30" i="39"/>
  <c r="D30" i="39"/>
  <c r="N29" i="39"/>
  <c r="O29" i="39" s="1"/>
  <c r="M28" i="39"/>
  <c r="L28" i="39"/>
  <c r="K28" i="39"/>
  <c r="J28" i="39"/>
  <c r="I28" i="39"/>
  <c r="H28" i="39"/>
  <c r="G28" i="39"/>
  <c r="G36" i="39" s="1"/>
  <c r="F28" i="39"/>
  <c r="E28" i="39"/>
  <c r="D28" i="39"/>
  <c r="N27" i="39"/>
  <c r="O27" i="39" s="1"/>
  <c r="N26" i="39"/>
  <c r="O26" i="39" s="1"/>
  <c r="N25" i="39"/>
  <c r="O25" i="39" s="1"/>
  <c r="N24" i="39"/>
  <c r="O24" i="39" s="1"/>
  <c r="N23" i="39"/>
  <c r="O23" i="39" s="1"/>
  <c r="M22" i="39"/>
  <c r="L22" i="39"/>
  <c r="K22" i="39"/>
  <c r="J22" i="39"/>
  <c r="I22" i="39"/>
  <c r="H22" i="39"/>
  <c r="G22" i="39"/>
  <c r="F22" i="39"/>
  <c r="E22" i="39"/>
  <c r="D22" i="39"/>
  <c r="N21" i="39"/>
  <c r="O21" i="39" s="1"/>
  <c r="N20" i="39"/>
  <c r="O20" i="39" s="1"/>
  <c r="N19" i="39"/>
  <c r="O19" i="39" s="1"/>
  <c r="N18" i="39"/>
  <c r="O18" i="39" s="1"/>
  <c r="N17" i="39"/>
  <c r="O17" i="39" s="1"/>
  <c r="M16" i="39"/>
  <c r="L16" i="39"/>
  <c r="K16" i="39"/>
  <c r="K36" i="39" s="1"/>
  <c r="J16" i="39"/>
  <c r="I16" i="39"/>
  <c r="H16" i="39"/>
  <c r="G16" i="39"/>
  <c r="F16" i="39"/>
  <c r="E16" i="39"/>
  <c r="D16" i="39"/>
  <c r="N15" i="39"/>
  <c r="O15" i="39" s="1"/>
  <c r="N14" i="39"/>
  <c r="O14" i="39" s="1"/>
  <c r="N13" i="39"/>
  <c r="O13" i="39" s="1"/>
  <c r="M12" i="39"/>
  <c r="L12" i="39"/>
  <c r="K12" i="39"/>
  <c r="J12" i="39"/>
  <c r="I12" i="39"/>
  <c r="H12" i="39"/>
  <c r="G12" i="39"/>
  <c r="F12" i="39"/>
  <c r="E12" i="39"/>
  <c r="D12" i="39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 s="1"/>
  <c r="M5" i="39"/>
  <c r="M36" i="39" s="1"/>
  <c r="L5" i="39"/>
  <c r="K5" i="39"/>
  <c r="J5" i="39"/>
  <c r="I5" i="39"/>
  <c r="H5" i="39"/>
  <c r="G5" i="39"/>
  <c r="F5" i="39"/>
  <c r="E5" i="39"/>
  <c r="D5" i="39"/>
  <c r="N33" i="38"/>
  <c r="O33" i="38" s="1"/>
  <c r="N32" i="38"/>
  <c r="O32" i="38" s="1"/>
  <c r="M31" i="38"/>
  <c r="L31" i="38"/>
  <c r="K31" i="38"/>
  <c r="J31" i="38"/>
  <c r="I31" i="38"/>
  <c r="H31" i="38"/>
  <c r="G31" i="38"/>
  <c r="F31" i="38"/>
  <c r="E31" i="38"/>
  <c r="D31" i="38"/>
  <c r="D34" i="38" s="1"/>
  <c r="N30" i="38"/>
  <c r="O30" i="38"/>
  <c r="N29" i="38"/>
  <c r="O29" i="38"/>
  <c r="N28" i="38"/>
  <c r="O28" i="38" s="1"/>
  <c r="M27" i="38"/>
  <c r="L27" i="38"/>
  <c r="K27" i="38"/>
  <c r="J27" i="38"/>
  <c r="I27" i="38"/>
  <c r="H27" i="38"/>
  <c r="N27" i="38" s="1"/>
  <c r="O27" i="38" s="1"/>
  <c r="G27" i="38"/>
  <c r="F27" i="38"/>
  <c r="E27" i="38"/>
  <c r="D27" i="38"/>
  <c r="N26" i="38"/>
  <c r="O26" i="38" s="1"/>
  <c r="M25" i="38"/>
  <c r="L25" i="38"/>
  <c r="K25" i="38"/>
  <c r="J25" i="38"/>
  <c r="I25" i="38"/>
  <c r="H25" i="38"/>
  <c r="N25" i="38" s="1"/>
  <c r="O25" i="38" s="1"/>
  <c r="G25" i="38"/>
  <c r="F25" i="38"/>
  <c r="E25" i="38"/>
  <c r="D25" i="38"/>
  <c r="N24" i="38"/>
  <c r="O24" i="38" s="1"/>
  <c r="N23" i="38"/>
  <c r="O23" i="38"/>
  <c r="N22" i="38"/>
  <c r="O22" i="38" s="1"/>
  <c r="N21" i="38"/>
  <c r="O21" i="38"/>
  <c r="M20" i="38"/>
  <c r="L20" i="38"/>
  <c r="K20" i="38"/>
  <c r="J20" i="38"/>
  <c r="I20" i="38"/>
  <c r="H20" i="38"/>
  <c r="G20" i="38"/>
  <c r="F20" i="38"/>
  <c r="E20" i="38"/>
  <c r="D20" i="38"/>
  <c r="N19" i="38"/>
  <c r="O19" i="38"/>
  <c r="N18" i="38"/>
  <c r="O18" i="38"/>
  <c r="N17" i="38"/>
  <c r="O17" i="38"/>
  <c r="N16" i="38"/>
  <c r="O16" i="38" s="1"/>
  <c r="N15" i="38"/>
  <c r="O15" i="38"/>
  <c r="M14" i="38"/>
  <c r="L14" i="38"/>
  <c r="K14" i="38"/>
  <c r="J14" i="38"/>
  <c r="J34" i="38" s="1"/>
  <c r="I14" i="38"/>
  <c r="H14" i="38"/>
  <c r="G14" i="38"/>
  <c r="F14" i="38"/>
  <c r="E14" i="38"/>
  <c r="D14" i="38"/>
  <c r="N13" i="38"/>
  <c r="O13" i="38"/>
  <c r="N12" i="38"/>
  <c r="O12" i="38" s="1"/>
  <c r="N11" i="38"/>
  <c r="O11" i="38"/>
  <c r="M10" i="38"/>
  <c r="L10" i="38"/>
  <c r="K10" i="38"/>
  <c r="J10" i="38"/>
  <c r="I10" i="38"/>
  <c r="H10" i="38"/>
  <c r="G10" i="38"/>
  <c r="F10" i="38"/>
  <c r="E10" i="38"/>
  <c r="D10" i="38"/>
  <c r="N9" i="38"/>
  <c r="O9" i="38"/>
  <c r="N8" i="38"/>
  <c r="O8" i="38" s="1"/>
  <c r="N7" i="38"/>
  <c r="O7" i="38"/>
  <c r="N6" i="38"/>
  <c r="O6" i="38" s="1"/>
  <c r="M5" i="38"/>
  <c r="L5" i="38"/>
  <c r="K5" i="38"/>
  <c r="J5" i="38"/>
  <c r="I5" i="38"/>
  <c r="H5" i="38"/>
  <c r="N5" i="38" s="1"/>
  <c r="O5" i="38" s="1"/>
  <c r="G5" i="38"/>
  <c r="F5" i="38"/>
  <c r="E5" i="38"/>
  <c r="D5" i="38"/>
  <c r="N35" i="37"/>
  <c r="O35" i="37" s="1"/>
  <c r="M34" i="37"/>
  <c r="L34" i="37"/>
  <c r="K34" i="37"/>
  <c r="J34" i="37"/>
  <c r="I34" i="37"/>
  <c r="H34" i="37"/>
  <c r="H36" i="37" s="1"/>
  <c r="G34" i="37"/>
  <c r="F34" i="37"/>
  <c r="E34" i="37"/>
  <c r="D34" i="37"/>
  <c r="N33" i="37"/>
  <c r="O33" i="37" s="1"/>
  <c r="N32" i="37"/>
  <c r="O32" i="37"/>
  <c r="N31" i="37"/>
  <c r="O31" i="37" s="1"/>
  <c r="N30" i="37"/>
  <c r="O30" i="37"/>
  <c r="M29" i="37"/>
  <c r="L29" i="37"/>
  <c r="K29" i="37"/>
  <c r="J29" i="37"/>
  <c r="I29" i="37"/>
  <c r="H29" i="37"/>
  <c r="G29" i="37"/>
  <c r="F29" i="37"/>
  <c r="E29" i="37"/>
  <c r="D29" i="37"/>
  <c r="N29" i="37"/>
  <c r="O29" i="37" s="1"/>
  <c r="N28" i="37"/>
  <c r="O28" i="37"/>
  <c r="M27" i="37"/>
  <c r="L27" i="37"/>
  <c r="K27" i="37"/>
  <c r="J27" i="37"/>
  <c r="I27" i="37"/>
  <c r="H27" i="37"/>
  <c r="G27" i="37"/>
  <c r="F27" i="37"/>
  <c r="E27" i="37"/>
  <c r="E36" i="37" s="1"/>
  <c r="D27" i="37"/>
  <c r="N26" i="37"/>
  <c r="O26" i="37"/>
  <c r="N25" i="37"/>
  <c r="O25" i="37" s="1"/>
  <c r="N24" i="37"/>
  <c r="O24" i="37" s="1"/>
  <c r="N23" i="37"/>
  <c r="O23" i="37" s="1"/>
  <c r="M22" i="37"/>
  <c r="L22" i="37"/>
  <c r="K22" i="37"/>
  <c r="N22" i="37" s="1"/>
  <c r="O22" i="37" s="1"/>
  <c r="J22" i="37"/>
  <c r="I22" i="37"/>
  <c r="H22" i="37"/>
  <c r="G22" i="37"/>
  <c r="F22" i="37"/>
  <c r="E22" i="37"/>
  <c r="D22" i="37"/>
  <c r="N21" i="37"/>
  <c r="O21" i="37" s="1"/>
  <c r="N20" i="37"/>
  <c r="O20" i="37"/>
  <c r="N19" i="37"/>
  <c r="O19" i="37" s="1"/>
  <c r="N18" i="37"/>
  <c r="O18" i="37" s="1"/>
  <c r="N17" i="37"/>
  <c r="O17" i="37" s="1"/>
  <c r="M16" i="37"/>
  <c r="L16" i="37"/>
  <c r="K16" i="37"/>
  <c r="J16" i="37"/>
  <c r="I16" i="37"/>
  <c r="H16" i="37"/>
  <c r="G16" i="37"/>
  <c r="N16" i="37" s="1"/>
  <c r="O16" i="37" s="1"/>
  <c r="F16" i="37"/>
  <c r="E16" i="37"/>
  <c r="D16" i="37"/>
  <c r="N15" i="37"/>
  <c r="O15" i="37" s="1"/>
  <c r="N14" i="37"/>
  <c r="O14" i="37" s="1"/>
  <c r="N13" i="37"/>
  <c r="O13" i="37" s="1"/>
  <c r="M12" i="37"/>
  <c r="L12" i="37"/>
  <c r="K12" i="37"/>
  <c r="J12" i="37"/>
  <c r="I12" i="37"/>
  <c r="H12" i="37"/>
  <c r="G12" i="37"/>
  <c r="F12" i="37"/>
  <c r="E12" i="37"/>
  <c r="D12" i="37"/>
  <c r="N12" i="37" s="1"/>
  <c r="O12" i="37" s="1"/>
  <c r="N11" i="37"/>
  <c r="O11" i="37" s="1"/>
  <c r="N10" i="37"/>
  <c r="O10" i="37"/>
  <c r="N9" i="37"/>
  <c r="O9" i="37"/>
  <c r="N8" i="37"/>
  <c r="O8" i="37"/>
  <c r="N7" i="37"/>
  <c r="O7" i="37"/>
  <c r="N6" i="37"/>
  <c r="O6" i="37"/>
  <c r="M5" i="37"/>
  <c r="M36" i="37" s="1"/>
  <c r="L5" i="37"/>
  <c r="L36" i="37" s="1"/>
  <c r="K5" i="37"/>
  <c r="N5" i="37" s="1"/>
  <c r="O5" i="37" s="1"/>
  <c r="J5" i="37"/>
  <c r="I5" i="37"/>
  <c r="I36" i="37" s="1"/>
  <c r="H5" i="37"/>
  <c r="G5" i="37"/>
  <c r="F5" i="37"/>
  <c r="E5" i="37"/>
  <c r="D5" i="37"/>
  <c r="N31" i="36"/>
  <c r="O31" i="36"/>
  <c r="M30" i="36"/>
  <c r="L30" i="36"/>
  <c r="K30" i="36"/>
  <c r="J30" i="36"/>
  <c r="I30" i="36"/>
  <c r="H30" i="36"/>
  <c r="G30" i="36"/>
  <c r="F30" i="36"/>
  <c r="E30" i="36"/>
  <c r="D30" i="36"/>
  <c r="N30" i="36" s="1"/>
  <c r="O30" i="36" s="1"/>
  <c r="N29" i="36"/>
  <c r="O29" i="36" s="1"/>
  <c r="N28" i="36"/>
  <c r="O28" i="36" s="1"/>
  <c r="N27" i="36"/>
  <c r="O27" i="36" s="1"/>
  <c r="N26" i="36"/>
  <c r="O26" i="36"/>
  <c r="M25" i="36"/>
  <c r="L25" i="36"/>
  <c r="K25" i="36"/>
  <c r="J25" i="36"/>
  <c r="N25" i="36" s="1"/>
  <c r="O25" i="36" s="1"/>
  <c r="I25" i="36"/>
  <c r="H25" i="36"/>
  <c r="G25" i="36"/>
  <c r="F25" i="36"/>
  <c r="E25" i="36"/>
  <c r="D25" i="36"/>
  <c r="N24" i="36"/>
  <c r="O24" i="36" s="1"/>
  <c r="M23" i="36"/>
  <c r="N23" i="36" s="1"/>
  <c r="O23" i="36" s="1"/>
  <c r="L23" i="36"/>
  <c r="K23" i="36"/>
  <c r="J23" i="36"/>
  <c r="I23" i="36"/>
  <c r="H23" i="36"/>
  <c r="G23" i="36"/>
  <c r="F23" i="36"/>
  <c r="F32" i="36"/>
  <c r="E23" i="36"/>
  <c r="D23" i="36"/>
  <c r="N22" i="36"/>
  <c r="O22" i="36"/>
  <c r="N21" i="36"/>
  <c r="O21" i="36" s="1"/>
  <c r="N20" i="36"/>
  <c r="O20" i="36" s="1"/>
  <c r="N19" i="36"/>
  <c r="O19" i="36"/>
  <c r="M18" i="36"/>
  <c r="L18" i="36"/>
  <c r="K18" i="36"/>
  <c r="J18" i="36"/>
  <c r="I18" i="36"/>
  <c r="H18" i="36"/>
  <c r="N18" i="36" s="1"/>
  <c r="O18" i="36" s="1"/>
  <c r="G18" i="36"/>
  <c r="F18" i="36"/>
  <c r="E18" i="36"/>
  <c r="D18" i="36"/>
  <c r="N17" i="36"/>
  <c r="O17" i="36"/>
  <c r="N16" i="36"/>
  <c r="O16" i="36"/>
  <c r="M15" i="36"/>
  <c r="L15" i="36"/>
  <c r="K15" i="36"/>
  <c r="J15" i="36"/>
  <c r="J32" i="36" s="1"/>
  <c r="I15" i="36"/>
  <c r="H15" i="36"/>
  <c r="G15" i="36"/>
  <c r="F15" i="36"/>
  <c r="E15" i="36"/>
  <c r="D15" i="36"/>
  <c r="N15" i="36" s="1"/>
  <c r="O15" i="36" s="1"/>
  <c r="N14" i="36"/>
  <c r="O14" i="36" s="1"/>
  <c r="N13" i="36"/>
  <c r="O13" i="36" s="1"/>
  <c r="N12" i="36"/>
  <c r="O12" i="36" s="1"/>
  <c r="M11" i="36"/>
  <c r="L11" i="36"/>
  <c r="K11" i="36"/>
  <c r="J11" i="36"/>
  <c r="I11" i="36"/>
  <c r="H11" i="36"/>
  <c r="G11" i="36"/>
  <c r="F11" i="36"/>
  <c r="E11" i="36"/>
  <c r="N11" i="36" s="1"/>
  <c r="O11" i="36" s="1"/>
  <c r="D11" i="36"/>
  <c r="N10" i="36"/>
  <c r="O10" i="36" s="1"/>
  <c r="N9" i="36"/>
  <c r="O9" i="36"/>
  <c r="N8" i="36"/>
  <c r="O8" i="36" s="1"/>
  <c r="N7" i="36"/>
  <c r="O7" i="36" s="1"/>
  <c r="N6" i="36"/>
  <c r="O6" i="36" s="1"/>
  <c r="M5" i="36"/>
  <c r="M32" i="36" s="1"/>
  <c r="L5" i="36"/>
  <c r="K5" i="36"/>
  <c r="J5" i="36"/>
  <c r="I5" i="36"/>
  <c r="I32" i="36" s="1"/>
  <c r="H5" i="36"/>
  <c r="H32" i="36" s="1"/>
  <c r="G5" i="36"/>
  <c r="G32" i="36" s="1"/>
  <c r="F5" i="36"/>
  <c r="E5" i="36"/>
  <c r="E32" i="36" s="1"/>
  <c r="D5" i="36"/>
  <c r="N32" i="35"/>
  <c r="O32" i="35" s="1"/>
  <c r="N31" i="35"/>
  <c r="O31" i="35"/>
  <c r="M30" i="35"/>
  <c r="L30" i="35"/>
  <c r="K30" i="35"/>
  <c r="J30" i="35"/>
  <c r="I30" i="35"/>
  <c r="H30" i="35"/>
  <c r="H33" i="35" s="1"/>
  <c r="G30" i="35"/>
  <c r="F30" i="35"/>
  <c r="E30" i="35"/>
  <c r="D30" i="35"/>
  <c r="N29" i="35"/>
  <c r="O29" i="35"/>
  <c r="N28" i="35"/>
  <c r="O28" i="35"/>
  <c r="N27" i="35"/>
  <c r="O27" i="35"/>
  <c r="M26" i="35"/>
  <c r="L26" i="35"/>
  <c r="N26" i="35" s="1"/>
  <c r="O26" i="35" s="1"/>
  <c r="K26" i="35"/>
  <c r="J26" i="35"/>
  <c r="I26" i="35"/>
  <c r="H26" i="35"/>
  <c r="G26" i="35"/>
  <c r="F26" i="35"/>
  <c r="E26" i="35"/>
  <c r="D26" i="35"/>
  <c r="N25" i="35"/>
  <c r="O25" i="35" s="1"/>
  <c r="M24" i="35"/>
  <c r="N24" i="35" s="1"/>
  <c r="O24" i="35" s="1"/>
  <c r="L24" i="35"/>
  <c r="K24" i="35"/>
  <c r="J24" i="35"/>
  <c r="I24" i="35"/>
  <c r="H24" i="35"/>
  <c r="G24" i="35"/>
  <c r="F24" i="35"/>
  <c r="E24" i="35"/>
  <c r="D24" i="35"/>
  <c r="N23" i="35"/>
  <c r="O23" i="35"/>
  <c r="N22" i="35"/>
  <c r="O22" i="35"/>
  <c r="N21" i="35"/>
  <c r="O21" i="35" s="1"/>
  <c r="M20" i="35"/>
  <c r="L20" i="35"/>
  <c r="K20" i="35"/>
  <c r="J20" i="35"/>
  <c r="I20" i="35"/>
  <c r="H20" i="35"/>
  <c r="G20" i="35"/>
  <c r="F20" i="35"/>
  <c r="E20" i="35"/>
  <c r="D20" i="35"/>
  <c r="N20" i="35" s="1"/>
  <c r="O20" i="35" s="1"/>
  <c r="N19" i="35"/>
  <c r="O19" i="35"/>
  <c r="N18" i="35"/>
  <c r="O18" i="35"/>
  <c r="N17" i="35"/>
  <c r="O17" i="35"/>
  <c r="N16" i="35"/>
  <c r="O16" i="35"/>
  <c r="M15" i="35"/>
  <c r="L15" i="35"/>
  <c r="K15" i="35"/>
  <c r="J15" i="35"/>
  <c r="I15" i="35"/>
  <c r="H15" i="35"/>
  <c r="G15" i="35"/>
  <c r="F15" i="35"/>
  <c r="E15" i="35"/>
  <c r="D15" i="35"/>
  <c r="N14" i="35"/>
  <c r="O14" i="35"/>
  <c r="N13" i="35"/>
  <c r="O13" i="35"/>
  <c r="N12" i="35"/>
  <c r="O12" i="35" s="1"/>
  <c r="M11" i="35"/>
  <c r="L11" i="35"/>
  <c r="K11" i="35"/>
  <c r="J11" i="35"/>
  <c r="I11" i="35"/>
  <c r="H11" i="35"/>
  <c r="G11" i="35"/>
  <c r="F11" i="35"/>
  <c r="E11" i="35"/>
  <c r="D11" i="35"/>
  <c r="N11" i="35" s="1"/>
  <c r="O11" i="35" s="1"/>
  <c r="N10" i="35"/>
  <c r="O10" i="35"/>
  <c r="N9" i="35"/>
  <c r="O9" i="35"/>
  <c r="N8" i="35"/>
  <c r="O8" i="35" s="1"/>
  <c r="N7" i="35"/>
  <c r="O7" i="35"/>
  <c r="N6" i="35"/>
  <c r="O6" i="35"/>
  <c r="M5" i="35"/>
  <c r="L5" i="35"/>
  <c r="L33" i="35" s="1"/>
  <c r="K5" i="35"/>
  <c r="K33" i="35"/>
  <c r="J5" i="35"/>
  <c r="I5" i="35"/>
  <c r="H5" i="35"/>
  <c r="G5" i="35"/>
  <c r="F5" i="35"/>
  <c r="N5" i="35" s="1"/>
  <c r="O5" i="35" s="1"/>
  <c r="E5" i="35"/>
  <c r="D5" i="35"/>
  <c r="D33" i="35" s="1"/>
  <c r="N36" i="34"/>
  <c r="O36" i="34" s="1"/>
  <c r="N35" i="34"/>
  <c r="O35" i="34"/>
  <c r="N34" i="34"/>
  <c r="O34" i="34" s="1"/>
  <c r="M33" i="34"/>
  <c r="L33" i="34"/>
  <c r="K33" i="34"/>
  <c r="K37" i="34" s="1"/>
  <c r="J33" i="34"/>
  <c r="I33" i="34"/>
  <c r="H33" i="34"/>
  <c r="G33" i="34"/>
  <c r="F33" i="34"/>
  <c r="E33" i="34"/>
  <c r="D33" i="34"/>
  <c r="N32" i="34"/>
  <c r="O32" i="34" s="1"/>
  <c r="N31" i="34"/>
  <c r="O31" i="34" s="1"/>
  <c r="N30" i="34"/>
  <c r="O30" i="34" s="1"/>
  <c r="M29" i="34"/>
  <c r="L29" i="34"/>
  <c r="K29" i="34"/>
  <c r="J29" i="34"/>
  <c r="I29" i="34"/>
  <c r="H29" i="34"/>
  <c r="G29" i="34"/>
  <c r="F29" i="34"/>
  <c r="E29" i="34"/>
  <c r="E37" i="34" s="1"/>
  <c r="D29" i="34"/>
  <c r="N28" i="34"/>
  <c r="O28" i="34" s="1"/>
  <c r="M27" i="34"/>
  <c r="L27" i="34"/>
  <c r="K27" i="34"/>
  <c r="J27" i="34"/>
  <c r="I27" i="34"/>
  <c r="H27" i="34"/>
  <c r="G27" i="34"/>
  <c r="G37" i="34" s="1"/>
  <c r="F27" i="34"/>
  <c r="E27" i="34"/>
  <c r="N27" i="34" s="1"/>
  <c r="O27" i="34" s="1"/>
  <c r="D27" i="34"/>
  <c r="N26" i="34"/>
  <c r="O26" i="34"/>
  <c r="N25" i="34"/>
  <c r="O25" i="34" s="1"/>
  <c r="N24" i="34"/>
  <c r="O24" i="34" s="1"/>
  <c r="N23" i="34"/>
  <c r="O23" i="34" s="1"/>
  <c r="M22" i="34"/>
  <c r="L22" i="34"/>
  <c r="K22" i="34"/>
  <c r="J22" i="34"/>
  <c r="I22" i="34"/>
  <c r="H22" i="34"/>
  <c r="G22" i="34"/>
  <c r="F22" i="34"/>
  <c r="E22" i="34"/>
  <c r="D22" i="34"/>
  <c r="N22" i="34"/>
  <c r="O22" i="34" s="1"/>
  <c r="N21" i="34"/>
  <c r="O21" i="34" s="1"/>
  <c r="N20" i="34"/>
  <c r="O20" i="34" s="1"/>
  <c r="N19" i="34"/>
  <c r="O19" i="34"/>
  <c r="N18" i="34"/>
  <c r="O18" i="34" s="1"/>
  <c r="N17" i="34"/>
  <c r="O17" i="34" s="1"/>
  <c r="N16" i="34"/>
  <c r="O16" i="34" s="1"/>
  <c r="M15" i="34"/>
  <c r="L15" i="34"/>
  <c r="K15" i="34"/>
  <c r="J15" i="34"/>
  <c r="I15" i="34"/>
  <c r="H15" i="34"/>
  <c r="G15" i="34"/>
  <c r="F15" i="34"/>
  <c r="E15" i="34"/>
  <c r="D15" i="34"/>
  <c r="N15" i="34" s="1"/>
  <c r="O15" i="34" s="1"/>
  <c r="N14" i="34"/>
  <c r="O14" i="34"/>
  <c r="N13" i="34"/>
  <c r="O13" i="34"/>
  <c r="N12" i="34"/>
  <c r="O12" i="34"/>
  <c r="M11" i="34"/>
  <c r="L11" i="34"/>
  <c r="K11" i="34"/>
  <c r="J11" i="34"/>
  <c r="J37" i="34" s="1"/>
  <c r="I11" i="34"/>
  <c r="H11" i="34"/>
  <c r="G11" i="34"/>
  <c r="F11" i="34"/>
  <c r="N11" i="34" s="1"/>
  <c r="O11" i="34" s="1"/>
  <c r="E11" i="34"/>
  <c r="D11" i="34"/>
  <c r="N10" i="34"/>
  <c r="O10" i="34" s="1"/>
  <c r="N9" i="34"/>
  <c r="O9" i="34"/>
  <c r="N8" i="34"/>
  <c r="O8" i="34"/>
  <c r="N7" i="34"/>
  <c r="O7" i="34"/>
  <c r="N6" i="34"/>
  <c r="O6" i="34"/>
  <c r="M5" i="34"/>
  <c r="M37" i="34"/>
  <c r="L5" i="34"/>
  <c r="L37" i="34" s="1"/>
  <c r="K5" i="34"/>
  <c r="J5" i="34"/>
  <c r="I5" i="34"/>
  <c r="N5" i="34" s="1"/>
  <c r="O5" i="34" s="1"/>
  <c r="H5" i="34"/>
  <c r="G5" i="34"/>
  <c r="F5" i="34"/>
  <c r="F37" i="34" s="1"/>
  <c r="E5" i="34"/>
  <c r="D5" i="34"/>
  <c r="D37" i="34" s="1"/>
  <c r="N23" i="33"/>
  <c r="O23" i="33" s="1"/>
  <c r="N24" i="33"/>
  <c r="O24" i="33" s="1"/>
  <c r="N25" i="33"/>
  <c r="O25" i="33" s="1"/>
  <c r="N26" i="33"/>
  <c r="O26" i="33" s="1"/>
  <c r="N15" i="33"/>
  <c r="O15" i="33"/>
  <c r="N16" i="33"/>
  <c r="O16" i="33" s="1"/>
  <c r="N17" i="33"/>
  <c r="O17" i="33" s="1"/>
  <c r="N18" i="33"/>
  <c r="O18" i="33" s="1"/>
  <c r="N19" i="33"/>
  <c r="O19" i="33" s="1"/>
  <c r="N20" i="33"/>
  <c r="O20" i="33" s="1"/>
  <c r="N21" i="33"/>
  <c r="O21" i="33"/>
  <c r="E22" i="33"/>
  <c r="N22" i="33" s="1"/>
  <c r="O22" i="33" s="1"/>
  <c r="F22" i="33"/>
  <c r="G22" i="33"/>
  <c r="H22" i="33"/>
  <c r="I22" i="33"/>
  <c r="I34" i="33" s="1"/>
  <c r="J22" i="33"/>
  <c r="K22" i="33"/>
  <c r="L22" i="33"/>
  <c r="M22" i="33"/>
  <c r="D22" i="33"/>
  <c r="E14" i="33"/>
  <c r="F14" i="33"/>
  <c r="G14" i="33"/>
  <c r="H14" i="33"/>
  <c r="N14" i="33" s="1"/>
  <c r="O14" i="33" s="1"/>
  <c r="I14" i="33"/>
  <c r="J14" i="33"/>
  <c r="K14" i="33"/>
  <c r="L14" i="33"/>
  <c r="M14" i="33"/>
  <c r="D14" i="33"/>
  <c r="E10" i="33"/>
  <c r="F10" i="33"/>
  <c r="G10" i="33"/>
  <c r="H10" i="33"/>
  <c r="I10" i="33"/>
  <c r="J10" i="33"/>
  <c r="N10" i="33" s="1"/>
  <c r="O10" i="33" s="1"/>
  <c r="K10" i="33"/>
  <c r="L10" i="33"/>
  <c r="M10" i="33"/>
  <c r="D10" i="33"/>
  <c r="E5" i="33"/>
  <c r="F5" i="33"/>
  <c r="G5" i="33"/>
  <c r="H5" i="33"/>
  <c r="H34" i="33" s="1"/>
  <c r="I5" i="33"/>
  <c r="J5" i="33"/>
  <c r="J34" i="33" s="1"/>
  <c r="K5" i="33"/>
  <c r="L5" i="33"/>
  <c r="L34" i="33" s="1"/>
  <c r="M5" i="33"/>
  <c r="D5" i="33"/>
  <c r="E32" i="33"/>
  <c r="F32" i="33"/>
  <c r="G32" i="33"/>
  <c r="H32" i="33"/>
  <c r="I32" i="33"/>
  <c r="N32" i="33" s="1"/>
  <c r="O32" i="33" s="1"/>
  <c r="J32" i="33"/>
  <c r="K32" i="33"/>
  <c r="L32" i="33"/>
  <c r="M32" i="33"/>
  <c r="D32" i="33"/>
  <c r="N33" i="33"/>
  <c r="O33" i="33"/>
  <c r="N31" i="33"/>
  <c r="O31" i="33" s="1"/>
  <c r="N30" i="33"/>
  <c r="O30" i="33" s="1"/>
  <c r="E29" i="33"/>
  <c r="N29" i="33" s="1"/>
  <c r="O29" i="33" s="1"/>
  <c r="F29" i="33"/>
  <c r="G29" i="33"/>
  <c r="H29" i="33"/>
  <c r="I29" i="33"/>
  <c r="J29" i="33"/>
  <c r="K29" i="33"/>
  <c r="L29" i="33"/>
  <c r="M29" i="33"/>
  <c r="D29" i="33"/>
  <c r="E27" i="33"/>
  <c r="N27" i="33" s="1"/>
  <c r="O27" i="33" s="1"/>
  <c r="F27" i="33"/>
  <c r="G27" i="33"/>
  <c r="H27" i="33"/>
  <c r="I27" i="33"/>
  <c r="J27" i="33"/>
  <c r="K27" i="33"/>
  <c r="K34" i="33" s="1"/>
  <c r="L27" i="33"/>
  <c r="M27" i="33"/>
  <c r="D27" i="33"/>
  <c r="N28" i="33"/>
  <c r="O28" i="33" s="1"/>
  <c r="N12" i="33"/>
  <c r="O12" i="33" s="1"/>
  <c r="N13" i="33"/>
  <c r="O13" i="33" s="1"/>
  <c r="N6" i="33"/>
  <c r="O6" i="33" s="1"/>
  <c r="N7" i="33"/>
  <c r="O7" i="33" s="1"/>
  <c r="N8" i="33"/>
  <c r="O8" i="33" s="1"/>
  <c r="N9" i="33"/>
  <c r="O9" i="33" s="1"/>
  <c r="N11" i="33"/>
  <c r="O11" i="33" s="1"/>
  <c r="I33" i="35"/>
  <c r="G33" i="35"/>
  <c r="J33" i="35"/>
  <c r="L32" i="36"/>
  <c r="F36" i="37"/>
  <c r="J36" i="37"/>
  <c r="D36" i="37"/>
  <c r="E33" i="35"/>
  <c r="M34" i="33"/>
  <c r="K32" i="36"/>
  <c r="F34" i="38"/>
  <c r="H34" i="38"/>
  <c r="L34" i="38"/>
  <c r="E34" i="38"/>
  <c r="N20" i="38"/>
  <c r="O20" i="38"/>
  <c r="M34" i="38"/>
  <c r="I34" i="38"/>
  <c r="N10" i="38"/>
  <c r="O10" i="38"/>
  <c r="H36" i="39"/>
  <c r="J36" i="39"/>
  <c r="L36" i="39"/>
  <c r="E36" i="39"/>
  <c r="F36" i="39"/>
  <c r="N12" i="39"/>
  <c r="O12" i="39"/>
  <c r="N34" i="39"/>
  <c r="O34" i="39"/>
  <c r="I36" i="39"/>
  <c r="N22" i="39"/>
  <c r="O22" i="39" s="1"/>
  <c r="D36" i="39"/>
  <c r="N36" i="39" s="1"/>
  <c r="O36" i="39" s="1"/>
  <c r="N15" i="35"/>
  <c r="O15" i="35" s="1"/>
  <c r="G34" i="38"/>
  <c r="K34" i="38"/>
  <c r="G34" i="33"/>
  <c r="D34" i="33"/>
  <c r="F34" i="33"/>
  <c r="H37" i="34"/>
  <c r="G34" i="40"/>
  <c r="L34" i="40"/>
  <c r="F34" i="40"/>
  <c r="H34" i="40"/>
  <c r="J34" i="40"/>
  <c r="D34" i="40"/>
  <c r="N5" i="40"/>
  <c r="O5" i="40" s="1"/>
  <c r="F36" i="41"/>
  <c r="L36" i="41"/>
  <c r="N28" i="41"/>
  <c r="O28" i="41" s="1"/>
  <c r="G36" i="41"/>
  <c r="J36" i="41"/>
  <c r="H36" i="41"/>
  <c r="I36" i="41"/>
  <c r="N30" i="41"/>
  <c r="O30" i="41"/>
  <c r="D36" i="41"/>
  <c r="M35" i="42"/>
  <c r="L35" i="42"/>
  <c r="J35" i="42"/>
  <c r="N27" i="42"/>
  <c r="O27" i="42" s="1"/>
  <c r="F35" i="42"/>
  <c r="H35" i="42"/>
  <c r="I35" i="42"/>
  <c r="D35" i="42"/>
  <c r="N5" i="43"/>
  <c r="O5" i="43" s="1"/>
  <c r="N23" i="43"/>
  <c r="O23" i="43" s="1"/>
  <c r="N33" i="43"/>
  <c r="O33" i="43"/>
  <c r="N30" i="44"/>
  <c r="O30" i="44" s="1"/>
  <c r="N27" i="44"/>
  <c r="O27" i="44" s="1"/>
  <c r="O5" i="46"/>
  <c r="P5" i="46" s="1"/>
  <c r="O32" i="47" l="1"/>
  <c r="P32" i="47" s="1"/>
  <c r="N35" i="43"/>
  <c r="O35" i="43" s="1"/>
  <c r="N37" i="34"/>
  <c r="O37" i="34" s="1"/>
  <c r="O32" i="46"/>
  <c r="P32" i="46" s="1"/>
  <c r="N34" i="38"/>
  <c r="O34" i="38" s="1"/>
  <c r="N33" i="44"/>
  <c r="O33" i="44" s="1"/>
  <c r="M30" i="45"/>
  <c r="N30" i="45" s="1"/>
  <c r="O30" i="45" s="1"/>
  <c r="N5" i="42"/>
  <c r="O5" i="42" s="1"/>
  <c r="I34" i="40"/>
  <c r="N34" i="40" s="1"/>
  <c r="O34" i="40" s="1"/>
  <c r="G36" i="37"/>
  <c r="N36" i="37" s="1"/>
  <c r="O36" i="37" s="1"/>
  <c r="M33" i="35"/>
  <c r="E35" i="42"/>
  <c r="N21" i="41"/>
  <c r="O21" i="41" s="1"/>
  <c r="N12" i="41"/>
  <c r="O12" i="41" s="1"/>
  <c r="N16" i="39"/>
  <c r="O16" i="39" s="1"/>
  <c r="N27" i="40"/>
  <c r="O27" i="40" s="1"/>
  <c r="N5" i="33"/>
  <c r="O5" i="33" s="1"/>
  <c r="N29" i="34"/>
  <c r="O29" i="34" s="1"/>
  <c r="D32" i="36"/>
  <c r="N32" i="36" s="1"/>
  <c r="O32" i="36" s="1"/>
  <c r="G35" i="42"/>
  <c r="N5" i="39"/>
  <c r="O5" i="39" s="1"/>
  <c r="N14" i="38"/>
  <c r="O14" i="38" s="1"/>
  <c r="E34" i="33"/>
  <c r="N34" i="33" s="1"/>
  <c r="O34" i="33" s="1"/>
  <c r="I37" i="34"/>
  <c r="E36" i="41"/>
  <c r="N36" i="41" s="1"/>
  <c r="O36" i="41" s="1"/>
  <c r="N16" i="40"/>
  <c r="O16" i="40" s="1"/>
  <c r="N5" i="45"/>
  <c r="O5" i="45" s="1"/>
  <c r="N34" i="37"/>
  <c r="O34" i="37" s="1"/>
  <c r="N12" i="40"/>
  <c r="O12" i="40" s="1"/>
  <c r="N5" i="36"/>
  <c r="O5" i="36" s="1"/>
  <c r="N28" i="39"/>
  <c r="O28" i="39" s="1"/>
  <c r="K36" i="37"/>
  <c r="N30" i="35"/>
  <c r="O30" i="35" s="1"/>
  <c r="N31" i="38"/>
  <c r="O31" i="38" s="1"/>
  <c r="F33" i="44"/>
  <c r="N33" i="34"/>
  <c r="O33" i="34" s="1"/>
  <c r="H32" i="46"/>
  <c r="F33" i="35"/>
  <c r="N33" i="35" s="1"/>
  <c r="O33" i="35" s="1"/>
  <c r="N27" i="37"/>
  <c r="O27" i="37" s="1"/>
  <c r="N35" i="42" l="1"/>
  <c r="O35" i="42" s="1"/>
</calcChain>
</file>

<file path=xl/sharedStrings.xml><?xml version="1.0" encoding="utf-8"?>
<sst xmlns="http://schemas.openxmlformats.org/spreadsheetml/2006/main" count="751" uniqueCount="131">
  <si>
    <t>Building Permits</t>
  </si>
  <si>
    <t>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</si>
  <si>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</si>
  <si>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</si>
  <si>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</si>
  <si>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</si>
  <si>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</si>
  <si>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</si>
  <si>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</si>
  <si>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</si>
  <si>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</si>
  <si>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Discretionary Sales Surtaxes</t>
  </si>
  <si>
    <t>Communications Services Taxes</t>
  </si>
  <si>
    <t>Permits, Fees, and Special Assessments</t>
  </si>
  <si>
    <t>Franchise Fee - Electricity</t>
  </si>
  <si>
    <t>Other Permits, Fees, and Special Assessments</t>
  </si>
  <si>
    <t>Federal Grant - Public Safety</t>
  </si>
  <si>
    <t>Intergovernmental Revenue</t>
  </si>
  <si>
    <t>Federal Grant - Physical Environment - Sewer / Wastewater</t>
  </si>
  <si>
    <t>State Grant - Physical Environment - Sewer / Wastewater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</si>
  <si>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</si>
  <si>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</si>
  <si>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</si>
  <si>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</si>
  <si>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</si>
  <si>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</si>
  <si>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</si>
  <si>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</si>
  <si>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</si>
  <si>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</si>
  <si>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</si>
  <si>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Physical Environment - Water Utility</t>
  </si>
  <si>
    <t>Physical Environment - Garbage / Solid Waste</t>
  </si>
  <si>
    <t>Physical Environment - Sewer / Wastewater Utility</t>
  </si>
  <si>
    <t>Transportation (User Fees) - Other Transportation Charges</t>
  </si>
  <si>
    <t>Total - All Account Codes</t>
  </si>
  <si>
    <t>Local Fiscal Year Ended September 30, 2009</t>
  </si>
  <si>
    <t>Court-Ordered Judgments and Fines - As Decided by Traffic Court</t>
  </si>
  <si>
    <t>Interest and Other Earnings - Interest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</si>
  <si>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</si>
  <si>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</si>
  <si>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</si>
  <si>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</si>
  <si>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</si>
  <si>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</si>
  <si>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</si>
  <si>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</si>
  <si>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</si>
  <si>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Penney Farms Revenues Reported by Account Code and Fund Type</t>
  </si>
  <si>
    <t>Local Fiscal Year Ended September 30, 2010</t>
  </si>
  <si>
    <t>Utility Service Tax - Electricity</t>
  </si>
  <si>
    <t>Federal Grant - Culture / Recreation</t>
  </si>
  <si>
    <t>Contributions and Donations from Private Sources</t>
  </si>
  <si>
    <t>Proprietary Non-Operating Sources - Interest</t>
  </si>
  <si>
    <t>Proprietary Non-Operating Sources - Federal Grants and Donations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</si>
  <si>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</si>
  <si>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</si>
  <si>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</si>
  <si>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</si>
  <si>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</si>
  <si>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Sale of Surplus Materials and Scrap</t>
  </si>
  <si>
    <t>2012 Municipal Population:</t>
  </si>
  <si>
    <t>Local Fiscal Year Ended September 30, 2013</t>
  </si>
  <si>
    <t>Utility Service Tax - Gas</t>
  </si>
  <si>
    <t>Communications Services Taxes (Chapter 202, F.S.)</t>
  </si>
  <si>
    <t>Federal Grant - Physical Environment - Other Physical Environment</t>
  </si>
  <si>
    <t>State Shared Revenues - General Government - Revenue Sharing Proceeds</t>
  </si>
  <si>
    <t>State Shared Revenues - General Government - Mobile Home License Tax</t>
  </si>
  <si>
    <t>State Shared Revenues - General Government - Local Government Half-Cent Sales Tax</t>
  </si>
  <si>
    <t>State Shared Revenues - Physical Environment - Electric Supply System</t>
  </si>
  <si>
    <t>Physical Environment - Other Physical Environment Charges</t>
  </si>
  <si>
    <t>Sales - Sale of Surplus Materials and Scrap</t>
  </si>
  <si>
    <t>2013 Municipal Population:</t>
  </si>
  <si>
    <t>Local Fiscal Year Ended September 30, 2008</t>
  </si>
  <si>
    <t>Permits and Franchise Fees</t>
  </si>
  <si>
    <t>Other Permits and Fees</t>
  </si>
  <si>
    <t>Proprietary Non-Operating Sources - Other Grants and Donations</t>
  </si>
  <si>
    <t>2008 Municipal Population:</t>
  </si>
  <si>
    <t>Local Fiscal Year Ended September 30, 2014</t>
  </si>
  <si>
    <t>Utility Service Tax - Propane</t>
  </si>
  <si>
    <t>State Grant - General Government</t>
  </si>
  <si>
    <t>Other Charges for Services</t>
  </si>
  <si>
    <t>2014 Municipal Population:</t>
  </si>
  <si>
    <t>Local Fiscal Year Ended September 30, 2015</t>
  </si>
  <si>
    <t>State Shared Revenues - Transportation - Other Transportation</t>
  </si>
  <si>
    <t>Public Safety - Protective Inspection Fees</t>
  </si>
  <si>
    <t>Culture / Recreation - Parks and Recreation</t>
  </si>
  <si>
    <t>2015 Municipal Population:</t>
  </si>
  <si>
    <t>Local Fiscal Year Ended September 30, 2016</t>
  </si>
  <si>
    <t>Franchise Fee - Solid Waste</t>
  </si>
  <si>
    <t>Transportation - Other Transportation Charges</t>
  </si>
  <si>
    <t>2016 Municipal Population:</t>
  </si>
  <si>
    <t>Local Fiscal Year Ended September 30, 2017</t>
  </si>
  <si>
    <t>Local Business Tax (Chapter 205, F.S.)</t>
  </si>
  <si>
    <t>Public Safety - Other Public Safety Charges and Fees</t>
  </si>
  <si>
    <t>Other Judgments, Fines, and Forfeits</t>
  </si>
  <si>
    <t>Proprietary Non-Operating - Interest</t>
  </si>
  <si>
    <t>2017 Municipal Population:</t>
  </si>
  <si>
    <t>Local Fiscal Year Ended September 30, 2018</t>
  </si>
  <si>
    <t>Federal Grant - Human Services - Public Assistance</t>
  </si>
  <si>
    <t>State Grant - Physical Environment - Water Supply System</t>
  </si>
  <si>
    <t>2018 Municipal Population:</t>
  </si>
  <si>
    <t>Local Fiscal Year Ended September 30, 2019</t>
  </si>
  <si>
    <t>Local Option Taxes</t>
  </si>
  <si>
    <t>Public Safety - Law Enforcement Services</t>
  </si>
  <si>
    <t>2019 Municipal Population:</t>
  </si>
  <si>
    <t>Local Fiscal Year Ended September 30, 2020</t>
  </si>
  <si>
    <t>Ad Valorem Taxes</t>
  </si>
  <si>
    <t>Federal Grant - Transportation - Other Transportation</t>
  </si>
  <si>
    <t>Grants from Other Local Units - Culture / Recreation</t>
  </si>
  <si>
    <t>Physical Environment - Water / Sewer Combination Utility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</si>
  <si>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</si>
  <si>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</si>
  <si>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</si>
  <si>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</si>
  <si>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</si>
  <si>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</si>
  <si>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</si>
  <si>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Utility Service Tax - Other</t>
  </si>
  <si>
    <t>Local Communications Services Taxes</t>
  </si>
  <si>
    <t>Other General Taxes</t>
  </si>
  <si>
    <t>Building Permits (Buildling Permit Fees)</t>
  </si>
  <si>
    <t>Permits - Other</t>
  </si>
  <si>
    <t>Intergovernmental Revenues</t>
  </si>
  <si>
    <t>Federal Grant - Economic Environment</t>
  </si>
  <si>
    <t>State Shared Revenues - General Government - Local Government Half-Cent Sales Tax Program</t>
  </si>
  <si>
    <t>State Shared Revenues - Other</t>
  </si>
  <si>
    <t>Other Charges for Services (Not Court-Related)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</si>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</sst>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8"/>
      <c r="M3" s="69"/>
      <c r="N3" s="36"/>
      <c r="O3" s="37"/>
      <c r="P3" s="70" t="s">
        <v>113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42</v>
      </c>
      <c r="F4" s="34" t="s">
        <v>43</v>
      </c>
      <c r="G4" s="34" t="s">
        <v>44</v>
      </c>
      <c r="H4" s="34" t="s">
        <v>4</v>
      </c>
      <c r="I4" s="34" t="s">
        <v>5</v>
      </c>
      <c r="J4" s="35" t="s">
        <v>45</v>
      </c>
      <c r="K4" s="35" t="s">
        <v>6</v>
      </c>
      <c r="L4" s="35" t="s">
        <v>7</v>
      </c>
      <c r="M4" s="35" t="s">
        <v>114</v>
      </c>
      <c r="N4" s="35" t="s">
        <v>8</v>
      </c>
      <c r="O4" s="35" t="s">
        <v>115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116</v>
      </c>
      <c r="B5" s="26"/>
      <c r="C5" s="26"/>
      <c r="D5" s="27">
        <f>SUM(D6:D11)</f>
        <v>304171</v>
      </c>
      <c r="E5" s="27">
        <f>SUM(E6:E11)</f>
        <v>0</v>
      </c>
      <c r="F5" s="27">
        <f>SUM(F6:F11)</f>
        <v>0</v>
      </c>
      <c r="G5" s="27">
        <f>SUM(G6:G11)</f>
        <v>0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304171</v>
      </c>
      <c r="P5" s="33">
        <f>(O5/P$34)</f>
        <v>365.59014423076923</v>
      </c>
      <c r="Q5" s="6"/>
    </row>
    <row r="6" spans="1:134">
      <c r="A6" s="12"/>
      <c r="B6" s="25">
        <v>311</v>
      </c>
      <c r="C6" s="20" t="s">
        <v>107</v>
      </c>
      <c r="D6" s="46">
        <v>75627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75627</v>
      </c>
      <c r="P6" s="47">
        <f>(O6/P$34)</f>
        <v>90.897836538461533</v>
      </c>
      <c r="Q6" s="9"/>
    </row>
    <row r="7" spans="1:134">
      <c r="A7" s="12"/>
      <c r="B7" s="25">
        <v>312.41000000000003</v>
      </c>
      <c r="C7" s="20" t="s">
        <v>117</v>
      </c>
      <c r="D7" s="46">
        <v>40428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0" si="0">SUM(D7:N7)</f>
        <v>40428</v>
      </c>
      <c r="P7" s="47">
        <f>(O7/P$34)</f>
        <v>48.591346153846153</v>
      </c>
      <c r="Q7" s="9"/>
    </row>
    <row r="8" spans="1:134">
      <c r="A8" s="12"/>
      <c r="B8" s="25">
        <v>314.8</v>
      </c>
      <c r="C8" s="20" t="s">
        <v>79</v>
      </c>
      <c r="D8" s="46">
        <v>5231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5231</v>
      </c>
      <c r="P8" s="47">
        <f>(O8/P$34)</f>
        <v>6.287259615384615</v>
      </c>
      <c r="Q8" s="9"/>
    </row>
    <row r="9" spans="1:134">
      <c r="A9" s="12"/>
      <c r="B9" s="25">
        <v>314.89999999999998</v>
      </c>
      <c r="C9" s="20" t="s">
        <v>118</v>
      </c>
      <c r="D9" s="46">
        <v>53721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53721</v>
      </c>
      <c r="P9" s="47">
        <f>(O9/P$34)</f>
        <v>64.568509615384613</v>
      </c>
      <c r="Q9" s="9"/>
    </row>
    <row r="10" spans="1:134">
      <c r="A10" s="12"/>
      <c r="B10" s="25">
        <v>315.2</v>
      </c>
      <c r="C10" s="20" t="s">
        <v>119</v>
      </c>
      <c r="D10" s="46">
        <v>14496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14496</v>
      </c>
      <c r="P10" s="47">
        <f>(O10/P$34)</f>
        <v>17.423076923076923</v>
      </c>
      <c r="Q10" s="9"/>
    </row>
    <row r="11" spans="1:134">
      <c r="A11" s="12"/>
      <c r="B11" s="25">
        <v>319.89999999999998</v>
      </c>
      <c r="C11" s="20" t="s">
        <v>120</v>
      </c>
      <c r="D11" s="46">
        <v>114668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114668</v>
      </c>
      <c r="P11" s="47">
        <f>(O11/P$34)</f>
        <v>137.82211538461539</v>
      </c>
      <c r="Q11" s="9"/>
    </row>
    <row r="12" spans="1:134" ht="15.75">
      <c r="A12" s="29" t="s">
        <v>13</v>
      </c>
      <c r="B12" s="30"/>
      <c r="C12" s="31"/>
      <c r="D12" s="32">
        <f>SUM(D13:D14)</f>
        <v>195025</v>
      </c>
      <c r="E12" s="32">
        <f>SUM(E13:E14)</f>
        <v>0</v>
      </c>
      <c r="F12" s="32">
        <f>SUM(F13:F14)</f>
        <v>0</v>
      </c>
      <c r="G12" s="32">
        <f>SUM(G13:G14)</f>
        <v>0</v>
      </c>
      <c r="H12" s="32">
        <f>SUM(H13:H14)</f>
        <v>0</v>
      </c>
      <c r="I12" s="32">
        <f>SUM(I13:I14)</f>
        <v>0</v>
      </c>
      <c r="J12" s="32">
        <f>SUM(J13:J14)</f>
        <v>0</v>
      </c>
      <c r="K12" s="32">
        <f>SUM(K13:K14)</f>
        <v>0</v>
      </c>
      <c r="L12" s="32">
        <f>SUM(L13:L14)</f>
        <v>0</v>
      </c>
      <c r="M12" s="32">
        <f>SUM(M13:M14)</f>
        <v>0</v>
      </c>
      <c r="N12" s="32">
        <f>SUM(N13:N14)</f>
        <v>0</v>
      </c>
      <c r="O12" s="44">
        <f>SUM(D12:N12)</f>
        <v>195025</v>
      </c>
      <c r="P12" s="45">
        <f>(O12/P$34)</f>
        <v>234.40504807692307</v>
      </c>
      <c r="Q12" s="10"/>
    </row>
    <row r="13" spans="1:134">
      <c r="A13" s="12"/>
      <c r="B13" s="25">
        <v>322</v>
      </c>
      <c r="C13" s="20" t="s">
        <v>121</v>
      </c>
      <c r="D13" s="46">
        <v>154895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154895</v>
      </c>
      <c r="P13" s="47">
        <f>(O13/P$34)</f>
        <v>186.171875</v>
      </c>
      <c r="Q13" s="9"/>
    </row>
    <row r="14" spans="1:134">
      <c r="A14" s="12"/>
      <c r="B14" s="25">
        <v>323.10000000000002</v>
      </c>
      <c r="C14" s="20" t="s">
        <v>14</v>
      </c>
      <c r="D14" s="46">
        <v>40130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" si="1">SUM(D14:N14)</f>
        <v>40130</v>
      </c>
      <c r="P14" s="47">
        <f>(O14/P$34)</f>
        <v>48.23317307692308</v>
      </c>
      <c r="Q14" s="9"/>
    </row>
    <row r="15" spans="1:134" ht="15.75">
      <c r="A15" s="29" t="s">
        <v>123</v>
      </c>
      <c r="B15" s="30"/>
      <c r="C15" s="31"/>
      <c r="D15" s="32">
        <f>SUM(D16:D20)</f>
        <v>400184</v>
      </c>
      <c r="E15" s="32">
        <f>SUM(E16:E20)</f>
        <v>0</v>
      </c>
      <c r="F15" s="32">
        <f>SUM(F16:F20)</f>
        <v>0</v>
      </c>
      <c r="G15" s="32">
        <f>SUM(G16:G20)</f>
        <v>0</v>
      </c>
      <c r="H15" s="32">
        <f>SUM(H16:H20)</f>
        <v>0</v>
      </c>
      <c r="I15" s="32">
        <f>SUM(I16:I20)</f>
        <v>0</v>
      </c>
      <c r="J15" s="32">
        <f>SUM(J16:J20)</f>
        <v>0</v>
      </c>
      <c r="K15" s="32">
        <f>SUM(K16:K20)</f>
        <v>0</v>
      </c>
      <c r="L15" s="32">
        <f>SUM(L16:L20)</f>
        <v>0</v>
      </c>
      <c r="M15" s="32">
        <f>SUM(M16:M20)</f>
        <v>0</v>
      </c>
      <c r="N15" s="32">
        <f>SUM(N16:N20)</f>
        <v>0</v>
      </c>
      <c r="O15" s="44">
        <f>SUM(D15:N15)</f>
        <v>400184</v>
      </c>
      <c r="P15" s="45">
        <f>(O15/P$34)</f>
        <v>480.99038461538464</v>
      </c>
      <c r="Q15" s="10"/>
    </row>
    <row r="16" spans="1:134">
      <c r="A16" s="12"/>
      <c r="B16" s="25">
        <v>331.5</v>
      </c>
      <c r="C16" s="20" t="s">
        <v>124</v>
      </c>
      <c r="D16" s="46">
        <v>193705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9" si="2">SUM(D16:N16)</f>
        <v>193705</v>
      </c>
      <c r="P16" s="47">
        <f>(O16/P$34)</f>
        <v>232.81850961538461</v>
      </c>
      <c r="Q16" s="9"/>
    </row>
    <row r="17" spans="1:120">
      <c r="A17" s="12"/>
      <c r="B17" s="25">
        <v>334.1</v>
      </c>
      <c r="C17" s="20" t="s">
        <v>80</v>
      </c>
      <c r="D17" s="46">
        <v>86095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86095</v>
      </c>
      <c r="P17" s="47">
        <f>(O17/P$34)</f>
        <v>103.47956730769231</v>
      </c>
      <c r="Q17" s="9"/>
    </row>
    <row r="18" spans="1:120">
      <c r="A18" s="12"/>
      <c r="B18" s="25">
        <v>334.7</v>
      </c>
      <c r="C18" s="20" t="s">
        <v>20</v>
      </c>
      <c r="D18" s="46">
        <v>7705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7705</v>
      </c>
      <c r="P18" s="47">
        <f>(O18/P$34)</f>
        <v>9.2608173076923084</v>
      </c>
      <c r="Q18" s="9"/>
    </row>
    <row r="19" spans="1:120">
      <c r="A19" s="12"/>
      <c r="B19" s="25">
        <v>335.18</v>
      </c>
      <c r="C19" s="20" t="s">
        <v>125</v>
      </c>
      <c r="D19" s="46">
        <v>52192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52192</v>
      </c>
      <c r="P19" s="47">
        <f>(O19/P$34)</f>
        <v>62.730769230769234</v>
      </c>
      <c r="Q19" s="9"/>
    </row>
    <row r="20" spans="1:120">
      <c r="A20" s="12"/>
      <c r="B20" s="25">
        <v>335.9</v>
      </c>
      <c r="C20" s="20" t="s">
        <v>126</v>
      </c>
      <c r="D20" s="46">
        <v>60487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" si="3">SUM(D20:N20)</f>
        <v>60487</v>
      </c>
      <c r="P20" s="47">
        <f>(O20/P$34)</f>
        <v>72.70072115384616</v>
      </c>
      <c r="Q20" s="9"/>
    </row>
    <row r="21" spans="1:120" ht="15.75">
      <c r="A21" s="29" t="s">
        <v>28</v>
      </c>
      <c r="B21" s="30"/>
      <c r="C21" s="31"/>
      <c r="D21" s="32">
        <f>SUM(D22:D26)</f>
        <v>28618</v>
      </c>
      <c r="E21" s="32">
        <f>SUM(E22:E26)</f>
        <v>0</v>
      </c>
      <c r="F21" s="32">
        <f>SUM(F22:F26)</f>
        <v>0</v>
      </c>
      <c r="G21" s="32">
        <f>SUM(G22:G26)</f>
        <v>0</v>
      </c>
      <c r="H21" s="32">
        <f>SUM(H22:H26)</f>
        <v>0</v>
      </c>
      <c r="I21" s="32">
        <f>SUM(I22:I26)</f>
        <v>380740</v>
      </c>
      <c r="J21" s="32">
        <f>SUM(J22:J26)</f>
        <v>0</v>
      </c>
      <c r="K21" s="32">
        <f>SUM(K22:K26)</f>
        <v>0</v>
      </c>
      <c r="L21" s="32">
        <f>SUM(L22:L26)</f>
        <v>0</v>
      </c>
      <c r="M21" s="32">
        <f>SUM(M22:M26)</f>
        <v>0</v>
      </c>
      <c r="N21" s="32">
        <f>SUM(N22:N26)</f>
        <v>0</v>
      </c>
      <c r="O21" s="32">
        <f>SUM(D21:N21)</f>
        <v>409358</v>
      </c>
      <c r="P21" s="45">
        <f>(O21/P$34)</f>
        <v>492.01682692307691</v>
      </c>
      <c r="Q21" s="10"/>
    </row>
    <row r="22" spans="1:120">
      <c r="A22" s="12"/>
      <c r="B22" s="25">
        <v>343.4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135401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5" si="4">SUM(D22:N22)</f>
        <v>135401</v>
      </c>
      <c r="P22" s="47">
        <f>(O22/P$34)</f>
        <v>162.74158653846155</v>
      </c>
      <c r="Q22" s="9"/>
    </row>
    <row r="23" spans="1:120">
      <c r="A23" s="12"/>
      <c r="B23" s="25">
        <v>343.5</v>
      </c>
      <c r="C23" s="20" t="s">
        <v>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245339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245339</v>
      </c>
      <c r="P23" s="47">
        <f>(O23/P$34)</f>
        <v>294.87860576923077</v>
      </c>
      <c r="Q23" s="9"/>
    </row>
    <row r="24" spans="1:120">
      <c r="A24" s="12"/>
      <c r="B24" s="25">
        <v>344.9</v>
      </c>
      <c r="C24" s="20" t="s">
        <v>90</v>
      </c>
      <c r="D24" s="46">
        <v>26888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26888</v>
      </c>
      <c r="P24" s="47">
        <f>(O24/P$34)</f>
        <v>32.317307692307693</v>
      </c>
      <c r="Q24" s="9"/>
    </row>
    <row r="25" spans="1:120">
      <c r="A25" s="12"/>
      <c r="B25" s="25">
        <v>347.2</v>
      </c>
      <c r="C25" s="20" t="s">
        <v>86</v>
      </c>
      <c r="D25" s="46">
        <v>100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100</v>
      </c>
      <c r="P25" s="47">
        <f>(O25/P$34)</f>
        <v>0.1201923076923077</v>
      </c>
      <c r="Q25" s="9"/>
    </row>
    <row r="26" spans="1:120">
      <c r="A26" s="12"/>
      <c r="B26" s="25">
        <v>349</v>
      </c>
      <c r="C26" s="20" t="s">
        <v>127</v>
      </c>
      <c r="D26" s="46">
        <v>1630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1630</v>
      </c>
      <c r="P26" s="47">
        <f>(O26/P$34)</f>
        <v>1.9591346153846154</v>
      </c>
      <c r="Q26" s="9"/>
    </row>
    <row r="27" spans="1:120" ht="15.75">
      <c r="A27" s="29" t="s">
        <v>2</v>
      </c>
      <c r="B27" s="30"/>
      <c r="C27" s="31"/>
      <c r="D27" s="32">
        <f>SUM(D28:D29)</f>
        <v>10122</v>
      </c>
      <c r="E27" s="32">
        <f>SUM(E28:E29)</f>
        <v>0</v>
      </c>
      <c r="F27" s="32">
        <f>SUM(F28:F29)</f>
        <v>0</v>
      </c>
      <c r="G27" s="32">
        <f>SUM(G28:G29)</f>
        <v>0</v>
      </c>
      <c r="H27" s="32">
        <f>SUM(H28:H29)</f>
        <v>0</v>
      </c>
      <c r="I27" s="32">
        <f>SUM(I28:I29)</f>
        <v>420</v>
      </c>
      <c r="J27" s="32">
        <f>SUM(J28:J29)</f>
        <v>0</v>
      </c>
      <c r="K27" s="32">
        <f>SUM(K28:K29)</f>
        <v>0</v>
      </c>
      <c r="L27" s="32">
        <f>SUM(L28:L29)</f>
        <v>0</v>
      </c>
      <c r="M27" s="32">
        <f>SUM(M28:M29)</f>
        <v>0</v>
      </c>
      <c r="N27" s="32">
        <f>SUM(N28:N29)</f>
        <v>0</v>
      </c>
      <c r="O27" s="32">
        <f>SUM(D27:N27)</f>
        <v>10542</v>
      </c>
      <c r="P27" s="45">
        <f>(O27/P$34)</f>
        <v>12.670673076923077</v>
      </c>
      <c r="Q27" s="10"/>
    </row>
    <row r="28" spans="1:120">
      <c r="A28" s="12"/>
      <c r="B28" s="25">
        <v>361.1</v>
      </c>
      <c r="C28" s="20" t="s">
        <v>38</v>
      </c>
      <c r="D28" s="46">
        <v>495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495</v>
      </c>
      <c r="P28" s="47">
        <f>(O28/P$34)</f>
        <v>0.59495192307692313</v>
      </c>
      <c r="Q28" s="9"/>
    </row>
    <row r="29" spans="1:120">
      <c r="A29" s="12"/>
      <c r="B29" s="25">
        <v>369.9</v>
      </c>
      <c r="C29" s="20" t="s">
        <v>39</v>
      </c>
      <c r="D29" s="46">
        <v>9627</v>
      </c>
      <c r="E29" s="46">
        <v>0</v>
      </c>
      <c r="F29" s="46">
        <v>0</v>
      </c>
      <c r="G29" s="46">
        <v>0</v>
      </c>
      <c r="H29" s="46">
        <v>0</v>
      </c>
      <c r="I29" s="46">
        <v>420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1" si="5">SUM(D29:N29)</f>
        <v>10047</v>
      </c>
      <c r="P29" s="47">
        <f>(O29/P$34)</f>
        <v>12.075721153846153</v>
      </c>
      <c r="Q29" s="9"/>
    </row>
    <row r="30" spans="1:120" ht="15.75">
      <c r="A30" s="29" t="s">
        <v>30</v>
      </c>
      <c r="B30" s="30"/>
      <c r="C30" s="31"/>
      <c r="D30" s="32">
        <f>SUM(D31:D31)</f>
        <v>0</v>
      </c>
      <c r="E30" s="32">
        <f>SUM(E31:E31)</f>
        <v>0</v>
      </c>
      <c r="F30" s="32">
        <f>SUM(F31:F31)</f>
        <v>0</v>
      </c>
      <c r="G30" s="32">
        <f>SUM(G31:G31)</f>
        <v>0</v>
      </c>
      <c r="H30" s="32">
        <f>SUM(H31:H31)</f>
        <v>0</v>
      </c>
      <c r="I30" s="32">
        <f>SUM(I31:I31)</f>
        <v>14475</v>
      </c>
      <c r="J30" s="32">
        <f>SUM(J31:J31)</f>
        <v>0</v>
      </c>
      <c r="K30" s="32">
        <f>SUM(K31:K31)</f>
        <v>0</v>
      </c>
      <c r="L30" s="32">
        <f>SUM(L31:L31)</f>
        <v>0</v>
      </c>
      <c r="M30" s="32">
        <f>SUM(M31:M31)</f>
        <v>0</v>
      </c>
      <c r="N30" s="32">
        <f>SUM(N31:N31)</f>
        <v>0</v>
      </c>
      <c r="O30" s="32">
        <f t="shared" si="5"/>
        <v>14475</v>
      </c>
      <c r="P30" s="45">
        <f>(O30/P$34)</f>
        <v>17.39783653846154</v>
      </c>
      <c r="Q30" s="9"/>
    </row>
    <row r="31" spans="1:120" ht="15.75" thickBot="1">
      <c r="A31" s="12"/>
      <c r="B31" s="25">
        <v>381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14475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5"/>
        <v>14475</v>
      </c>
      <c r="P31" s="47">
        <f>(O31/P$34)</f>
        <v>17.39783653846154</v>
      </c>
      <c r="Q31" s="9"/>
    </row>
    <row r="32" spans="1:120" ht="16.5" thickBot="1">
      <c r="A32" s="14" t="s">
        <v>35</v>
      </c>
      <c r="B32" s="23"/>
      <c r="C32" s="22"/>
      <c r="D32" s="15">
        <f>SUM(D5,D12,D15,D21,D27,D30)</f>
        <v>938120</v>
      </c>
      <c r="E32" s="15">
        <f t="shared" ref="E32:N32" si="6">SUM(E5,E12,E15,E21,E27,E30)</f>
        <v>0</v>
      </c>
      <c r="F32" s="15">
        <f t="shared" si="6"/>
        <v>0</v>
      </c>
      <c r="G32" s="15">
        <f t="shared" si="6"/>
        <v>0</v>
      </c>
      <c r="H32" s="15">
        <f t="shared" si="6"/>
        <v>0</v>
      </c>
      <c r="I32" s="15">
        <f t="shared" si="6"/>
        <v>395635</v>
      </c>
      <c r="J32" s="15">
        <f t="shared" si="6"/>
        <v>0</v>
      </c>
      <c r="K32" s="15">
        <f t="shared" si="6"/>
        <v>0</v>
      </c>
      <c r="L32" s="15">
        <f t="shared" si="6"/>
        <v>0</v>
      </c>
      <c r="M32" s="15">
        <f t="shared" si="6"/>
        <v>0</v>
      </c>
      <c r="N32" s="15">
        <f t="shared" si="6"/>
        <v>0</v>
      </c>
      <c r="O32" s="15">
        <f>SUM(D32:N32)</f>
        <v>1333755</v>
      </c>
      <c r="P32" s="38">
        <f>(O32/P$34)</f>
        <v>1603.0709134615386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</row>
    <row r="34" spans="1:16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8" t="s">
        <v>130</v>
      </c>
      <c r="N34" s="48"/>
      <c r="O34" s="48"/>
      <c r="P34" s="43">
        <v>832</v>
      </c>
    </row>
    <row r="35" spans="1:16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/>
    </row>
    <row r="36" spans="1:16" ht="15.75" customHeight="1" thickBot="1">
      <c r="A36" s="52" t="s">
        <v>56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4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42</v>
      </c>
      <c r="F4" s="34" t="s">
        <v>43</v>
      </c>
      <c r="G4" s="34" t="s">
        <v>44</v>
      </c>
      <c r="H4" s="34" t="s">
        <v>4</v>
      </c>
      <c r="I4" s="34" t="s">
        <v>5</v>
      </c>
      <c r="J4" s="35" t="s">
        <v>45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187320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187320</v>
      </c>
      <c r="O5" s="33">
        <f t="shared" ref="O5:O36" si="1">(N5/O$38)</f>
        <v>252.79352226720647</v>
      </c>
      <c r="P5" s="6"/>
    </row>
    <row r="6" spans="1:133">
      <c r="A6" s="12"/>
      <c r="B6" s="25">
        <v>312.41000000000003</v>
      </c>
      <c r="C6" s="20" t="s">
        <v>10</v>
      </c>
      <c r="D6" s="46">
        <v>27182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27182</v>
      </c>
      <c r="O6" s="47">
        <f t="shared" si="1"/>
        <v>36.682860998650469</v>
      </c>
      <c r="P6" s="9"/>
    </row>
    <row r="7" spans="1:133">
      <c r="A7" s="12"/>
      <c r="B7" s="25">
        <v>312.42</v>
      </c>
      <c r="C7" s="20" t="s">
        <v>9</v>
      </c>
      <c r="D7" s="46">
        <v>10747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10747</v>
      </c>
      <c r="O7" s="47">
        <f t="shared" si="1"/>
        <v>14.503373819163293</v>
      </c>
      <c r="P7" s="9"/>
    </row>
    <row r="8" spans="1:133">
      <c r="A8" s="12"/>
      <c r="B8" s="25">
        <v>312.60000000000002</v>
      </c>
      <c r="C8" s="20" t="s">
        <v>11</v>
      </c>
      <c r="D8" s="46">
        <v>87822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87822</v>
      </c>
      <c r="O8" s="47">
        <f t="shared" si="1"/>
        <v>118.51821862348179</v>
      </c>
      <c r="P8" s="9"/>
    </row>
    <row r="9" spans="1:133">
      <c r="A9" s="12"/>
      <c r="B9" s="25">
        <v>314.10000000000002</v>
      </c>
      <c r="C9" s="20" t="s">
        <v>50</v>
      </c>
      <c r="D9" s="46">
        <v>43570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43570</v>
      </c>
      <c r="O9" s="47">
        <f t="shared" si="1"/>
        <v>58.798920377867745</v>
      </c>
      <c r="P9" s="9"/>
    </row>
    <row r="10" spans="1:133">
      <c r="A10" s="12"/>
      <c r="B10" s="25">
        <v>314.39999999999998</v>
      </c>
      <c r="C10" s="20" t="s">
        <v>63</v>
      </c>
      <c r="D10" s="46">
        <v>668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668</v>
      </c>
      <c r="O10" s="47">
        <f t="shared" si="1"/>
        <v>0.90148448043184881</v>
      </c>
      <c r="P10" s="9"/>
    </row>
    <row r="11" spans="1:133">
      <c r="A11" s="12"/>
      <c r="B11" s="25">
        <v>315</v>
      </c>
      <c r="C11" s="20" t="s">
        <v>64</v>
      </c>
      <c r="D11" s="46">
        <v>17331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17331</v>
      </c>
      <c r="O11" s="47">
        <f t="shared" si="1"/>
        <v>23.388663967611336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SUM(D13:D15)</f>
        <v>51119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ref="N12:N36" si="4">SUM(D12:M12)</f>
        <v>51119</v>
      </c>
      <c r="O12" s="45">
        <f t="shared" si="1"/>
        <v>68.986504723346826</v>
      </c>
      <c r="P12" s="10"/>
    </row>
    <row r="13" spans="1:133">
      <c r="A13" s="12"/>
      <c r="B13" s="25">
        <v>322</v>
      </c>
      <c r="C13" s="20" t="s">
        <v>0</v>
      </c>
      <c r="D13" s="46">
        <v>17741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17741</v>
      </c>
      <c r="O13" s="47">
        <f t="shared" si="1"/>
        <v>23.941970310391362</v>
      </c>
      <c r="P13" s="9"/>
    </row>
    <row r="14" spans="1:133">
      <c r="A14" s="12"/>
      <c r="B14" s="25">
        <v>323.10000000000002</v>
      </c>
      <c r="C14" s="20" t="s">
        <v>14</v>
      </c>
      <c r="D14" s="46">
        <v>32749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32749</v>
      </c>
      <c r="O14" s="47">
        <f t="shared" si="1"/>
        <v>44.195681511470987</v>
      </c>
      <c r="P14" s="9"/>
    </row>
    <row r="15" spans="1:133">
      <c r="A15" s="12"/>
      <c r="B15" s="25">
        <v>329</v>
      </c>
      <c r="C15" s="20" t="s">
        <v>15</v>
      </c>
      <c r="D15" s="46">
        <v>629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629</v>
      </c>
      <c r="O15" s="47">
        <f t="shared" si="1"/>
        <v>0.84885290148448045</v>
      </c>
      <c r="P15" s="9"/>
    </row>
    <row r="16" spans="1:133" ht="15.75">
      <c r="A16" s="29" t="s">
        <v>17</v>
      </c>
      <c r="B16" s="30"/>
      <c r="C16" s="31"/>
      <c r="D16" s="32">
        <f t="shared" ref="D16:M16" si="5">SUM(D17:D21)</f>
        <v>73741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73741</v>
      </c>
      <c r="O16" s="45">
        <f t="shared" si="1"/>
        <v>99.515519568151149</v>
      </c>
      <c r="P16" s="10"/>
    </row>
    <row r="17" spans="1:16">
      <c r="A17" s="12"/>
      <c r="B17" s="25">
        <v>331.39</v>
      </c>
      <c r="C17" s="20" t="s">
        <v>65</v>
      </c>
      <c r="D17" s="46">
        <v>4500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4500</v>
      </c>
      <c r="O17" s="47">
        <f t="shared" si="1"/>
        <v>6.0728744939271255</v>
      </c>
      <c r="P17" s="9"/>
    </row>
    <row r="18" spans="1:16">
      <c r="A18" s="12"/>
      <c r="B18" s="25">
        <v>335.12</v>
      </c>
      <c r="C18" s="20" t="s">
        <v>66</v>
      </c>
      <c r="D18" s="46">
        <v>29952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29952</v>
      </c>
      <c r="O18" s="47">
        <f t="shared" si="1"/>
        <v>40.421052631578945</v>
      </c>
      <c r="P18" s="9"/>
    </row>
    <row r="19" spans="1:16">
      <c r="A19" s="12"/>
      <c r="B19" s="25">
        <v>335.14</v>
      </c>
      <c r="C19" s="20" t="s">
        <v>67</v>
      </c>
      <c r="D19" s="46">
        <v>206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206</v>
      </c>
      <c r="O19" s="47">
        <f t="shared" si="1"/>
        <v>0.27800269905533065</v>
      </c>
      <c r="P19" s="9"/>
    </row>
    <row r="20" spans="1:16">
      <c r="A20" s="12"/>
      <c r="B20" s="25">
        <v>335.18</v>
      </c>
      <c r="C20" s="20" t="s">
        <v>68</v>
      </c>
      <c r="D20" s="46">
        <v>34789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34789</v>
      </c>
      <c r="O20" s="47">
        <f t="shared" si="1"/>
        <v>46.948717948717949</v>
      </c>
      <c r="P20" s="9"/>
    </row>
    <row r="21" spans="1:16">
      <c r="A21" s="12"/>
      <c r="B21" s="25">
        <v>335.32</v>
      </c>
      <c r="C21" s="20" t="s">
        <v>69</v>
      </c>
      <c r="D21" s="46">
        <v>4294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4294</v>
      </c>
      <c r="O21" s="47">
        <f t="shared" si="1"/>
        <v>5.7948717948717947</v>
      </c>
      <c r="P21" s="9"/>
    </row>
    <row r="22" spans="1:16" ht="15.75">
      <c r="A22" s="29" t="s">
        <v>28</v>
      </c>
      <c r="B22" s="30"/>
      <c r="C22" s="31"/>
      <c r="D22" s="32">
        <f t="shared" ref="D22:M22" si="6">SUM(D23:D26)</f>
        <v>21210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187658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208868</v>
      </c>
      <c r="O22" s="45">
        <f t="shared" si="1"/>
        <v>281.87314439946022</v>
      </c>
      <c r="P22" s="10"/>
    </row>
    <row r="23" spans="1:16">
      <c r="A23" s="12"/>
      <c r="B23" s="25">
        <v>343.3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56239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56239</v>
      </c>
      <c r="O23" s="47">
        <f t="shared" si="1"/>
        <v>75.896086369770586</v>
      </c>
      <c r="P23" s="9"/>
    </row>
    <row r="24" spans="1:16">
      <c r="A24" s="12"/>
      <c r="B24" s="25">
        <v>343.4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18292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18292</v>
      </c>
      <c r="O24" s="47">
        <f t="shared" si="1"/>
        <v>24.685560053981106</v>
      </c>
      <c r="P24" s="9"/>
    </row>
    <row r="25" spans="1:16">
      <c r="A25" s="12"/>
      <c r="B25" s="25">
        <v>343.5</v>
      </c>
      <c r="C25" s="20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113127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113127</v>
      </c>
      <c r="O25" s="47">
        <f t="shared" si="1"/>
        <v>152.66801619433198</v>
      </c>
      <c r="P25" s="9"/>
    </row>
    <row r="26" spans="1:16">
      <c r="A26" s="12"/>
      <c r="B26" s="25">
        <v>343.9</v>
      </c>
      <c r="C26" s="20" t="s">
        <v>70</v>
      </c>
      <c r="D26" s="46">
        <v>21210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21210</v>
      </c>
      <c r="O26" s="47">
        <f t="shared" si="1"/>
        <v>28.623481781376519</v>
      </c>
      <c r="P26" s="9"/>
    </row>
    <row r="27" spans="1:16" ht="15.75">
      <c r="A27" s="29" t="s">
        <v>29</v>
      </c>
      <c r="B27" s="30"/>
      <c r="C27" s="31"/>
      <c r="D27" s="32">
        <f t="shared" ref="D27:M27" si="7">SUM(D28:D28)</f>
        <v>78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78</v>
      </c>
      <c r="O27" s="45">
        <f t="shared" si="1"/>
        <v>0.10526315789473684</v>
      </c>
      <c r="P27" s="10"/>
    </row>
    <row r="28" spans="1:16">
      <c r="A28" s="13"/>
      <c r="B28" s="39">
        <v>351.5</v>
      </c>
      <c r="C28" s="21" t="s">
        <v>37</v>
      </c>
      <c r="D28" s="46">
        <v>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78</v>
      </c>
      <c r="O28" s="47">
        <f t="shared" si="1"/>
        <v>0.10526315789473684</v>
      </c>
      <c r="P28" s="9"/>
    </row>
    <row r="29" spans="1:16" ht="15.75">
      <c r="A29" s="29" t="s">
        <v>2</v>
      </c>
      <c r="B29" s="30"/>
      <c r="C29" s="31"/>
      <c r="D29" s="32">
        <f t="shared" ref="D29:M29" si="8">SUM(D30:D33)</f>
        <v>19362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3386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4"/>
        <v>22748</v>
      </c>
      <c r="O29" s="45">
        <f t="shared" si="1"/>
        <v>30.699055330634277</v>
      </c>
      <c r="P29" s="10"/>
    </row>
    <row r="30" spans="1:16">
      <c r="A30" s="12"/>
      <c r="B30" s="25">
        <v>361.1</v>
      </c>
      <c r="C30" s="20" t="s">
        <v>38</v>
      </c>
      <c r="D30" s="46">
        <v>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</v>
      </c>
      <c r="O30" s="47">
        <f t="shared" si="1"/>
        <v>1.0796221322537112E-2</v>
      </c>
      <c r="P30" s="9"/>
    </row>
    <row r="31" spans="1:16">
      <c r="A31" s="12"/>
      <c r="B31" s="25">
        <v>365</v>
      </c>
      <c r="C31" s="20" t="s">
        <v>71</v>
      </c>
      <c r="D31" s="46">
        <v>15225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15225</v>
      </c>
      <c r="O31" s="47">
        <f t="shared" si="1"/>
        <v>20.546558704453442</v>
      </c>
      <c r="P31" s="9"/>
    </row>
    <row r="32" spans="1:16">
      <c r="A32" s="12"/>
      <c r="B32" s="25">
        <v>366</v>
      </c>
      <c r="C32" s="20" t="s">
        <v>52</v>
      </c>
      <c r="D32" s="46">
        <v>1215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1215</v>
      </c>
      <c r="O32" s="47">
        <f t="shared" si="1"/>
        <v>1.6396761133603239</v>
      </c>
      <c r="P32" s="9"/>
    </row>
    <row r="33" spans="1:119">
      <c r="A33" s="12"/>
      <c r="B33" s="25">
        <v>369.9</v>
      </c>
      <c r="C33" s="20" t="s">
        <v>39</v>
      </c>
      <c r="D33" s="46">
        <v>2914</v>
      </c>
      <c r="E33" s="46">
        <v>0</v>
      </c>
      <c r="F33" s="46">
        <v>0</v>
      </c>
      <c r="G33" s="46">
        <v>0</v>
      </c>
      <c r="H33" s="46">
        <v>0</v>
      </c>
      <c r="I33" s="46">
        <v>3386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6300</v>
      </c>
      <c r="O33" s="47">
        <f t="shared" si="1"/>
        <v>8.5020242914979764</v>
      </c>
      <c r="P33" s="9"/>
    </row>
    <row r="34" spans="1:119" ht="15.75">
      <c r="A34" s="29" t="s">
        <v>30</v>
      </c>
      <c r="B34" s="30"/>
      <c r="C34" s="31"/>
      <c r="D34" s="32">
        <f t="shared" ref="D34:M34" si="9">SUM(D35:D35)</f>
        <v>0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11500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4"/>
        <v>11500</v>
      </c>
      <c r="O34" s="45">
        <f t="shared" si="1"/>
        <v>15.519568151147098</v>
      </c>
      <c r="P34" s="9"/>
    </row>
    <row r="35" spans="1:119" ht="15.75" thickBot="1">
      <c r="A35" s="12"/>
      <c r="B35" s="25">
        <v>381</v>
      </c>
      <c r="C35" s="20" t="s">
        <v>40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11500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11500</v>
      </c>
      <c r="O35" s="47">
        <f t="shared" si="1"/>
        <v>15.519568151147098</v>
      </c>
      <c r="P35" s="9"/>
    </row>
    <row r="36" spans="1:119" ht="16.5" thickBot="1">
      <c r="A36" s="14" t="s">
        <v>35</v>
      </c>
      <c r="B36" s="23"/>
      <c r="C36" s="22"/>
      <c r="D36" s="15">
        <f t="shared" ref="D36:M36" si="10">SUM(D5,D12,D16,D22,D27,D29,D34)</f>
        <v>352830</v>
      </c>
      <c r="E36" s="15">
        <f t="shared" si="10"/>
        <v>0</v>
      </c>
      <c r="F36" s="15">
        <f t="shared" si="10"/>
        <v>0</v>
      </c>
      <c r="G36" s="15">
        <f t="shared" si="10"/>
        <v>0</v>
      </c>
      <c r="H36" s="15">
        <f t="shared" si="10"/>
        <v>0</v>
      </c>
      <c r="I36" s="15">
        <f t="shared" si="10"/>
        <v>202544</v>
      </c>
      <c r="J36" s="15">
        <f t="shared" si="10"/>
        <v>0</v>
      </c>
      <c r="K36" s="15">
        <f t="shared" si="10"/>
        <v>0</v>
      </c>
      <c r="L36" s="15">
        <f t="shared" si="10"/>
        <v>0</v>
      </c>
      <c r="M36" s="15">
        <f t="shared" si="10"/>
        <v>0</v>
      </c>
      <c r="N36" s="15">
        <f t="shared" si="4"/>
        <v>555374</v>
      </c>
      <c r="O36" s="38">
        <f t="shared" si="1"/>
        <v>749.49257759784075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72</v>
      </c>
      <c r="M38" s="48"/>
      <c r="N38" s="48"/>
      <c r="O38" s="43">
        <v>741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56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42</v>
      </c>
      <c r="F4" s="34" t="s">
        <v>43</v>
      </c>
      <c r="G4" s="34" t="s">
        <v>44</v>
      </c>
      <c r="H4" s="34" t="s">
        <v>4</v>
      </c>
      <c r="I4" s="34" t="s">
        <v>5</v>
      </c>
      <c r="J4" s="35" t="s">
        <v>45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177263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2" si="1">SUM(D5:M5)</f>
        <v>177263</v>
      </c>
      <c r="O5" s="33">
        <f t="shared" ref="O5:O32" si="2">(N5/O$34)</f>
        <v>238.25672043010752</v>
      </c>
      <c r="P5" s="6"/>
    </row>
    <row r="6" spans="1:133">
      <c r="A6" s="12"/>
      <c r="B6" s="25">
        <v>312.41000000000003</v>
      </c>
      <c r="C6" s="20" t="s">
        <v>10</v>
      </c>
      <c r="D6" s="46">
        <v>27307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27307</v>
      </c>
      <c r="O6" s="47">
        <f t="shared" si="2"/>
        <v>36.702956989247312</v>
      </c>
      <c r="P6" s="9"/>
    </row>
    <row r="7" spans="1:133">
      <c r="A7" s="12"/>
      <c r="B7" s="25">
        <v>312.42</v>
      </c>
      <c r="C7" s="20" t="s">
        <v>9</v>
      </c>
      <c r="D7" s="46">
        <v>11208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11208</v>
      </c>
      <c r="O7" s="47">
        <f t="shared" si="2"/>
        <v>15.064516129032258</v>
      </c>
      <c r="P7" s="9"/>
    </row>
    <row r="8" spans="1:133">
      <c r="A8" s="12"/>
      <c r="B8" s="25">
        <v>312.60000000000002</v>
      </c>
      <c r="C8" s="20" t="s">
        <v>11</v>
      </c>
      <c r="D8" s="46">
        <v>84289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84289</v>
      </c>
      <c r="O8" s="47">
        <f t="shared" si="2"/>
        <v>113.29166666666667</v>
      </c>
      <c r="P8" s="9"/>
    </row>
    <row r="9" spans="1:133">
      <c r="A9" s="12"/>
      <c r="B9" s="25">
        <v>314.10000000000002</v>
      </c>
      <c r="C9" s="20" t="s">
        <v>50</v>
      </c>
      <c r="D9" s="46">
        <v>38978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38978</v>
      </c>
      <c r="O9" s="47">
        <f t="shared" si="2"/>
        <v>52.38978494623656</v>
      </c>
      <c r="P9" s="9"/>
    </row>
    <row r="10" spans="1:133">
      <c r="A10" s="12"/>
      <c r="B10" s="25">
        <v>315</v>
      </c>
      <c r="C10" s="20" t="s">
        <v>12</v>
      </c>
      <c r="D10" s="46">
        <v>15481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15481</v>
      </c>
      <c r="O10" s="47">
        <f t="shared" si="2"/>
        <v>20.807795698924732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SUM(D12:D14)</f>
        <v>53901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53901</v>
      </c>
      <c r="O11" s="45">
        <f t="shared" si="2"/>
        <v>72.447580645161295</v>
      </c>
      <c r="P11" s="10"/>
    </row>
    <row r="12" spans="1:133">
      <c r="A12" s="12"/>
      <c r="B12" s="25">
        <v>322</v>
      </c>
      <c r="C12" s="20" t="s">
        <v>0</v>
      </c>
      <c r="D12" s="46">
        <v>19066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19066</v>
      </c>
      <c r="O12" s="47">
        <f t="shared" si="2"/>
        <v>25.626344086021504</v>
      </c>
      <c r="P12" s="9"/>
    </row>
    <row r="13" spans="1:133">
      <c r="A13" s="12"/>
      <c r="B13" s="25">
        <v>323.10000000000002</v>
      </c>
      <c r="C13" s="20" t="s">
        <v>14</v>
      </c>
      <c r="D13" s="46">
        <v>34270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34270</v>
      </c>
      <c r="O13" s="47">
        <f t="shared" si="2"/>
        <v>46.061827956989248</v>
      </c>
      <c r="P13" s="9"/>
    </row>
    <row r="14" spans="1:133">
      <c r="A14" s="12"/>
      <c r="B14" s="25">
        <v>329</v>
      </c>
      <c r="C14" s="20" t="s">
        <v>15</v>
      </c>
      <c r="D14" s="46">
        <v>565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565</v>
      </c>
      <c r="O14" s="47">
        <f t="shared" si="2"/>
        <v>0.75940860215053763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SUM(D16:D17)</f>
        <v>63055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63055</v>
      </c>
      <c r="O15" s="45">
        <f t="shared" si="2"/>
        <v>84.751344086021504</v>
      </c>
      <c r="P15" s="10"/>
    </row>
    <row r="16" spans="1:133">
      <c r="A16" s="12"/>
      <c r="B16" s="25">
        <v>335.12</v>
      </c>
      <c r="C16" s="20" t="s">
        <v>21</v>
      </c>
      <c r="D16" s="46">
        <v>29172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29172</v>
      </c>
      <c r="O16" s="47">
        <f t="shared" si="2"/>
        <v>39.20967741935484</v>
      </c>
      <c r="P16" s="9"/>
    </row>
    <row r="17" spans="1:119">
      <c r="A17" s="12"/>
      <c r="B17" s="25">
        <v>335.18</v>
      </c>
      <c r="C17" s="20" t="s">
        <v>23</v>
      </c>
      <c r="D17" s="46">
        <v>33883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33883</v>
      </c>
      <c r="O17" s="47">
        <f t="shared" si="2"/>
        <v>45.541666666666664</v>
      </c>
      <c r="P17" s="9"/>
    </row>
    <row r="18" spans="1:119" ht="15.75">
      <c r="A18" s="29" t="s">
        <v>28</v>
      </c>
      <c r="B18" s="30"/>
      <c r="C18" s="31"/>
      <c r="D18" s="32">
        <f t="shared" ref="D18:M18" si="5">SUM(D19:D22)</f>
        <v>24039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174874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198913</v>
      </c>
      <c r="O18" s="45">
        <f t="shared" si="2"/>
        <v>267.35618279569894</v>
      </c>
      <c r="P18" s="10"/>
    </row>
    <row r="19" spans="1:119">
      <c r="A19" s="12"/>
      <c r="B19" s="25">
        <v>343.3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52361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52361</v>
      </c>
      <c r="O19" s="47">
        <f t="shared" si="2"/>
        <v>70.377688172043008</v>
      </c>
      <c r="P19" s="9"/>
    </row>
    <row r="20" spans="1:119">
      <c r="A20" s="12"/>
      <c r="B20" s="25">
        <v>343.4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15567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15567</v>
      </c>
      <c r="O20" s="47">
        <f t="shared" si="2"/>
        <v>20.923387096774192</v>
      </c>
      <c r="P20" s="9"/>
    </row>
    <row r="21" spans="1:119">
      <c r="A21" s="12"/>
      <c r="B21" s="25">
        <v>343.5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106946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106946</v>
      </c>
      <c r="O21" s="47">
        <f t="shared" si="2"/>
        <v>143.74462365591398</v>
      </c>
      <c r="P21" s="9"/>
    </row>
    <row r="22" spans="1:119">
      <c r="A22" s="12"/>
      <c r="B22" s="25">
        <v>344.9</v>
      </c>
      <c r="C22" s="20" t="s">
        <v>34</v>
      </c>
      <c r="D22" s="46">
        <v>24039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24039</v>
      </c>
      <c r="O22" s="47">
        <f t="shared" si="2"/>
        <v>32.310483870967744</v>
      </c>
      <c r="P22" s="9"/>
    </row>
    <row r="23" spans="1:119" ht="15.75">
      <c r="A23" s="29" t="s">
        <v>29</v>
      </c>
      <c r="B23" s="30"/>
      <c r="C23" s="31"/>
      <c r="D23" s="32">
        <f t="shared" ref="D23:M23" si="6">SUM(D24:D24)</f>
        <v>229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229</v>
      </c>
      <c r="O23" s="45">
        <f t="shared" si="2"/>
        <v>0.30779569892473119</v>
      </c>
      <c r="P23" s="10"/>
    </row>
    <row r="24" spans="1:119">
      <c r="A24" s="13"/>
      <c r="B24" s="39">
        <v>351.5</v>
      </c>
      <c r="C24" s="21" t="s">
        <v>37</v>
      </c>
      <c r="D24" s="46">
        <v>229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229</v>
      </c>
      <c r="O24" s="47">
        <f t="shared" si="2"/>
        <v>0.30779569892473119</v>
      </c>
      <c r="P24" s="9"/>
    </row>
    <row r="25" spans="1:119" ht="15.75">
      <c r="A25" s="29" t="s">
        <v>2</v>
      </c>
      <c r="B25" s="30"/>
      <c r="C25" s="31"/>
      <c r="D25" s="32">
        <f t="shared" ref="D25:M25" si="7">SUM(D26:D29)</f>
        <v>6512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4145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10657</v>
      </c>
      <c r="O25" s="45">
        <f t="shared" si="2"/>
        <v>14.323924731182796</v>
      </c>
      <c r="P25" s="10"/>
    </row>
    <row r="26" spans="1:119">
      <c r="A26" s="12"/>
      <c r="B26" s="25">
        <v>361.1</v>
      </c>
      <c r="C26" s="20" t="s">
        <v>38</v>
      </c>
      <c r="D26" s="46">
        <v>311</v>
      </c>
      <c r="E26" s="46">
        <v>0</v>
      </c>
      <c r="F26" s="46">
        <v>0</v>
      </c>
      <c r="G26" s="46">
        <v>0</v>
      </c>
      <c r="H26" s="46">
        <v>0</v>
      </c>
      <c r="I26" s="46">
        <v>158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469</v>
      </c>
      <c r="O26" s="47">
        <f t="shared" si="2"/>
        <v>0.6303763440860215</v>
      </c>
      <c r="P26" s="9"/>
    </row>
    <row r="27" spans="1:119">
      <c r="A27" s="12"/>
      <c r="B27" s="25">
        <v>365</v>
      </c>
      <c r="C27" s="20" t="s">
        <v>60</v>
      </c>
      <c r="D27" s="46">
        <v>4792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4792</v>
      </c>
      <c r="O27" s="47">
        <f t="shared" si="2"/>
        <v>6.440860215053763</v>
      </c>
      <c r="P27" s="9"/>
    </row>
    <row r="28" spans="1:119">
      <c r="A28" s="12"/>
      <c r="B28" s="25">
        <v>366</v>
      </c>
      <c r="C28" s="20" t="s">
        <v>52</v>
      </c>
      <c r="D28" s="46">
        <v>420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420</v>
      </c>
      <c r="O28" s="47">
        <f t="shared" si="2"/>
        <v>0.56451612903225812</v>
      </c>
      <c r="P28" s="9"/>
    </row>
    <row r="29" spans="1:119">
      <c r="A29" s="12"/>
      <c r="B29" s="25">
        <v>369.9</v>
      </c>
      <c r="C29" s="20" t="s">
        <v>39</v>
      </c>
      <c r="D29" s="46">
        <v>989</v>
      </c>
      <c r="E29" s="46">
        <v>0</v>
      </c>
      <c r="F29" s="46">
        <v>0</v>
      </c>
      <c r="G29" s="46">
        <v>0</v>
      </c>
      <c r="H29" s="46">
        <v>0</v>
      </c>
      <c r="I29" s="46">
        <v>3987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4976</v>
      </c>
      <c r="O29" s="47">
        <f t="shared" si="2"/>
        <v>6.688172043010753</v>
      </c>
      <c r="P29" s="9"/>
    </row>
    <row r="30" spans="1:119" ht="15.75">
      <c r="A30" s="29" t="s">
        <v>30</v>
      </c>
      <c r="B30" s="30"/>
      <c r="C30" s="31"/>
      <c r="D30" s="32">
        <f t="shared" ref="D30:M30" si="8">SUM(D31:D31)</f>
        <v>5850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1"/>
        <v>5850</v>
      </c>
      <c r="O30" s="45">
        <f t="shared" si="2"/>
        <v>7.862903225806452</v>
      </c>
      <c r="P30" s="9"/>
    </row>
    <row r="31" spans="1:119" ht="15.75" thickBot="1">
      <c r="A31" s="12"/>
      <c r="B31" s="25">
        <v>381</v>
      </c>
      <c r="C31" s="20" t="s">
        <v>40</v>
      </c>
      <c r="D31" s="46">
        <v>5850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5850</v>
      </c>
      <c r="O31" s="47">
        <f t="shared" si="2"/>
        <v>7.862903225806452</v>
      </c>
      <c r="P31" s="9"/>
    </row>
    <row r="32" spans="1:119" ht="16.5" thickBot="1">
      <c r="A32" s="14" t="s">
        <v>35</v>
      </c>
      <c r="B32" s="23"/>
      <c r="C32" s="22"/>
      <c r="D32" s="15">
        <f t="shared" ref="D32:M32" si="9">SUM(D5,D11,D15,D18,D23,D25,D30)</f>
        <v>330849</v>
      </c>
      <c r="E32" s="15">
        <f t="shared" si="9"/>
        <v>0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179019</v>
      </c>
      <c r="J32" s="15">
        <f t="shared" si="9"/>
        <v>0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1"/>
        <v>509868</v>
      </c>
      <c r="O32" s="38">
        <f t="shared" si="2"/>
        <v>685.30645161290317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61</v>
      </c>
      <c r="M34" s="48"/>
      <c r="N34" s="48"/>
      <c r="O34" s="43">
        <v>744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56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42</v>
      </c>
      <c r="F4" s="34" t="s">
        <v>43</v>
      </c>
      <c r="G4" s="34" t="s">
        <v>44</v>
      </c>
      <c r="H4" s="34" t="s">
        <v>4</v>
      </c>
      <c r="I4" s="34" t="s">
        <v>5</v>
      </c>
      <c r="J4" s="35" t="s">
        <v>45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174796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3" si="1">SUM(D5:M5)</f>
        <v>174796</v>
      </c>
      <c r="O5" s="33">
        <f t="shared" ref="O5:O33" si="2">(N5/O$35)</f>
        <v>235.89203778677464</v>
      </c>
      <c r="P5" s="6"/>
    </row>
    <row r="6" spans="1:133">
      <c r="A6" s="12"/>
      <c r="B6" s="25">
        <v>312.41000000000003</v>
      </c>
      <c r="C6" s="20" t="s">
        <v>10</v>
      </c>
      <c r="D6" s="46">
        <v>27575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27575</v>
      </c>
      <c r="O6" s="47">
        <f t="shared" si="2"/>
        <v>37.21322537112011</v>
      </c>
      <c r="P6" s="9"/>
    </row>
    <row r="7" spans="1:133">
      <c r="A7" s="12"/>
      <c r="B7" s="25">
        <v>312.42</v>
      </c>
      <c r="C7" s="20" t="s">
        <v>9</v>
      </c>
      <c r="D7" s="46">
        <v>11613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11613</v>
      </c>
      <c r="O7" s="47">
        <f t="shared" si="2"/>
        <v>15.672064777327936</v>
      </c>
      <c r="P7" s="9"/>
    </row>
    <row r="8" spans="1:133">
      <c r="A8" s="12"/>
      <c r="B8" s="25">
        <v>312.60000000000002</v>
      </c>
      <c r="C8" s="20" t="s">
        <v>11</v>
      </c>
      <c r="D8" s="46">
        <v>80804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80804</v>
      </c>
      <c r="O8" s="47">
        <f t="shared" si="2"/>
        <v>109.04723346828609</v>
      </c>
      <c r="P8" s="9"/>
    </row>
    <row r="9" spans="1:133">
      <c r="A9" s="12"/>
      <c r="B9" s="25">
        <v>314.10000000000002</v>
      </c>
      <c r="C9" s="20" t="s">
        <v>50</v>
      </c>
      <c r="D9" s="46">
        <v>40470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40470</v>
      </c>
      <c r="O9" s="47">
        <f t="shared" si="2"/>
        <v>54.615384615384613</v>
      </c>
      <c r="P9" s="9"/>
    </row>
    <row r="10" spans="1:133">
      <c r="A10" s="12"/>
      <c r="B10" s="25">
        <v>315</v>
      </c>
      <c r="C10" s="20" t="s">
        <v>12</v>
      </c>
      <c r="D10" s="46">
        <v>14334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14334</v>
      </c>
      <c r="O10" s="47">
        <f t="shared" si="2"/>
        <v>19.344129554655872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SUM(D12:D14)</f>
        <v>52329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52329</v>
      </c>
      <c r="O11" s="45">
        <f t="shared" si="2"/>
        <v>70.619433198380563</v>
      </c>
      <c r="P11" s="10"/>
    </row>
    <row r="12" spans="1:133">
      <c r="A12" s="12"/>
      <c r="B12" s="25">
        <v>322</v>
      </c>
      <c r="C12" s="20" t="s">
        <v>0</v>
      </c>
      <c r="D12" s="46">
        <v>14625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14625</v>
      </c>
      <c r="O12" s="47">
        <f t="shared" si="2"/>
        <v>19.736842105263158</v>
      </c>
      <c r="P12" s="9"/>
    </row>
    <row r="13" spans="1:133">
      <c r="A13" s="12"/>
      <c r="B13" s="25">
        <v>323.10000000000002</v>
      </c>
      <c r="C13" s="20" t="s">
        <v>14</v>
      </c>
      <c r="D13" s="46">
        <v>37289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37289</v>
      </c>
      <c r="O13" s="47">
        <f t="shared" si="2"/>
        <v>50.322537112010799</v>
      </c>
      <c r="P13" s="9"/>
    </row>
    <row r="14" spans="1:133">
      <c r="A14" s="12"/>
      <c r="B14" s="25">
        <v>329</v>
      </c>
      <c r="C14" s="20" t="s">
        <v>15</v>
      </c>
      <c r="D14" s="46">
        <v>415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415</v>
      </c>
      <c r="O14" s="47">
        <f t="shared" si="2"/>
        <v>0.56005398110661264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SUM(D16:D19)</f>
        <v>60070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60070</v>
      </c>
      <c r="O15" s="45">
        <f t="shared" si="2"/>
        <v>81.066126855600544</v>
      </c>
      <c r="P15" s="10"/>
    </row>
    <row r="16" spans="1:133">
      <c r="A16" s="12"/>
      <c r="B16" s="25">
        <v>334.7</v>
      </c>
      <c r="C16" s="20" t="s">
        <v>20</v>
      </c>
      <c r="D16" s="46">
        <v>2375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2375</v>
      </c>
      <c r="O16" s="47">
        <f t="shared" si="2"/>
        <v>3.2051282051282053</v>
      </c>
      <c r="P16" s="9"/>
    </row>
    <row r="17" spans="1:16">
      <c r="A17" s="12"/>
      <c r="B17" s="25">
        <v>335.12</v>
      </c>
      <c r="C17" s="20" t="s">
        <v>21</v>
      </c>
      <c r="D17" s="46">
        <v>28672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28672</v>
      </c>
      <c r="O17" s="47">
        <f t="shared" si="2"/>
        <v>38.693657219973012</v>
      </c>
      <c r="P17" s="9"/>
    </row>
    <row r="18" spans="1:16">
      <c r="A18" s="12"/>
      <c r="B18" s="25">
        <v>335.14</v>
      </c>
      <c r="C18" s="20" t="s">
        <v>22</v>
      </c>
      <c r="D18" s="46">
        <v>151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151</v>
      </c>
      <c r="O18" s="47">
        <f t="shared" si="2"/>
        <v>0.203778677462888</v>
      </c>
      <c r="P18" s="9"/>
    </row>
    <row r="19" spans="1:16">
      <c r="A19" s="12"/>
      <c r="B19" s="25">
        <v>335.18</v>
      </c>
      <c r="C19" s="20" t="s">
        <v>23</v>
      </c>
      <c r="D19" s="46">
        <v>28872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28872</v>
      </c>
      <c r="O19" s="47">
        <f t="shared" si="2"/>
        <v>38.963562753036435</v>
      </c>
      <c r="P19" s="9"/>
    </row>
    <row r="20" spans="1:16" ht="15.75">
      <c r="A20" s="29" t="s">
        <v>28</v>
      </c>
      <c r="B20" s="30"/>
      <c r="C20" s="31"/>
      <c r="D20" s="32">
        <f t="shared" ref="D20:M20" si="5">SUM(D21:D23)</f>
        <v>22223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176419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198642</v>
      </c>
      <c r="O20" s="45">
        <f t="shared" si="2"/>
        <v>268.07287449392715</v>
      </c>
      <c r="P20" s="10"/>
    </row>
    <row r="21" spans="1:16">
      <c r="A21" s="12"/>
      <c r="B21" s="25">
        <v>343.3</v>
      </c>
      <c r="C21" s="20" t="s">
        <v>31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71856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71856</v>
      </c>
      <c r="O21" s="47">
        <f t="shared" si="2"/>
        <v>96.97165991902834</v>
      </c>
      <c r="P21" s="9"/>
    </row>
    <row r="22" spans="1:16">
      <c r="A22" s="12"/>
      <c r="B22" s="25">
        <v>343.5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104563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104563</v>
      </c>
      <c r="O22" s="47">
        <f t="shared" si="2"/>
        <v>141.11066126855602</v>
      </c>
      <c r="P22" s="9"/>
    </row>
    <row r="23" spans="1:16">
      <c r="A23" s="12"/>
      <c r="B23" s="25">
        <v>344.9</v>
      </c>
      <c r="C23" s="20" t="s">
        <v>34</v>
      </c>
      <c r="D23" s="46">
        <v>22223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22223</v>
      </c>
      <c r="O23" s="47">
        <f t="shared" si="2"/>
        <v>29.990553306342779</v>
      </c>
      <c r="P23" s="9"/>
    </row>
    <row r="24" spans="1:16" ht="15.75">
      <c r="A24" s="29" t="s">
        <v>29</v>
      </c>
      <c r="B24" s="30"/>
      <c r="C24" s="31"/>
      <c r="D24" s="32">
        <f t="shared" ref="D24:M24" si="6">SUM(D25:D25)</f>
        <v>153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153</v>
      </c>
      <c r="O24" s="45">
        <f t="shared" si="2"/>
        <v>0.20647773279352227</v>
      </c>
      <c r="P24" s="10"/>
    </row>
    <row r="25" spans="1:16">
      <c r="A25" s="13"/>
      <c r="B25" s="39">
        <v>351.5</v>
      </c>
      <c r="C25" s="21" t="s">
        <v>37</v>
      </c>
      <c r="D25" s="46">
        <v>153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153</v>
      </c>
      <c r="O25" s="47">
        <f t="shared" si="2"/>
        <v>0.20647773279352227</v>
      </c>
      <c r="P25" s="9"/>
    </row>
    <row r="26" spans="1:16" ht="15.75">
      <c r="A26" s="29" t="s">
        <v>2</v>
      </c>
      <c r="B26" s="30"/>
      <c r="C26" s="31"/>
      <c r="D26" s="32">
        <f t="shared" ref="D26:M26" si="7">SUM(D27:D29)</f>
        <v>5225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3488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8713</v>
      </c>
      <c r="O26" s="45">
        <f t="shared" si="2"/>
        <v>11.758434547908232</v>
      </c>
      <c r="P26" s="10"/>
    </row>
    <row r="27" spans="1:16">
      <c r="A27" s="12"/>
      <c r="B27" s="25">
        <v>361.1</v>
      </c>
      <c r="C27" s="20" t="s">
        <v>38</v>
      </c>
      <c r="D27" s="46">
        <v>1483</v>
      </c>
      <c r="E27" s="46">
        <v>0</v>
      </c>
      <c r="F27" s="46">
        <v>0</v>
      </c>
      <c r="G27" s="46">
        <v>0</v>
      </c>
      <c r="H27" s="46">
        <v>0</v>
      </c>
      <c r="I27" s="46">
        <v>600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2083</v>
      </c>
      <c r="O27" s="47">
        <f t="shared" si="2"/>
        <v>2.8110661268556005</v>
      </c>
      <c r="P27" s="9"/>
    </row>
    <row r="28" spans="1:16">
      <c r="A28" s="12"/>
      <c r="B28" s="25">
        <v>366</v>
      </c>
      <c r="C28" s="20" t="s">
        <v>52</v>
      </c>
      <c r="D28" s="46">
        <v>2745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2745</v>
      </c>
      <c r="O28" s="47">
        <f t="shared" si="2"/>
        <v>3.7044534412955468</v>
      </c>
      <c r="P28" s="9"/>
    </row>
    <row r="29" spans="1:16">
      <c r="A29" s="12"/>
      <c r="B29" s="25">
        <v>369.9</v>
      </c>
      <c r="C29" s="20" t="s">
        <v>39</v>
      </c>
      <c r="D29" s="46">
        <v>997</v>
      </c>
      <c r="E29" s="46">
        <v>0</v>
      </c>
      <c r="F29" s="46">
        <v>0</v>
      </c>
      <c r="G29" s="46">
        <v>0</v>
      </c>
      <c r="H29" s="46">
        <v>0</v>
      </c>
      <c r="I29" s="46">
        <v>2888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3885</v>
      </c>
      <c r="O29" s="47">
        <f t="shared" si="2"/>
        <v>5.2429149797570851</v>
      </c>
      <c r="P29" s="9"/>
    </row>
    <row r="30" spans="1:16" ht="15.75">
      <c r="A30" s="29" t="s">
        <v>30</v>
      </c>
      <c r="B30" s="30"/>
      <c r="C30" s="31"/>
      <c r="D30" s="32">
        <f t="shared" ref="D30:M30" si="8">SUM(D31:D32)</f>
        <v>0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864694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1"/>
        <v>864694</v>
      </c>
      <c r="O30" s="45">
        <f t="shared" si="2"/>
        <v>1166.9284750337381</v>
      </c>
      <c r="P30" s="9"/>
    </row>
    <row r="31" spans="1:16">
      <c r="A31" s="12"/>
      <c r="B31" s="25">
        <v>381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188082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188082</v>
      </c>
      <c r="O31" s="47">
        <f t="shared" si="2"/>
        <v>253.82186234817814</v>
      </c>
      <c r="P31" s="9"/>
    </row>
    <row r="32" spans="1:16" ht="15.75" thickBot="1">
      <c r="A32" s="12"/>
      <c r="B32" s="25">
        <v>389.2</v>
      </c>
      <c r="C32" s="20" t="s">
        <v>54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676612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676612</v>
      </c>
      <c r="O32" s="47">
        <f t="shared" si="2"/>
        <v>913.10661268556009</v>
      </c>
      <c r="P32" s="9"/>
    </row>
    <row r="33" spans="1:119" ht="16.5" thickBot="1">
      <c r="A33" s="14" t="s">
        <v>35</v>
      </c>
      <c r="B33" s="23"/>
      <c r="C33" s="22"/>
      <c r="D33" s="15">
        <f t="shared" ref="D33:M33" si="9">SUM(D5,D11,D15,D20,D24,D26,D30)</f>
        <v>314796</v>
      </c>
      <c r="E33" s="15">
        <f t="shared" si="9"/>
        <v>0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1044601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1"/>
        <v>1359397</v>
      </c>
      <c r="O33" s="38">
        <f t="shared" si="2"/>
        <v>1834.5438596491229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58</v>
      </c>
      <c r="M35" s="48"/>
      <c r="N35" s="48"/>
      <c r="O35" s="43">
        <v>741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56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42</v>
      </c>
      <c r="F4" s="34" t="s">
        <v>43</v>
      </c>
      <c r="G4" s="34" t="s">
        <v>44</v>
      </c>
      <c r="H4" s="34" t="s">
        <v>4</v>
      </c>
      <c r="I4" s="34" t="s">
        <v>5</v>
      </c>
      <c r="J4" s="35" t="s">
        <v>45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166521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7" si="1">SUM(D5:M5)</f>
        <v>166521</v>
      </c>
      <c r="O5" s="33">
        <f t="shared" ref="O5:O37" si="2">(N5/O$39)</f>
        <v>222.32443257676903</v>
      </c>
      <c r="P5" s="6"/>
    </row>
    <row r="6" spans="1:133">
      <c r="A6" s="12"/>
      <c r="B6" s="25">
        <v>312.41000000000003</v>
      </c>
      <c r="C6" s="20" t="s">
        <v>10</v>
      </c>
      <c r="D6" s="46">
        <v>28534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28534</v>
      </c>
      <c r="O6" s="47">
        <f t="shared" si="2"/>
        <v>38.096128170894524</v>
      </c>
      <c r="P6" s="9"/>
    </row>
    <row r="7" spans="1:133">
      <c r="A7" s="12"/>
      <c r="B7" s="25">
        <v>312.42</v>
      </c>
      <c r="C7" s="20" t="s">
        <v>9</v>
      </c>
      <c r="D7" s="46">
        <v>11690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11690</v>
      </c>
      <c r="O7" s="47">
        <f t="shared" si="2"/>
        <v>15.607476635514018</v>
      </c>
      <c r="P7" s="9"/>
    </row>
    <row r="8" spans="1:133">
      <c r="A8" s="12"/>
      <c r="B8" s="25">
        <v>312.60000000000002</v>
      </c>
      <c r="C8" s="20" t="s">
        <v>11</v>
      </c>
      <c r="D8" s="46">
        <v>79751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79751</v>
      </c>
      <c r="O8" s="47">
        <f t="shared" si="2"/>
        <v>106.4766355140187</v>
      </c>
      <c r="P8" s="9"/>
    </row>
    <row r="9" spans="1:133">
      <c r="A9" s="12"/>
      <c r="B9" s="25">
        <v>314.10000000000002</v>
      </c>
      <c r="C9" s="20" t="s">
        <v>50</v>
      </c>
      <c r="D9" s="46">
        <v>30948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30948</v>
      </c>
      <c r="O9" s="47">
        <f t="shared" si="2"/>
        <v>41.31909212283044</v>
      </c>
      <c r="P9" s="9"/>
    </row>
    <row r="10" spans="1:133">
      <c r="A10" s="12"/>
      <c r="B10" s="25">
        <v>315</v>
      </c>
      <c r="C10" s="20" t="s">
        <v>12</v>
      </c>
      <c r="D10" s="46">
        <v>15598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15598</v>
      </c>
      <c r="O10" s="47">
        <f t="shared" si="2"/>
        <v>20.825100133511349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SUM(D12:D14)</f>
        <v>43140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43140</v>
      </c>
      <c r="O11" s="45">
        <f t="shared" si="2"/>
        <v>57.596795727636852</v>
      </c>
      <c r="P11" s="10"/>
    </row>
    <row r="12" spans="1:133">
      <c r="A12" s="12"/>
      <c r="B12" s="25">
        <v>322</v>
      </c>
      <c r="C12" s="20" t="s">
        <v>0</v>
      </c>
      <c r="D12" s="46">
        <v>6220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6220</v>
      </c>
      <c r="O12" s="47">
        <f t="shared" si="2"/>
        <v>8.3044058744993325</v>
      </c>
      <c r="P12" s="9"/>
    </row>
    <row r="13" spans="1:133">
      <c r="A13" s="12"/>
      <c r="B13" s="25">
        <v>323.10000000000002</v>
      </c>
      <c r="C13" s="20" t="s">
        <v>14</v>
      </c>
      <c r="D13" s="46">
        <v>36882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36882</v>
      </c>
      <c r="O13" s="47">
        <f t="shared" si="2"/>
        <v>49.241655540720963</v>
      </c>
      <c r="P13" s="9"/>
    </row>
    <row r="14" spans="1:133">
      <c r="A14" s="12"/>
      <c r="B14" s="25">
        <v>329</v>
      </c>
      <c r="C14" s="20" t="s">
        <v>15</v>
      </c>
      <c r="D14" s="46">
        <v>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38</v>
      </c>
      <c r="O14" s="47">
        <f t="shared" si="2"/>
        <v>5.0734312416555405E-2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SUM(D16:D21)</f>
        <v>88334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88334</v>
      </c>
      <c r="O15" s="45">
        <f t="shared" si="2"/>
        <v>117.93591455273699</v>
      </c>
      <c r="P15" s="10"/>
    </row>
    <row r="16" spans="1:133">
      <c r="A16" s="12"/>
      <c r="B16" s="25">
        <v>331.2</v>
      </c>
      <c r="C16" s="20" t="s">
        <v>16</v>
      </c>
      <c r="D16" s="46">
        <v>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93</v>
      </c>
      <c r="O16" s="47">
        <f t="shared" si="2"/>
        <v>0.12416555407209613</v>
      </c>
      <c r="P16" s="9"/>
    </row>
    <row r="17" spans="1:16">
      <c r="A17" s="12"/>
      <c r="B17" s="25">
        <v>331.7</v>
      </c>
      <c r="C17" s="20" t="s">
        <v>51</v>
      </c>
      <c r="D17" s="46">
        <v>6150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6150</v>
      </c>
      <c r="O17" s="47">
        <f t="shared" si="2"/>
        <v>8.2109479305740987</v>
      </c>
      <c r="P17" s="9"/>
    </row>
    <row r="18" spans="1:16">
      <c r="A18" s="12"/>
      <c r="B18" s="25">
        <v>334.7</v>
      </c>
      <c r="C18" s="20" t="s">
        <v>20</v>
      </c>
      <c r="D18" s="46">
        <v>24885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24885</v>
      </c>
      <c r="O18" s="47">
        <f t="shared" si="2"/>
        <v>33.22429906542056</v>
      </c>
      <c r="P18" s="9"/>
    </row>
    <row r="19" spans="1:16">
      <c r="A19" s="12"/>
      <c r="B19" s="25">
        <v>335.12</v>
      </c>
      <c r="C19" s="20" t="s">
        <v>21</v>
      </c>
      <c r="D19" s="46">
        <v>28584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28584</v>
      </c>
      <c r="O19" s="47">
        <f t="shared" si="2"/>
        <v>38.162883845126835</v>
      </c>
      <c r="P19" s="9"/>
    </row>
    <row r="20" spans="1:16">
      <c r="A20" s="12"/>
      <c r="B20" s="25">
        <v>335.14</v>
      </c>
      <c r="C20" s="20" t="s">
        <v>22</v>
      </c>
      <c r="D20" s="46">
        <v>152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152</v>
      </c>
      <c r="O20" s="47">
        <f t="shared" si="2"/>
        <v>0.20293724966622162</v>
      </c>
      <c r="P20" s="9"/>
    </row>
    <row r="21" spans="1:16">
      <c r="A21" s="12"/>
      <c r="B21" s="25">
        <v>335.18</v>
      </c>
      <c r="C21" s="20" t="s">
        <v>23</v>
      </c>
      <c r="D21" s="46">
        <v>28470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28470</v>
      </c>
      <c r="O21" s="47">
        <f t="shared" si="2"/>
        <v>38.010680907877166</v>
      </c>
      <c r="P21" s="9"/>
    </row>
    <row r="22" spans="1:16" ht="15.75">
      <c r="A22" s="29" t="s">
        <v>28</v>
      </c>
      <c r="B22" s="30"/>
      <c r="C22" s="31"/>
      <c r="D22" s="32">
        <f t="shared" ref="D22:M22" si="5">SUM(D23:D26)</f>
        <v>51315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154416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205731</v>
      </c>
      <c r="O22" s="45">
        <f t="shared" si="2"/>
        <v>274.67423230974634</v>
      </c>
      <c r="P22" s="10"/>
    </row>
    <row r="23" spans="1:16">
      <c r="A23" s="12"/>
      <c r="B23" s="25">
        <v>343.3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55798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55798</v>
      </c>
      <c r="O23" s="47">
        <f t="shared" si="2"/>
        <v>74.496662216288385</v>
      </c>
      <c r="P23" s="9"/>
    </row>
    <row r="24" spans="1:16">
      <c r="A24" s="12"/>
      <c r="B24" s="25">
        <v>343.4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18176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18176</v>
      </c>
      <c r="O24" s="47">
        <f t="shared" si="2"/>
        <v>24.267022696929239</v>
      </c>
      <c r="P24" s="9"/>
    </row>
    <row r="25" spans="1:16">
      <c r="A25" s="12"/>
      <c r="B25" s="25">
        <v>343.5</v>
      </c>
      <c r="C25" s="20" t="s">
        <v>33</v>
      </c>
      <c r="D25" s="46">
        <v>31012</v>
      </c>
      <c r="E25" s="46">
        <v>0</v>
      </c>
      <c r="F25" s="46">
        <v>0</v>
      </c>
      <c r="G25" s="46">
        <v>0</v>
      </c>
      <c r="H25" s="46">
        <v>0</v>
      </c>
      <c r="I25" s="46">
        <v>80442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111454</v>
      </c>
      <c r="O25" s="47">
        <f t="shared" si="2"/>
        <v>148.80373831775702</v>
      </c>
      <c r="P25" s="9"/>
    </row>
    <row r="26" spans="1:16">
      <c r="A26" s="12"/>
      <c r="B26" s="25">
        <v>344.9</v>
      </c>
      <c r="C26" s="20" t="s">
        <v>34</v>
      </c>
      <c r="D26" s="46">
        <v>20303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20303</v>
      </c>
      <c r="O26" s="47">
        <f t="shared" si="2"/>
        <v>27.106809078771697</v>
      </c>
      <c r="P26" s="9"/>
    </row>
    <row r="27" spans="1:16" ht="15.75">
      <c r="A27" s="29" t="s">
        <v>29</v>
      </c>
      <c r="B27" s="30"/>
      <c r="C27" s="31"/>
      <c r="D27" s="32">
        <f t="shared" ref="D27:M27" si="6">SUM(D28:D28)</f>
        <v>178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178</v>
      </c>
      <c r="O27" s="45">
        <f t="shared" si="2"/>
        <v>0.23765020026702269</v>
      </c>
      <c r="P27" s="10"/>
    </row>
    <row r="28" spans="1:16">
      <c r="A28" s="13"/>
      <c r="B28" s="39">
        <v>351.5</v>
      </c>
      <c r="C28" s="21" t="s">
        <v>37</v>
      </c>
      <c r="D28" s="46">
        <v>178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178</v>
      </c>
      <c r="O28" s="47">
        <f t="shared" si="2"/>
        <v>0.23765020026702269</v>
      </c>
      <c r="P28" s="9"/>
    </row>
    <row r="29" spans="1:16" ht="15.75">
      <c r="A29" s="29" t="s">
        <v>2</v>
      </c>
      <c r="B29" s="30"/>
      <c r="C29" s="31"/>
      <c r="D29" s="32">
        <f t="shared" ref="D29:M29" si="7">SUM(D30:D32)</f>
        <v>9421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1002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10423</v>
      </c>
      <c r="O29" s="45">
        <f t="shared" si="2"/>
        <v>13.915887850467289</v>
      </c>
      <c r="P29" s="10"/>
    </row>
    <row r="30" spans="1:16">
      <c r="A30" s="12"/>
      <c r="B30" s="25">
        <v>361.1</v>
      </c>
      <c r="C30" s="20" t="s">
        <v>38</v>
      </c>
      <c r="D30" s="46">
        <v>4049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4049</v>
      </c>
      <c r="O30" s="47">
        <f t="shared" si="2"/>
        <v>5.4058744993324437</v>
      </c>
      <c r="P30" s="9"/>
    </row>
    <row r="31" spans="1:16">
      <c r="A31" s="12"/>
      <c r="B31" s="25">
        <v>366</v>
      </c>
      <c r="C31" s="20" t="s">
        <v>52</v>
      </c>
      <c r="D31" s="46">
        <v>1720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1720</v>
      </c>
      <c r="O31" s="47">
        <f t="shared" si="2"/>
        <v>2.2963951935914553</v>
      </c>
      <c r="P31" s="9"/>
    </row>
    <row r="32" spans="1:16">
      <c r="A32" s="12"/>
      <c r="B32" s="25">
        <v>369.9</v>
      </c>
      <c r="C32" s="20" t="s">
        <v>39</v>
      </c>
      <c r="D32" s="46">
        <v>3652</v>
      </c>
      <c r="E32" s="46">
        <v>0</v>
      </c>
      <c r="F32" s="46">
        <v>0</v>
      </c>
      <c r="G32" s="46">
        <v>0</v>
      </c>
      <c r="H32" s="46">
        <v>0</v>
      </c>
      <c r="I32" s="46">
        <v>1002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4654</v>
      </c>
      <c r="O32" s="47">
        <f t="shared" si="2"/>
        <v>6.2136181575433911</v>
      </c>
      <c r="P32" s="9"/>
    </row>
    <row r="33" spans="1:119" ht="15.75">
      <c r="A33" s="29" t="s">
        <v>30</v>
      </c>
      <c r="B33" s="30"/>
      <c r="C33" s="31"/>
      <c r="D33" s="32">
        <f t="shared" ref="D33:M33" si="8">SUM(D34:D36)</f>
        <v>0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756856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1"/>
        <v>756856</v>
      </c>
      <c r="O33" s="45">
        <f t="shared" si="2"/>
        <v>1010.4886515353805</v>
      </c>
      <c r="P33" s="9"/>
    </row>
    <row r="34" spans="1:119">
      <c r="A34" s="12"/>
      <c r="B34" s="25">
        <v>381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2850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2850</v>
      </c>
      <c r="O34" s="47">
        <f t="shared" si="2"/>
        <v>3.8050734312416554</v>
      </c>
      <c r="P34" s="9"/>
    </row>
    <row r="35" spans="1:119">
      <c r="A35" s="12"/>
      <c r="B35" s="25">
        <v>389.1</v>
      </c>
      <c r="C35" s="20" t="s">
        <v>53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4006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4006</v>
      </c>
      <c r="O35" s="47">
        <f t="shared" si="2"/>
        <v>5.3484646194926571</v>
      </c>
      <c r="P35" s="9"/>
    </row>
    <row r="36" spans="1:119" ht="15.75" thickBot="1">
      <c r="A36" s="12"/>
      <c r="B36" s="25">
        <v>389.2</v>
      </c>
      <c r="C36" s="20" t="s">
        <v>54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750000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750000</v>
      </c>
      <c r="O36" s="47">
        <f t="shared" si="2"/>
        <v>1001.3351134846462</v>
      </c>
      <c r="P36" s="9"/>
    </row>
    <row r="37" spans="1:119" ht="16.5" thickBot="1">
      <c r="A37" s="14" t="s">
        <v>35</v>
      </c>
      <c r="B37" s="23"/>
      <c r="C37" s="22"/>
      <c r="D37" s="15">
        <f t="shared" ref="D37:M37" si="9">SUM(D5,D11,D15,D22,D27,D29,D33)</f>
        <v>358909</v>
      </c>
      <c r="E37" s="15">
        <f t="shared" si="9"/>
        <v>0</v>
      </c>
      <c r="F37" s="15">
        <f t="shared" si="9"/>
        <v>0</v>
      </c>
      <c r="G37" s="15">
        <f t="shared" si="9"/>
        <v>0</v>
      </c>
      <c r="H37" s="15">
        <f t="shared" si="9"/>
        <v>0</v>
      </c>
      <c r="I37" s="15">
        <f t="shared" si="9"/>
        <v>912274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0</v>
      </c>
      <c r="N37" s="15">
        <f t="shared" si="1"/>
        <v>1271183</v>
      </c>
      <c r="O37" s="38">
        <f t="shared" si="2"/>
        <v>1697.173564753004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55</v>
      </c>
      <c r="M39" s="48"/>
      <c r="N39" s="48"/>
      <c r="O39" s="43">
        <v>749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thickBot="1">
      <c r="A41" s="52" t="s">
        <v>56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A41:O41"/>
    <mergeCell ref="L39:N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42</v>
      </c>
      <c r="F4" s="34" t="s">
        <v>43</v>
      </c>
      <c r="G4" s="34" t="s">
        <v>44</v>
      </c>
      <c r="H4" s="34" t="s">
        <v>4</v>
      </c>
      <c r="I4" s="34" t="s">
        <v>5</v>
      </c>
      <c r="J4" s="35" t="s">
        <v>45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137438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4" si="1">SUM(D5:M5)</f>
        <v>137438</v>
      </c>
      <c r="O5" s="33">
        <f t="shared" ref="O5:O34" si="2">(N5/O$36)</f>
        <v>216.77917981072557</v>
      </c>
      <c r="P5" s="6"/>
    </row>
    <row r="6" spans="1:133">
      <c r="A6" s="12"/>
      <c r="B6" s="25">
        <v>312.41000000000003</v>
      </c>
      <c r="C6" s="20" t="s">
        <v>10</v>
      </c>
      <c r="D6" s="46">
        <v>27316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27316</v>
      </c>
      <c r="O6" s="47">
        <f t="shared" si="2"/>
        <v>43.085173501577287</v>
      </c>
      <c r="P6" s="9"/>
    </row>
    <row r="7" spans="1:133">
      <c r="A7" s="12"/>
      <c r="B7" s="25">
        <v>312.42</v>
      </c>
      <c r="C7" s="20" t="s">
        <v>9</v>
      </c>
      <c r="D7" s="46">
        <v>10601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10601</v>
      </c>
      <c r="O7" s="47">
        <f t="shared" si="2"/>
        <v>16.720820189274448</v>
      </c>
      <c r="P7" s="9"/>
    </row>
    <row r="8" spans="1:133">
      <c r="A8" s="12"/>
      <c r="B8" s="25">
        <v>312.60000000000002</v>
      </c>
      <c r="C8" s="20" t="s">
        <v>11</v>
      </c>
      <c r="D8" s="46">
        <v>81765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81765</v>
      </c>
      <c r="O8" s="47">
        <f t="shared" si="2"/>
        <v>128.96687697160883</v>
      </c>
      <c r="P8" s="9"/>
    </row>
    <row r="9" spans="1:133">
      <c r="A9" s="12"/>
      <c r="B9" s="25">
        <v>315</v>
      </c>
      <c r="C9" s="20" t="s">
        <v>12</v>
      </c>
      <c r="D9" s="46">
        <v>17756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17756</v>
      </c>
      <c r="O9" s="47">
        <f t="shared" si="2"/>
        <v>28.006309148264986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SUM(D11:D13)</f>
        <v>40735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40735</v>
      </c>
      <c r="O10" s="45">
        <f t="shared" si="2"/>
        <v>64.250788643533127</v>
      </c>
      <c r="P10" s="10"/>
    </row>
    <row r="11" spans="1:133">
      <c r="A11" s="12"/>
      <c r="B11" s="25">
        <v>322</v>
      </c>
      <c r="C11" s="20" t="s">
        <v>0</v>
      </c>
      <c r="D11" s="46">
        <v>1657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1657</v>
      </c>
      <c r="O11" s="47">
        <f t="shared" si="2"/>
        <v>2.6135646687697163</v>
      </c>
      <c r="P11" s="9"/>
    </row>
    <row r="12" spans="1:133">
      <c r="A12" s="12"/>
      <c r="B12" s="25">
        <v>323.10000000000002</v>
      </c>
      <c r="C12" s="20" t="s">
        <v>14</v>
      </c>
      <c r="D12" s="46">
        <v>39065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39065</v>
      </c>
      <c r="O12" s="47">
        <f t="shared" si="2"/>
        <v>61.616719242902207</v>
      </c>
      <c r="P12" s="9"/>
    </row>
    <row r="13" spans="1:133">
      <c r="A13" s="12"/>
      <c r="B13" s="25">
        <v>329</v>
      </c>
      <c r="C13" s="20" t="s">
        <v>15</v>
      </c>
      <c r="D13" s="46">
        <v>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</v>
      </c>
      <c r="O13" s="47">
        <f t="shared" si="2"/>
        <v>2.0504731861198739E-2</v>
      </c>
      <c r="P13" s="9"/>
    </row>
    <row r="14" spans="1:133" ht="15.75">
      <c r="A14" s="29" t="s">
        <v>17</v>
      </c>
      <c r="B14" s="30"/>
      <c r="C14" s="31"/>
      <c r="D14" s="32">
        <f t="shared" ref="D14:M14" si="4">SUM(D15:D21)</f>
        <v>133773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1142113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1275886</v>
      </c>
      <c r="O14" s="45">
        <f t="shared" si="2"/>
        <v>2012.4384858044164</v>
      </c>
      <c r="P14" s="10"/>
    </row>
    <row r="15" spans="1:133">
      <c r="A15" s="12"/>
      <c r="B15" s="25">
        <v>331.2</v>
      </c>
      <c r="C15" s="20" t="s">
        <v>16</v>
      </c>
      <c r="D15" s="46">
        <v>24714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5">SUM(D15:M15)</f>
        <v>24714</v>
      </c>
      <c r="O15" s="47">
        <f t="shared" si="2"/>
        <v>38.981072555205046</v>
      </c>
      <c r="P15" s="9"/>
    </row>
    <row r="16" spans="1:133">
      <c r="A16" s="12"/>
      <c r="B16" s="25">
        <v>331.35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863137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863137</v>
      </c>
      <c r="O16" s="47">
        <f t="shared" si="2"/>
        <v>1361.4148264984228</v>
      </c>
      <c r="P16" s="9"/>
    </row>
    <row r="17" spans="1:16">
      <c r="A17" s="12"/>
      <c r="B17" s="25">
        <v>334.35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278976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278976</v>
      </c>
      <c r="O17" s="47">
        <f t="shared" si="2"/>
        <v>440.02523659305996</v>
      </c>
      <c r="P17" s="9"/>
    </row>
    <row r="18" spans="1:16">
      <c r="A18" s="12"/>
      <c r="B18" s="25">
        <v>334.7</v>
      </c>
      <c r="C18" s="20" t="s">
        <v>20</v>
      </c>
      <c r="D18" s="46">
        <v>52671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52671</v>
      </c>
      <c r="O18" s="47">
        <f t="shared" si="2"/>
        <v>83.077287066246058</v>
      </c>
      <c r="P18" s="9"/>
    </row>
    <row r="19" spans="1:16">
      <c r="A19" s="12"/>
      <c r="B19" s="25">
        <v>335.12</v>
      </c>
      <c r="C19" s="20" t="s">
        <v>21</v>
      </c>
      <c r="D19" s="46">
        <v>26352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26352</v>
      </c>
      <c r="O19" s="47">
        <f t="shared" si="2"/>
        <v>41.564668769716086</v>
      </c>
      <c r="P19" s="9"/>
    </row>
    <row r="20" spans="1:16">
      <c r="A20" s="12"/>
      <c r="B20" s="25">
        <v>335.14</v>
      </c>
      <c r="C20" s="20" t="s">
        <v>22</v>
      </c>
      <c r="D20" s="46">
        <v>187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187</v>
      </c>
      <c r="O20" s="47">
        <f t="shared" si="2"/>
        <v>0.29495268138801262</v>
      </c>
      <c r="P20" s="9"/>
    </row>
    <row r="21" spans="1:16">
      <c r="A21" s="12"/>
      <c r="B21" s="25">
        <v>335.18</v>
      </c>
      <c r="C21" s="20" t="s">
        <v>23</v>
      </c>
      <c r="D21" s="46">
        <v>29849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29849</v>
      </c>
      <c r="O21" s="47">
        <f t="shared" si="2"/>
        <v>47.080441640378552</v>
      </c>
      <c r="P21" s="9"/>
    </row>
    <row r="22" spans="1:16" ht="15.75">
      <c r="A22" s="29" t="s">
        <v>28</v>
      </c>
      <c r="B22" s="30"/>
      <c r="C22" s="31"/>
      <c r="D22" s="32">
        <f t="shared" ref="D22:M22" si="6">SUM(D23:D26)</f>
        <v>65560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130834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ref="N22:N34" si="7">SUM(D22:M22)</f>
        <v>196394</v>
      </c>
      <c r="O22" s="45">
        <f t="shared" si="2"/>
        <v>309.7697160883281</v>
      </c>
      <c r="P22" s="10"/>
    </row>
    <row r="23" spans="1:16">
      <c r="A23" s="12"/>
      <c r="B23" s="25">
        <v>343.3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52865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52865</v>
      </c>
      <c r="O23" s="47">
        <f t="shared" si="2"/>
        <v>83.383280757097793</v>
      </c>
      <c r="P23" s="9"/>
    </row>
    <row r="24" spans="1:16">
      <c r="A24" s="12"/>
      <c r="B24" s="25">
        <v>343.4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14426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14426</v>
      </c>
      <c r="O24" s="47">
        <f t="shared" si="2"/>
        <v>22.753943217665615</v>
      </c>
      <c r="P24" s="9"/>
    </row>
    <row r="25" spans="1:16">
      <c r="A25" s="12"/>
      <c r="B25" s="25">
        <v>343.5</v>
      </c>
      <c r="C25" s="20" t="s">
        <v>33</v>
      </c>
      <c r="D25" s="46">
        <v>46519</v>
      </c>
      <c r="E25" s="46">
        <v>0</v>
      </c>
      <c r="F25" s="46">
        <v>0</v>
      </c>
      <c r="G25" s="46">
        <v>0</v>
      </c>
      <c r="H25" s="46">
        <v>0</v>
      </c>
      <c r="I25" s="46">
        <v>63543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110062</v>
      </c>
      <c r="O25" s="47">
        <f t="shared" si="2"/>
        <v>173.59936908517349</v>
      </c>
      <c r="P25" s="9"/>
    </row>
    <row r="26" spans="1:16">
      <c r="A26" s="12"/>
      <c r="B26" s="25">
        <v>344.9</v>
      </c>
      <c r="C26" s="20" t="s">
        <v>34</v>
      </c>
      <c r="D26" s="46">
        <v>19041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19041</v>
      </c>
      <c r="O26" s="47">
        <f t="shared" si="2"/>
        <v>30.033123028391167</v>
      </c>
      <c r="P26" s="9"/>
    </row>
    <row r="27" spans="1:16" ht="15.75">
      <c r="A27" s="29" t="s">
        <v>29</v>
      </c>
      <c r="B27" s="30"/>
      <c r="C27" s="31"/>
      <c r="D27" s="32">
        <f t="shared" ref="D27:M27" si="8">SUM(D28:D28)</f>
        <v>57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7"/>
        <v>57</v>
      </c>
      <c r="O27" s="45">
        <f t="shared" si="2"/>
        <v>8.9905362776025233E-2</v>
      </c>
      <c r="P27" s="10"/>
    </row>
    <row r="28" spans="1:16">
      <c r="A28" s="13"/>
      <c r="B28" s="39">
        <v>351.5</v>
      </c>
      <c r="C28" s="21" t="s">
        <v>37</v>
      </c>
      <c r="D28" s="46">
        <v>57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57</v>
      </c>
      <c r="O28" s="47">
        <f t="shared" si="2"/>
        <v>8.9905362776025233E-2</v>
      </c>
      <c r="P28" s="9"/>
    </row>
    <row r="29" spans="1:16" ht="15.75">
      <c r="A29" s="29" t="s">
        <v>2</v>
      </c>
      <c r="B29" s="30"/>
      <c r="C29" s="31"/>
      <c r="D29" s="32">
        <f t="shared" ref="D29:M29" si="9">SUM(D30:D31)</f>
        <v>31755</v>
      </c>
      <c r="E29" s="32">
        <f t="shared" si="9"/>
        <v>0</v>
      </c>
      <c r="F29" s="32">
        <f t="shared" si="9"/>
        <v>0</v>
      </c>
      <c r="G29" s="32">
        <f t="shared" si="9"/>
        <v>0</v>
      </c>
      <c r="H29" s="32">
        <f t="shared" si="9"/>
        <v>0</v>
      </c>
      <c r="I29" s="32">
        <f t="shared" si="9"/>
        <v>28068</v>
      </c>
      <c r="J29" s="32">
        <f t="shared" si="9"/>
        <v>0</v>
      </c>
      <c r="K29" s="32">
        <f t="shared" si="9"/>
        <v>0</v>
      </c>
      <c r="L29" s="32">
        <f t="shared" si="9"/>
        <v>0</v>
      </c>
      <c r="M29" s="32">
        <f t="shared" si="9"/>
        <v>0</v>
      </c>
      <c r="N29" s="32">
        <f t="shared" si="7"/>
        <v>59823</v>
      </c>
      <c r="O29" s="45">
        <f t="shared" si="2"/>
        <v>94.35804416403785</v>
      </c>
      <c r="P29" s="10"/>
    </row>
    <row r="30" spans="1:16">
      <c r="A30" s="12"/>
      <c r="B30" s="25">
        <v>361.1</v>
      </c>
      <c r="C30" s="20" t="s">
        <v>38</v>
      </c>
      <c r="D30" s="46">
        <v>4559</v>
      </c>
      <c r="E30" s="46">
        <v>0</v>
      </c>
      <c r="F30" s="46">
        <v>0</v>
      </c>
      <c r="G30" s="46">
        <v>0</v>
      </c>
      <c r="H30" s="46">
        <v>0</v>
      </c>
      <c r="I30" s="46">
        <v>23633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28192</v>
      </c>
      <c r="O30" s="47">
        <f t="shared" si="2"/>
        <v>44.466876971608833</v>
      </c>
      <c r="P30" s="9"/>
    </row>
    <row r="31" spans="1:16">
      <c r="A31" s="12"/>
      <c r="B31" s="25">
        <v>369.9</v>
      </c>
      <c r="C31" s="20" t="s">
        <v>39</v>
      </c>
      <c r="D31" s="46">
        <v>27196</v>
      </c>
      <c r="E31" s="46">
        <v>0</v>
      </c>
      <c r="F31" s="46">
        <v>0</v>
      </c>
      <c r="G31" s="46">
        <v>0</v>
      </c>
      <c r="H31" s="46">
        <v>0</v>
      </c>
      <c r="I31" s="46">
        <v>4435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31631</v>
      </c>
      <c r="O31" s="47">
        <f t="shared" si="2"/>
        <v>49.891167192429023</v>
      </c>
      <c r="P31" s="9"/>
    </row>
    <row r="32" spans="1:16" ht="15.75">
      <c r="A32" s="29" t="s">
        <v>30</v>
      </c>
      <c r="B32" s="30"/>
      <c r="C32" s="31"/>
      <c r="D32" s="32">
        <f t="shared" ref="D32:M32" si="10">SUM(D33:D33)</f>
        <v>15000</v>
      </c>
      <c r="E32" s="32">
        <f t="shared" si="10"/>
        <v>0</v>
      </c>
      <c r="F32" s="32">
        <f t="shared" si="10"/>
        <v>0</v>
      </c>
      <c r="G32" s="32">
        <f t="shared" si="10"/>
        <v>0</v>
      </c>
      <c r="H32" s="32">
        <f t="shared" si="10"/>
        <v>0</v>
      </c>
      <c r="I32" s="32">
        <f t="shared" si="10"/>
        <v>224128</v>
      </c>
      <c r="J32" s="32">
        <f t="shared" si="10"/>
        <v>0</v>
      </c>
      <c r="K32" s="32">
        <f t="shared" si="10"/>
        <v>0</v>
      </c>
      <c r="L32" s="32">
        <f t="shared" si="10"/>
        <v>0</v>
      </c>
      <c r="M32" s="32">
        <f t="shared" si="10"/>
        <v>0</v>
      </c>
      <c r="N32" s="32">
        <f t="shared" si="7"/>
        <v>239128</v>
      </c>
      <c r="O32" s="45">
        <f t="shared" si="2"/>
        <v>377.17350157728708</v>
      </c>
      <c r="P32" s="9"/>
    </row>
    <row r="33" spans="1:119" ht="15.75" thickBot="1">
      <c r="A33" s="12"/>
      <c r="B33" s="25">
        <v>381</v>
      </c>
      <c r="C33" s="20" t="s">
        <v>40</v>
      </c>
      <c r="D33" s="46">
        <v>15000</v>
      </c>
      <c r="E33" s="46">
        <v>0</v>
      </c>
      <c r="F33" s="46">
        <v>0</v>
      </c>
      <c r="G33" s="46">
        <v>0</v>
      </c>
      <c r="H33" s="46">
        <v>0</v>
      </c>
      <c r="I33" s="46">
        <v>224128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239128</v>
      </c>
      <c r="O33" s="47">
        <f t="shared" si="2"/>
        <v>377.17350157728708</v>
      </c>
      <c r="P33" s="9"/>
    </row>
    <row r="34" spans="1:119" ht="16.5" thickBot="1">
      <c r="A34" s="14" t="s">
        <v>35</v>
      </c>
      <c r="B34" s="23"/>
      <c r="C34" s="22"/>
      <c r="D34" s="15">
        <f t="shared" ref="D34:M34" si="11">SUM(D5,D10,D14,D22,D27,D29,D32)</f>
        <v>424318</v>
      </c>
      <c r="E34" s="15">
        <f t="shared" si="11"/>
        <v>0</v>
      </c>
      <c r="F34" s="15">
        <f t="shared" si="11"/>
        <v>0</v>
      </c>
      <c r="G34" s="15">
        <f t="shared" si="11"/>
        <v>0</v>
      </c>
      <c r="H34" s="15">
        <f t="shared" si="11"/>
        <v>0</v>
      </c>
      <c r="I34" s="15">
        <f t="shared" si="11"/>
        <v>1525143</v>
      </c>
      <c r="J34" s="15">
        <f t="shared" si="11"/>
        <v>0</v>
      </c>
      <c r="K34" s="15">
        <f t="shared" si="11"/>
        <v>0</v>
      </c>
      <c r="L34" s="15">
        <f t="shared" si="11"/>
        <v>0</v>
      </c>
      <c r="M34" s="15">
        <f t="shared" si="11"/>
        <v>0</v>
      </c>
      <c r="N34" s="15">
        <f t="shared" si="7"/>
        <v>1949461</v>
      </c>
      <c r="O34" s="38">
        <f t="shared" si="2"/>
        <v>3074.859621451104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47</v>
      </c>
      <c r="M36" s="48"/>
      <c r="N36" s="48"/>
      <c r="O36" s="43">
        <v>634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56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A38:O38"/>
    <mergeCell ref="A37:O37"/>
    <mergeCell ref="L36:N3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42</v>
      </c>
      <c r="F4" s="34" t="s">
        <v>43</v>
      </c>
      <c r="G4" s="34" t="s">
        <v>44</v>
      </c>
      <c r="H4" s="34" t="s">
        <v>4</v>
      </c>
      <c r="I4" s="34" t="s">
        <v>5</v>
      </c>
      <c r="J4" s="35" t="s">
        <v>45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142621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142621</v>
      </c>
      <c r="O5" s="33">
        <f t="shared" ref="O5:O34" si="2">(N5/O$36)</f>
        <v>224.6</v>
      </c>
      <c r="P5" s="6"/>
    </row>
    <row r="6" spans="1:133">
      <c r="A6" s="12"/>
      <c r="B6" s="25">
        <v>312.41000000000003</v>
      </c>
      <c r="C6" s="20" t="s">
        <v>10</v>
      </c>
      <c r="D6" s="46">
        <v>25006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25006</v>
      </c>
      <c r="O6" s="47">
        <f t="shared" si="2"/>
        <v>39.37952755905512</v>
      </c>
      <c r="P6" s="9"/>
    </row>
    <row r="7" spans="1:133">
      <c r="A7" s="12"/>
      <c r="B7" s="25">
        <v>312.42</v>
      </c>
      <c r="C7" s="20" t="s">
        <v>9</v>
      </c>
      <c r="D7" s="46">
        <v>10809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10809</v>
      </c>
      <c r="O7" s="47">
        <f t="shared" si="2"/>
        <v>17.022047244094487</v>
      </c>
      <c r="P7" s="9"/>
    </row>
    <row r="8" spans="1:133">
      <c r="A8" s="12"/>
      <c r="B8" s="25">
        <v>312.60000000000002</v>
      </c>
      <c r="C8" s="20" t="s">
        <v>11</v>
      </c>
      <c r="D8" s="46">
        <v>88409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88409</v>
      </c>
      <c r="O8" s="47">
        <f t="shared" si="2"/>
        <v>139.2267716535433</v>
      </c>
      <c r="P8" s="9"/>
    </row>
    <row r="9" spans="1:133">
      <c r="A9" s="12"/>
      <c r="B9" s="25">
        <v>315</v>
      </c>
      <c r="C9" s="20" t="s">
        <v>12</v>
      </c>
      <c r="D9" s="46">
        <v>18397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18397</v>
      </c>
      <c r="O9" s="47">
        <f t="shared" si="2"/>
        <v>28.971653543307088</v>
      </c>
      <c r="P9" s="9"/>
    </row>
    <row r="10" spans="1:133" ht="15.75">
      <c r="A10" s="29" t="s">
        <v>74</v>
      </c>
      <c r="B10" s="30"/>
      <c r="C10" s="31"/>
      <c r="D10" s="32">
        <f t="shared" ref="D10:M10" si="3">SUM(D11:D13)</f>
        <v>46192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46192</v>
      </c>
      <c r="O10" s="45">
        <f t="shared" si="2"/>
        <v>72.743307086614166</v>
      </c>
      <c r="P10" s="10"/>
    </row>
    <row r="11" spans="1:133">
      <c r="A11" s="12"/>
      <c r="B11" s="25">
        <v>322</v>
      </c>
      <c r="C11" s="20" t="s">
        <v>0</v>
      </c>
      <c r="D11" s="46">
        <v>9005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9005</v>
      </c>
      <c r="O11" s="47">
        <f t="shared" si="2"/>
        <v>14.181102362204724</v>
      </c>
      <c r="P11" s="9"/>
    </row>
    <row r="12" spans="1:133">
      <c r="A12" s="12"/>
      <c r="B12" s="25">
        <v>323.10000000000002</v>
      </c>
      <c r="C12" s="20" t="s">
        <v>14</v>
      </c>
      <c r="D12" s="46">
        <v>37030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37030</v>
      </c>
      <c r="O12" s="47">
        <f t="shared" si="2"/>
        <v>58.314960629921259</v>
      </c>
      <c r="P12" s="9"/>
    </row>
    <row r="13" spans="1:133">
      <c r="A13" s="12"/>
      <c r="B13" s="25">
        <v>329</v>
      </c>
      <c r="C13" s="20" t="s">
        <v>75</v>
      </c>
      <c r="D13" s="46">
        <v>157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157</v>
      </c>
      <c r="O13" s="47">
        <f t="shared" si="2"/>
        <v>0.24724409448818899</v>
      </c>
      <c r="P13" s="9"/>
    </row>
    <row r="14" spans="1:133" ht="15.75">
      <c r="A14" s="29" t="s">
        <v>17</v>
      </c>
      <c r="B14" s="30"/>
      <c r="C14" s="31"/>
      <c r="D14" s="32">
        <f t="shared" ref="D14:M14" si="4">SUM(D15:D19)</f>
        <v>64172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1875896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1940068</v>
      </c>
      <c r="O14" s="45">
        <f t="shared" si="2"/>
        <v>3055.2251968503938</v>
      </c>
      <c r="P14" s="10"/>
    </row>
    <row r="15" spans="1:133">
      <c r="A15" s="12"/>
      <c r="B15" s="25">
        <v>331.35</v>
      </c>
      <c r="C15" s="20" t="s">
        <v>18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1616602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1616602</v>
      </c>
      <c r="O15" s="47">
        <f t="shared" si="2"/>
        <v>2545.8299212598426</v>
      </c>
      <c r="P15" s="9"/>
    </row>
    <row r="16" spans="1:133">
      <c r="A16" s="12"/>
      <c r="B16" s="25">
        <v>334.35</v>
      </c>
      <c r="C16" s="20" t="s">
        <v>19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259294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259294</v>
      </c>
      <c r="O16" s="47">
        <f t="shared" si="2"/>
        <v>408.33700787401574</v>
      </c>
      <c r="P16" s="9"/>
    </row>
    <row r="17" spans="1:16">
      <c r="A17" s="12"/>
      <c r="B17" s="25">
        <v>335.12</v>
      </c>
      <c r="C17" s="20" t="s">
        <v>21</v>
      </c>
      <c r="D17" s="46">
        <v>29825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29825</v>
      </c>
      <c r="O17" s="47">
        <f t="shared" si="2"/>
        <v>46.968503937007874</v>
      </c>
      <c r="P17" s="9"/>
    </row>
    <row r="18" spans="1:16">
      <c r="A18" s="12"/>
      <c r="B18" s="25">
        <v>335.14</v>
      </c>
      <c r="C18" s="20" t="s">
        <v>22</v>
      </c>
      <c r="D18" s="46">
        <v>308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308</v>
      </c>
      <c r="O18" s="47">
        <f t="shared" si="2"/>
        <v>0.48503937007874015</v>
      </c>
      <c r="P18" s="9"/>
    </row>
    <row r="19" spans="1:16">
      <c r="A19" s="12"/>
      <c r="B19" s="25">
        <v>335.18</v>
      </c>
      <c r="C19" s="20" t="s">
        <v>23</v>
      </c>
      <c r="D19" s="46">
        <v>34039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34039</v>
      </c>
      <c r="O19" s="47">
        <f t="shared" si="2"/>
        <v>53.604724409448821</v>
      </c>
      <c r="P19" s="9"/>
    </row>
    <row r="20" spans="1:16" ht="15.75">
      <c r="A20" s="29" t="s">
        <v>28</v>
      </c>
      <c r="B20" s="30"/>
      <c r="C20" s="31"/>
      <c r="D20" s="32">
        <f t="shared" ref="D20:M20" si="5">SUM(D21:D24)</f>
        <v>78474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107488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185962</v>
      </c>
      <c r="O20" s="45">
        <f t="shared" si="2"/>
        <v>292.85354330708662</v>
      </c>
      <c r="P20" s="10"/>
    </row>
    <row r="21" spans="1:16">
      <c r="A21" s="12"/>
      <c r="B21" s="25">
        <v>343.3</v>
      </c>
      <c r="C21" s="20" t="s">
        <v>31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49738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49738</v>
      </c>
      <c r="O21" s="47">
        <f t="shared" si="2"/>
        <v>78.327559055118115</v>
      </c>
      <c r="P21" s="9"/>
    </row>
    <row r="22" spans="1:16">
      <c r="A22" s="12"/>
      <c r="B22" s="25">
        <v>343.4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16063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16063</v>
      </c>
      <c r="O22" s="47">
        <f t="shared" si="2"/>
        <v>25.296062992125986</v>
      </c>
      <c r="P22" s="9"/>
    </row>
    <row r="23" spans="1:16">
      <c r="A23" s="12"/>
      <c r="B23" s="25">
        <v>343.5</v>
      </c>
      <c r="C23" s="20" t="s">
        <v>33</v>
      </c>
      <c r="D23" s="46">
        <v>62025</v>
      </c>
      <c r="E23" s="46">
        <v>0</v>
      </c>
      <c r="F23" s="46">
        <v>0</v>
      </c>
      <c r="G23" s="46">
        <v>0</v>
      </c>
      <c r="H23" s="46">
        <v>0</v>
      </c>
      <c r="I23" s="46">
        <v>41687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103712</v>
      </c>
      <c r="O23" s="47">
        <f t="shared" si="2"/>
        <v>163.32598425196849</v>
      </c>
      <c r="P23" s="9"/>
    </row>
    <row r="24" spans="1:16">
      <c r="A24" s="12"/>
      <c r="B24" s="25">
        <v>344.9</v>
      </c>
      <c r="C24" s="20" t="s">
        <v>34</v>
      </c>
      <c r="D24" s="46">
        <v>16449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16449</v>
      </c>
      <c r="O24" s="47">
        <f t="shared" si="2"/>
        <v>25.903937007874017</v>
      </c>
      <c r="P24" s="9"/>
    </row>
    <row r="25" spans="1:16" ht="15.75">
      <c r="A25" s="29" t="s">
        <v>29</v>
      </c>
      <c r="B25" s="30"/>
      <c r="C25" s="31"/>
      <c r="D25" s="32">
        <f t="shared" ref="D25:M25" si="7">SUM(D26:D26)</f>
        <v>165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6"/>
        <v>165</v>
      </c>
      <c r="O25" s="45">
        <f t="shared" si="2"/>
        <v>0.25984251968503935</v>
      </c>
      <c r="P25" s="10"/>
    </row>
    <row r="26" spans="1:16">
      <c r="A26" s="13"/>
      <c r="B26" s="39">
        <v>351.5</v>
      </c>
      <c r="C26" s="21" t="s">
        <v>37</v>
      </c>
      <c r="D26" s="46">
        <v>165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165</v>
      </c>
      <c r="O26" s="47">
        <f t="shared" si="2"/>
        <v>0.25984251968503935</v>
      </c>
      <c r="P26" s="9"/>
    </row>
    <row r="27" spans="1:16" ht="15.75">
      <c r="A27" s="29" t="s">
        <v>2</v>
      </c>
      <c r="B27" s="30"/>
      <c r="C27" s="31"/>
      <c r="D27" s="32">
        <f t="shared" ref="D27:M27" si="8">SUM(D28:D30)</f>
        <v>31247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29084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ref="N27:N34" si="9">SUM(D27:M27)</f>
        <v>60331</v>
      </c>
      <c r="O27" s="45">
        <f t="shared" si="2"/>
        <v>95.009448818897638</v>
      </c>
      <c r="P27" s="10"/>
    </row>
    <row r="28" spans="1:16">
      <c r="A28" s="12"/>
      <c r="B28" s="25">
        <v>361.1</v>
      </c>
      <c r="C28" s="20" t="s">
        <v>38</v>
      </c>
      <c r="D28" s="46">
        <v>11621</v>
      </c>
      <c r="E28" s="46">
        <v>0</v>
      </c>
      <c r="F28" s="46">
        <v>0</v>
      </c>
      <c r="G28" s="46">
        <v>0</v>
      </c>
      <c r="H28" s="46">
        <v>0</v>
      </c>
      <c r="I28" s="46">
        <v>28490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40111</v>
      </c>
      <c r="O28" s="47">
        <f t="shared" si="2"/>
        <v>63.166929133858268</v>
      </c>
      <c r="P28" s="9"/>
    </row>
    <row r="29" spans="1:16">
      <c r="A29" s="12"/>
      <c r="B29" s="25">
        <v>366</v>
      </c>
      <c r="C29" s="20" t="s">
        <v>52</v>
      </c>
      <c r="D29" s="46">
        <v>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5000</v>
      </c>
      <c r="O29" s="47">
        <f t="shared" si="2"/>
        <v>7.8740157480314963</v>
      </c>
      <c r="P29" s="9"/>
    </row>
    <row r="30" spans="1:16">
      <c r="A30" s="12"/>
      <c r="B30" s="25">
        <v>369.9</v>
      </c>
      <c r="C30" s="20" t="s">
        <v>39</v>
      </c>
      <c r="D30" s="46">
        <v>14626</v>
      </c>
      <c r="E30" s="46">
        <v>0</v>
      </c>
      <c r="F30" s="46">
        <v>0</v>
      </c>
      <c r="G30" s="46">
        <v>0</v>
      </c>
      <c r="H30" s="46">
        <v>0</v>
      </c>
      <c r="I30" s="46">
        <v>594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15220</v>
      </c>
      <c r="O30" s="47">
        <f t="shared" si="2"/>
        <v>23.968503937007874</v>
      </c>
      <c r="P30" s="9"/>
    </row>
    <row r="31" spans="1:16" ht="15.75">
      <c r="A31" s="29" t="s">
        <v>30</v>
      </c>
      <c r="B31" s="30"/>
      <c r="C31" s="31"/>
      <c r="D31" s="32">
        <f t="shared" ref="D31:M31" si="10">SUM(D32:D33)</f>
        <v>5000</v>
      </c>
      <c r="E31" s="32">
        <f t="shared" si="10"/>
        <v>0</v>
      </c>
      <c r="F31" s="32">
        <f t="shared" si="10"/>
        <v>0</v>
      </c>
      <c r="G31" s="32">
        <f t="shared" si="10"/>
        <v>0</v>
      </c>
      <c r="H31" s="32">
        <f t="shared" si="10"/>
        <v>0</v>
      </c>
      <c r="I31" s="32">
        <f t="shared" si="10"/>
        <v>246570</v>
      </c>
      <c r="J31" s="32">
        <f t="shared" si="10"/>
        <v>0</v>
      </c>
      <c r="K31" s="32">
        <f t="shared" si="10"/>
        <v>0</v>
      </c>
      <c r="L31" s="32">
        <f t="shared" si="10"/>
        <v>0</v>
      </c>
      <c r="M31" s="32">
        <f t="shared" si="10"/>
        <v>0</v>
      </c>
      <c r="N31" s="32">
        <f t="shared" si="9"/>
        <v>251570</v>
      </c>
      <c r="O31" s="45">
        <f t="shared" si="2"/>
        <v>396.17322834645671</v>
      </c>
      <c r="P31" s="9"/>
    </row>
    <row r="32" spans="1:16">
      <c r="A32" s="12"/>
      <c r="B32" s="25">
        <v>381</v>
      </c>
      <c r="C32" s="20" t="s">
        <v>40</v>
      </c>
      <c r="D32" s="46">
        <v>5000</v>
      </c>
      <c r="E32" s="46">
        <v>0</v>
      </c>
      <c r="F32" s="46">
        <v>0</v>
      </c>
      <c r="G32" s="46">
        <v>0</v>
      </c>
      <c r="H32" s="46">
        <v>0</v>
      </c>
      <c r="I32" s="46">
        <v>15000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20000</v>
      </c>
      <c r="O32" s="47">
        <f t="shared" si="2"/>
        <v>31.496062992125985</v>
      </c>
      <c r="P32" s="9"/>
    </row>
    <row r="33" spans="1:119" ht="15.75" thickBot="1">
      <c r="A33" s="12"/>
      <c r="B33" s="25">
        <v>389.4</v>
      </c>
      <c r="C33" s="20" t="s">
        <v>76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231570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231570</v>
      </c>
      <c r="O33" s="47">
        <f t="shared" si="2"/>
        <v>364.67716535433073</v>
      </c>
      <c r="P33" s="9"/>
    </row>
    <row r="34" spans="1:119" ht="16.5" thickBot="1">
      <c r="A34" s="14" t="s">
        <v>35</v>
      </c>
      <c r="B34" s="23"/>
      <c r="C34" s="22"/>
      <c r="D34" s="15">
        <f t="shared" ref="D34:M34" si="11">SUM(D5,D10,D14,D20,D25,D27,D31)</f>
        <v>367871</v>
      </c>
      <c r="E34" s="15">
        <f t="shared" si="11"/>
        <v>0</v>
      </c>
      <c r="F34" s="15">
        <f t="shared" si="11"/>
        <v>0</v>
      </c>
      <c r="G34" s="15">
        <f t="shared" si="11"/>
        <v>0</v>
      </c>
      <c r="H34" s="15">
        <f t="shared" si="11"/>
        <v>0</v>
      </c>
      <c r="I34" s="15">
        <f t="shared" si="11"/>
        <v>2259038</v>
      </c>
      <c r="J34" s="15">
        <f t="shared" si="11"/>
        <v>0</v>
      </c>
      <c r="K34" s="15">
        <f t="shared" si="11"/>
        <v>0</v>
      </c>
      <c r="L34" s="15">
        <f t="shared" si="11"/>
        <v>0</v>
      </c>
      <c r="M34" s="15">
        <f t="shared" si="11"/>
        <v>0</v>
      </c>
      <c r="N34" s="15">
        <f t="shared" si="9"/>
        <v>2626909</v>
      </c>
      <c r="O34" s="38">
        <f t="shared" si="2"/>
        <v>4136.8645669291336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77</v>
      </c>
      <c r="M36" s="48"/>
      <c r="N36" s="48"/>
      <c r="O36" s="43">
        <v>635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56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8"/>
      <c r="M3" s="69"/>
      <c r="N3" s="36"/>
      <c r="O3" s="37"/>
      <c r="P3" s="70" t="s">
        <v>113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42</v>
      </c>
      <c r="F4" s="34" t="s">
        <v>43</v>
      </c>
      <c r="G4" s="34" t="s">
        <v>44</v>
      </c>
      <c r="H4" s="34" t="s">
        <v>4</v>
      </c>
      <c r="I4" s="34" t="s">
        <v>5</v>
      </c>
      <c r="J4" s="35" t="s">
        <v>45</v>
      </c>
      <c r="K4" s="35" t="s">
        <v>6</v>
      </c>
      <c r="L4" s="35" t="s">
        <v>7</v>
      </c>
      <c r="M4" s="35" t="s">
        <v>114</v>
      </c>
      <c r="N4" s="35" t="s">
        <v>8</v>
      </c>
      <c r="O4" s="35" t="s">
        <v>115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116</v>
      </c>
      <c r="B5" s="26"/>
      <c r="C5" s="26"/>
      <c r="D5" s="27">
        <f t="shared" ref="D5:N5" si="0">SUM(D6:D10)</f>
        <v>284919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32" si="1">SUM(D5:N5)</f>
        <v>284919</v>
      </c>
      <c r="P5" s="33">
        <f t="shared" ref="P5:P32" si="2">(O5/P$34)</f>
        <v>344.93825665859566</v>
      </c>
      <c r="Q5" s="6"/>
    </row>
    <row r="6" spans="1:134">
      <c r="A6" s="12"/>
      <c r="B6" s="25">
        <v>311</v>
      </c>
      <c r="C6" s="20" t="s">
        <v>107</v>
      </c>
      <c r="D6" s="46">
        <v>72354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72354</v>
      </c>
      <c r="P6" s="47">
        <f t="shared" si="2"/>
        <v>87.595641646489099</v>
      </c>
      <c r="Q6" s="9"/>
    </row>
    <row r="7" spans="1:134">
      <c r="A7" s="12"/>
      <c r="B7" s="25">
        <v>312.41000000000003</v>
      </c>
      <c r="C7" s="20" t="s">
        <v>117</v>
      </c>
      <c r="D7" s="46">
        <v>41705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41705</v>
      </c>
      <c r="P7" s="47">
        <f t="shared" si="2"/>
        <v>50.490314769975789</v>
      </c>
      <c r="Q7" s="9"/>
    </row>
    <row r="8" spans="1:134">
      <c r="A8" s="12"/>
      <c r="B8" s="25">
        <v>314.89999999999998</v>
      </c>
      <c r="C8" s="20" t="s">
        <v>118</v>
      </c>
      <c r="D8" s="46">
        <v>57130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57130</v>
      </c>
      <c r="P8" s="47">
        <f t="shared" si="2"/>
        <v>69.164648910411628</v>
      </c>
      <c r="Q8" s="9"/>
    </row>
    <row r="9" spans="1:134">
      <c r="A9" s="12"/>
      <c r="B9" s="25">
        <v>315.2</v>
      </c>
      <c r="C9" s="20" t="s">
        <v>119</v>
      </c>
      <c r="D9" s="46">
        <v>14479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14479</v>
      </c>
      <c r="P9" s="47">
        <f t="shared" si="2"/>
        <v>17.529055690072639</v>
      </c>
      <c r="Q9" s="9"/>
    </row>
    <row r="10" spans="1:134">
      <c r="A10" s="12"/>
      <c r="B10" s="25">
        <v>319.89999999999998</v>
      </c>
      <c r="C10" s="20" t="s">
        <v>120</v>
      </c>
      <c r="D10" s="46">
        <v>99251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99251</v>
      </c>
      <c r="P10" s="47">
        <f t="shared" si="2"/>
        <v>120.15859564164649</v>
      </c>
      <c r="Q10" s="9"/>
    </row>
    <row r="11" spans="1:134" ht="15.75">
      <c r="A11" s="29" t="s">
        <v>13</v>
      </c>
      <c r="B11" s="30"/>
      <c r="C11" s="31"/>
      <c r="D11" s="32">
        <f t="shared" ref="D11:N11" si="3">SUM(D12:D14)</f>
        <v>89133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44">
        <f t="shared" si="1"/>
        <v>89133</v>
      </c>
      <c r="P11" s="45">
        <f t="shared" si="2"/>
        <v>107.909200968523</v>
      </c>
      <c r="Q11" s="10"/>
    </row>
    <row r="12" spans="1:134">
      <c r="A12" s="12"/>
      <c r="B12" s="25">
        <v>322</v>
      </c>
      <c r="C12" s="20" t="s">
        <v>121</v>
      </c>
      <c r="D12" s="46">
        <v>50714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50714</v>
      </c>
      <c r="P12" s="47">
        <f t="shared" si="2"/>
        <v>61.397094430992738</v>
      </c>
      <c r="Q12" s="9"/>
    </row>
    <row r="13" spans="1:134">
      <c r="A13" s="12"/>
      <c r="B13" s="25">
        <v>322.89999999999998</v>
      </c>
      <c r="C13" s="20" t="s">
        <v>122</v>
      </c>
      <c r="D13" s="46">
        <v>1309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1309</v>
      </c>
      <c r="P13" s="47">
        <f t="shared" si="2"/>
        <v>1.5847457627118644</v>
      </c>
      <c r="Q13" s="9"/>
    </row>
    <row r="14" spans="1:134">
      <c r="A14" s="12"/>
      <c r="B14" s="25">
        <v>323.10000000000002</v>
      </c>
      <c r="C14" s="20" t="s">
        <v>14</v>
      </c>
      <c r="D14" s="46">
        <v>37110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37110</v>
      </c>
      <c r="P14" s="47">
        <f t="shared" si="2"/>
        <v>44.927360774818403</v>
      </c>
      <c r="Q14" s="9"/>
    </row>
    <row r="15" spans="1:134" ht="15.75">
      <c r="A15" s="29" t="s">
        <v>123</v>
      </c>
      <c r="B15" s="30"/>
      <c r="C15" s="31"/>
      <c r="D15" s="32">
        <f t="shared" ref="D15:N15" si="4">SUM(D16:D20)</f>
        <v>563333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32">
        <f t="shared" si="4"/>
        <v>0</v>
      </c>
      <c r="O15" s="44">
        <f t="shared" si="1"/>
        <v>563333</v>
      </c>
      <c r="P15" s="45">
        <f t="shared" si="2"/>
        <v>682.00121065375299</v>
      </c>
      <c r="Q15" s="10"/>
    </row>
    <row r="16" spans="1:134">
      <c r="A16" s="12"/>
      <c r="B16" s="25">
        <v>331.5</v>
      </c>
      <c r="C16" s="20" t="s">
        <v>124</v>
      </c>
      <c r="D16" s="46">
        <v>316014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316014</v>
      </c>
      <c r="P16" s="47">
        <f t="shared" si="2"/>
        <v>382.58353510895881</v>
      </c>
      <c r="Q16" s="9"/>
    </row>
    <row r="17" spans="1:120">
      <c r="A17" s="12"/>
      <c r="B17" s="25">
        <v>334.1</v>
      </c>
      <c r="C17" s="20" t="s">
        <v>80</v>
      </c>
      <c r="D17" s="46">
        <v>150424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150424</v>
      </c>
      <c r="P17" s="47">
        <f t="shared" si="2"/>
        <v>182.11138014527845</v>
      </c>
      <c r="Q17" s="9"/>
    </row>
    <row r="18" spans="1:120">
      <c r="A18" s="12"/>
      <c r="B18" s="25">
        <v>335.14</v>
      </c>
      <c r="C18" s="20" t="s">
        <v>67</v>
      </c>
      <c r="D18" s="46">
        <v>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99</v>
      </c>
      <c r="P18" s="47">
        <f t="shared" si="2"/>
        <v>0.11985472154963681</v>
      </c>
      <c r="Q18" s="9"/>
    </row>
    <row r="19" spans="1:120">
      <c r="A19" s="12"/>
      <c r="B19" s="25">
        <v>335.18</v>
      </c>
      <c r="C19" s="20" t="s">
        <v>125</v>
      </c>
      <c r="D19" s="46">
        <v>48912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48912</v>
      </c>
      <c r="P19" s="47">
        <f t="shared" si="2"/>
        <v>59.215496368038743</v>
      </c>
      <c r="Q19" s="9"/>
    </row>
    <row r="20" spans="1:120">
      <c r="A20" s="12"/>
      <c r="B20" s="25">
        <v>335.9</v>
      </c>
      <c r="C20" s="20" t="s">
        <v>126</v>
      </c>
      <c r="D20" s="46">
        <v>47884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47884</v>
      </c>
      <c r="P20" s="47">
        <f t="shared" si="2"/>
        <v>57.970944309927361</v>
      </c>
      <c r="Q20" s="9"/>
    </row>
    <row r="21" spans="1:120" ht="15.75">
      <c r="A21" s="29" t="s">
        <v>28</v>
      </c>
      <c r="B21" s="30"/>
      <c r="C21" s="31"/>
      <c r="D21" s="32">
        <f t="shared" ref="D21:N21" si="5">SUM(D22:D26)</f>
        <v>20847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313986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32">
        <f t="shared" si="1"/>
        <v>334833</v>
      </c>
      <c r="P21" s="45">
        <f t="shared" si="2"/>
        <v>405.36682808716705</v>
      </c>
      <c r="Q21" s="10"/>
    </row>
    <row r="22" spans="1:120">
      <c r="A22" s="12"/>
      <c r="B22" s="25">
        <v>343.4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126035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126035</v>
      </c>
      <c r="P22" s="47">
        <f t="shared" si="2"/>
        <v>152.58474576271186</v>
      </c>
      <c r="Q22" s="9"/>
    </row>
    <row r="23" spans="1:120">
      <c r="A23" s="12"/>
      <c r="B23" s="25">
        <v>343.5</v>
      </c>
      <c r="C23" s="20" t="s">
        <v>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187951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187951</v>
      </c>
      <c r="P23" s="47">
        <f t="shared" si="2"/>
        <v>227.54358353510895</v>
      </c>
      <c r="Q23" s="9"/>
    </row>
    <row r="24" spans="1:120">
      <c r="A24" s="12"/>
      <c r="B24" s="25">
        <v>344.9</v>
      </c>
      <c r="C24" s="20" t="s">
        <v>90</v>
      </c>
      <c r="D24" s="46">
        <v>19176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19176</v>
      </c>
      <c r="P24" s="47">
        <f t="shared" si="2"/>
        <v>23.215496368038743</v>
      </c>
      <c r="Q24" s="9"/>
    </row>
    <row r="25" spans="1:120">
      <c r="A25" s="12"/>
      <c r="B25" s="25">
        <v>347.2</v>
      </c>
      <c r="C25" s="20" t="s">
        <v>86</v>
      </c>
      <c r="D25" s="46">
        <v>210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210</v>
      </c>
      <c r="P25" s="47">
        <f t="shared" si="2"/>
        <v>0.25423728813559321</v>
      </c>
      <c r="Q25" s="9"/>
    </row>
    <row r="26" spans="1:120">
      <c r="A26" s="12"/>
      <c r="B26" s="25">
        <v>349</v>
      </c>
      <c r="C26" s="20" t="s">
        <v>127</v>
      </c>
      <c r="D26" s="46">
        <v>1461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1461</v>
      </c>
      <c r="P26" s="47">
        <f t="shared" si="2"/>
        <v>1.7687651331719128</v>
      </c>
      <c r="Q26" s="9"/>
    </row>
    <row r="27" spans="1:120" ht="15.75">
      <c r="A27" s="29" t="s">
        <v>29</v>
      </c>
      <c r="B27" s="30"/>
      <c r="C27" s="31"/>
      <c r="D27" s="32">
        <f t="shared" ref="D27:N27" si="6">SUM(D28:D28)</f>
        <v>0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1461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6"/>
        <v>0</v>
      </c>
      <c r="O27" s="32">
        <f t="shared" si="1"/>
        <v>1461</v>
      </c>
      <c r="P27" s="45">
        <f t="shared" si="2"/>
        <v>1.7687651331719128</v>
      </c>
      <c r="Q27" s="10"/>
    </row>
    <row r="28" spans="1:120">
      <c r="A28" s="13"/>
      <c r="B28" s="39">
        <v>359</v>
      </c>
      <c r="C28" s="21" t="s">
        <v>95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1461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1461</v>
      </c>
      <c r="P28" s="47">
        <f t="shared" si="2"/>
        <v>1.7687651331719128</v>
      </c>
      <c r="Q28" s="9"/>
    </row>
    <row r="29" spans="1:120" ht="15.75">
      <c r="A29" s="29" t="s">
        <v>2</v>
      </c>
      <c r="B29" s="30"/>
      <c r="C29" s="31"/>
      <c r="D29" s="32">
        <f t="shared" ref="D29:N29" si="7">SUM(D30:D31)</f>
        <v>37088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12456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7"/>
        <v>0</v>
      </c>
      <c r="O29" s="32">
        <f t="shared" si="1"/>
        <v>49544</v>
      </c>
      <c r="P29" s="45">
        <f t="shared" si="2"/>
        <v>59.980629539951572</v>
      </c>
      <c r="Q29" s="10"/>
    </row>
    <row r="30" spans="1:120">
      <c r="A30" s="12"/>
      <c r="B30" s="25">
        <v>361.1</v>
      </c>
      <c r="C30" s="20" t="s">
        <v>38</v>
      </c>
      <c r="D30" s="46">
        <v>518</v>
      </c>
      <c r="E30" s="46">
        <v>0</v>
      </c>
      <c r="F30" s="46">
        <v>0</v>
      </c>
      <c r="G30" s="46">
        <v>0</v>
      </c>
      <c r="H30" s="46">
        <v>0</v>
      </c>
      <c r="I30" s="46">
        <v>344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862</v>
      </c>
      <c r="P30" s="47">
        <f t="shared" si="2"/>
        <v>1.0435835351089588</v>
      </c>
      <c r="Q30" s="9"/>
    </row>
    <row r="31" spans="1:120" ht="15.75" thickBot="1">
      <c r="A31" s="12"/>
      <c r="B31" s="25">
        <v>369.9</v>
      </c>
      <c r="C31" s="20" t="s">
        <v>39</v>
      </c>
      <c r="D31" s="46">
        <v>36570</v>
      </c>
      <c r="E31" s="46">
        <v>0</v>
      </c>
      <c r="F31" s="46">
        <v>0</v>
      </c>
      <c r="G31" s="46">
        <v>0</v>
      </c>
      <c r="H31" s="46">
        <v>0</v>
      </c>
      <c r="I31" s="46">
        <v>12112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"/>
        <v>48682</v>
      </c>
      <c r="P31" s="47">
        <f t="shared" si="2"/>
        <v>58.937046004842614</v>
      </c>
      <c r="Q31" s="9"/>
    </row>
    <row r="32" spans="1:120" ht="16.5" thickBot="1">
      <c r="A32" s="14" t="s">
        <v>35</v>
      </c>
      <c r="B32" s="23"/>
      <c r="C32" s="22"/>
      <c r="D32" s="15">
        <f>SUM(D5,D11,D15,D21,D27,D29)</f>
        <v>995320</v>
      </c>
      <c r="E32" s="15">
        <f t="shared" ref="E32:N32" si="8">SUM(E5,E11,E15,E21,E27,E29)</f>
        <v>0</v>
      </c>
      <c r="F32" s="15">
        <f t="shared" si="8"/>
        <v>0</v>
      </c>
      <c r="G32" s="15">
        <f t="shared" si="8"/>
        <v>0</v>
      </c>
      <c r="H32" s="15">
        <f t="shared" si="8"/>
        <v>0</v>
      </c>
      <c r="I32" s="15">
        <f t="shared" si="8"/>
        <v>327903</v>
      </c>
      <c r="J32" s="15">
        <f t="shared" si="8"/>
        <v>0</v>
      </c>
      <c r="K32" s="15">
        <f t="shared" si="8"/>
        <v>0</v>
      </c>
      <c r="L32" s="15">
        <f t="shared" si="8"/>
        <v>0</v>
      </c>
      <c r="M32" s="15">
        <f t="shared" si="8"/>
        <v>0</v>
      </c>
      <c r="N32" s="15">
        <f t="shared" si="8"/>
        <v>0</v>
      </c>
      <c r="O32" s="15">
        <f t="shared" si="1"/>
        <v>1323223</v>
      </c>
      <c r="P32" s="38">
        <f t="shared" si="2"/>
        <v>1601.9648910411622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</row>
    <row r="34" spans="1:16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8" t="s">
        <v>128</v>
      </c>
      <c r="N34" s="48"/>
      <c r="O34" s="48"/>
      <c r="P34" s="43">
        <v>826</v>
      </c>
    </row>
    <row r="35" spans="1:16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/>
    </row>
    <row r="36" spans="1:16" ht="15.75" customHeight="1" thickBot="1">
      <c r="A36" s="52" t="s">
        <v>56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4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42</v>
      </c>
      <c r="F4" s="34" t="s">
        <v>43</v>
      </c>
      <c r="G4" s="34" t="s">
        <v>44</v>
      </c>
      <c r="H4" s="34" t="s">
        <v>4</v>
      </c>
      <c r="I4" s="34" t="s">
        <v>5</v>
      </c>
      <c r="J4" s="35" t="s">
        <v>45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287908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287908</v>
      </c>
      <c r="O5" s="33">
        <f t="shared" ref="O5:O30" si="2">(N5/O$32)</f>
        <v>364.90240811153359</v>
      </c>
      <c r="P5" s="6"/>
    </row>
    <row r="6" spans="1:133">
      <c r="A6" s="12"/>
      <c r="B6" s="25">
        <v>311</v>
      </c>
      <c r="C6" s="20" t="s">
        <v>107</v>
      </c>
      <c r="D6" s="46">
        <v>73055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73055</v>
      </c>
      <c r="O6" s="47">
        <f t="shared" si="2"/>
        <v>92.591888466413181</v>
      </c>
      <c r="P6" s="9"/>
    </row>
    <row r="7" spans="1:133">
      <c r="A7" s="12"/>
      <c r="B7" s="25">
        <v>312.41000000000003</v>
      </c>
      <c r="C7" s="20" t="s">
        <v>10</v>
      </c>
      <c r="D7" s="46">
        <v>42861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42861</v>
      </c>
      <c r="O7" s="47">
        <f t="shared" si="2"/>
        <v>54.323193916349808</v>
      </c>
      <c r="P7" s="9"/>
    </row>
    <row r="8" spans="1:133">
      <c r="A8" s="12"/>
      <c r="B8" s="25">
        <v>312.60000000000002</v>
      </c>
      <c r="C8" s="20" t="s">
        <v>11</v>
      </c>
      <c r="D8" s="46">
        <v>100693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100693</v>
      </c>
      <c r="O8" s="47">
        <f t="shared" si="2"/>
        <v>127.62103929024082</v>
      </c>
      <c r="P8" s="9"/>
    </row>
    <row r="9" spans="1:133">
      <c r="A9" s="12"/>
      <c r="B9" s="25">
        <v>314.10000000000002</v>
      </c>
      <c r="C9" s="20" t="s">
        <v>50</v>
      </c>
      <c r="D9" s="46">
        <v>54859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54859</v>
      </c>
      <c r="O9" s="47">
        <f t="shared" si="2"/>
        <v>69.529784537389105</v>
      </c>
      <c r="P9" s="9"/>
    </row>
    <row r="10" spans="1:133">
      <c r="A10" s="12"/>
      <c r="B10" s="25">
        <v>315</v>
      </c>
      <c r="C10" s="20" t="s">
        <v>64</v>
      </c>
      <c r="D10" s="46">
        <v>16428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16428</v>
      </c>
      <c r="O10" s="47">
        <f t="shared" si="2"/>
        <v>20.821292775665398</v>
      </c>
      <c r="P10" s="9"/>
    </row>
    <row r="11" spans="1:133">
      <c r="A11" s="12"/>
      <c r="B11" s="25">
        <v>316</v>
      </c>
      <c r="C11" s="20" t="s">
        <v>93</v>
      </c>
      <c r="D11" s="46">
        <v>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</v>
      </c>
      <c r="O11" s="47">
        <f t="shared" si="2"/>
        <v>1.5209125475285171E-2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SUM(D13:D14)</f>
        <v>80811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80811</v>
      </c>
      <c r="O12" s="45">
        <f t="shared" si="2"/>
        <v>102.42205323193916</v>
      </c>
      <c r="P12" s="10"/>
    </row>
    <row r="13" spans="1:133">
      <c r="A13" s="12"/>
      <c r="B13" s="25">
        <v>322</v>
      </c>
      <c r="C13" s="20" t="s">
        <v>0</v>
      </c>
      <c r="D13" s="46">
        <v>45200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45200</v>
      </c>
      <c r="O13" s="47">
        <f t="shared" si="2"/>
        <v>57.28770595690748</v>
      </c>
      <c r="P13" s="9"/>
    </row>
    <row r="14" spans="1:133">
      <c r="A14" s="12"/>
      <c r="B14" s="25">
        <v>323.10000000000002</v>
      </c>
      <c r="C14" s="20" t="s">
        <v>14</v>
      </c>
      <c r="D14" s="46">
        <v>35611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35611</v>
      </c>
      <c r="O14" s="47">
        <f t="shared" si="2"/>
        <v>45.134347275031686</v>
      </c>
      <c r="P14" s="9"/>
    </row>
    <row r="15" spans="1:133" ht="15.75">
      <c r="A15" s="29" t="s">
        <v>17</v>
      </c>
      <c r="B15" s="30"/>
      <c r="C15" s="31"/>
      <c r="D15" s="32">
        <f t="shared" ref="D15:M15" si="4">SUM(D16:D19)</f>
        <v>203748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203748</v>
      </c>
      <c r="O15" s="45">
        <f t="shared" si="2"/>
        <v>258.2357414448669</v>
      </c>
      <c r="P15" s="10"/>
    </row>
    <row r="16" spans="1:133">
      <c r="A16" s="12"/>
      <c r="B16" s="25">
        <v>331.49</v>
      </c>
      <c r="C16" s="20" t="s">
        <v>108</v>
      </c>
      <c r="D16" s="46">
        <v>88078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88078</v>
      </c>
      <c r="O16" s="47">
        <f t="shared" si="2"/>
        <v>111.63244613434728</v>
      </c>
      <c r="P16" s="9"/>
    </row>
    <row r="17" spans="1:119">
      <c r="A17" s="12"/>
      <c r="B17" s="25">
        <v>335.12</v>
      </c>
      <c r="C17" s="20" t="s">
        <v>66</v>
      </c>
      <c r="D17" s="46">
        <v>42337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42337</v>
      </c>
      <c r="O17" s="47">
        <f t="shared" si="2"/>
        <v>53.659062103929024</v>
      </c>
      <c r="P17" s="9"/>
    </row>
    <row r="18" spans="1:119">
      <c r="A18" s="12"/>
      <c r="B18" s="25">
        <v>335.18</v>
      </c>
      <c r="C18" s="20" t="s">
        <v>68</v>
      </c>
      <c r="D18" s="46">
        <v>43333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43333</v>
      </c>
      <c r="O18" s="47">
        <f t="shared" si="2"/>
        <v>54.921419518377697</v>
      </c>
      <c r="P18" s="9"/>
    </row>
    <row r="19" spans="1:119">
      <c r="A19" s="12"/>
      <c r="B19" s="25">
        <v>337.7</v>
      </c>
      <c r="C19" s="20" t="s">
        <v>109</v>
      </c>
      <c r="D19" s="46">
        <v>30000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30000</v>
      </c>
      <c r="O19" s="47">
        <f t="shared" si="2"/>
        <v>38.022813688212928</v>
      </c>
      <c r="P19" s="9"/>
    </row>
    <row r="20" spans="1:119" ht="15.75">
      <c r="A20" s="29" t="s">
        <v>28</v>
      </c>
      <c r="B20" s="30"/>
      <c r="C20" s="31"/>
      <c r="D20" s="32">
        <f t="shared" ref="D20:M20" si="5">SUM(D21:D26)</f>
        <v>22416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311644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334060</v>
      </c>
      <c r="O20" s="45">
        <f t="shared" si="2"/>
        <v>423.39670468948037</v>
      </c>
      <c r="P20" s="10"/>
    </row>
    <row r="21" spans="1:119">
      <c r="A21" s="12"/>
      <c r="B21" s="25">
        <v>343.3</v>
      </c>
      <c r="C21" s="20" t="s">
        <v>31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113163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113163</v>
      </c>
      <c r="O21" s="47">
        <f t="shared" si="2"/>
        <v>143.42585551330799</v>
      </c>
      <c r="P21" s="9"/>
    </row>
    <row r="22" spans="1:119">
      <c r="A22" s="12"/>
      <c r="B22" s="25">
        <v>343.4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25026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25026</v>
      </c>
      <c r="O22" s="47">
        <f t="shared" si="2"/>
        <v>31.718631178707223</v>
      </c>
      <c r="P22" s="9"/>
    </row>
    <row r="23" spans="1:119">
      <c r="A23" s="12"/>
      <c r="B23" s="25">
        <v>343.5</v>
      </c>
      <c r="C23" s="20" t="s">
        <v>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171746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171746</v>
      </c>
      <c r="O23" s="47">
        <f t="shared" si="2"/>
        <v>217.67553865652724</v>
      </c>
      <c r="P23" s="9"/>
    </row>
    <row r="24" spans="1:119">
      <c r="A24" s="12"/>
      <c r="B24" s="25">
        <v>343.6</v>
      </c>
      <c r="C24" s="20" t="s">
        <v>110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1709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1709</v>
      </c>
      <c r="O24" s="47">
        <f t="shared" si="2"/>
        <v>2.1660329531051965</v>
      </c>
      <c r="P24" s="9"/>
    </row>
    <row r="25" spans="1:119">
      <c r="A25" s="12"/>
      <c r="B25" s="25">
        <v>344.9</v>
      </c>
      <c r="C25" s="20" t="s">
        <v>90</v>
      </c>
      <c r="D25" s="46">
        <v>22391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22391</v>
      </c>
      <c r="O25" s="47">
        <f t="shared" si="2"/>
        <v>28.378960709759188</v>
      </c>
      <c r="P25" s="9"/>
    </row>
    <row r="26" spans="1:119">
      <c r="A26" s="12"/>
      <c r="B26" s="25">
        <v>347.2</v>
      </c>
      <c r="C26" s="20" t="s">
        <v>86</v>
      </c>
      <c r="D26" s="46">
        <v>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</v>
      </c>
      <c r="O26" s="47">
        <f t="shared" si="2"/>
        <v>3.1685678073510776E-2</v>
      </c>
      <c r="P26" s="9"/>
    </row>
    <row r="27" spans="1:119" ht="15.75">
      <c r="A27" s="29" t="s">
        <v>2</v>
      </c>
      <c r="B27" s="30"/>
      <c r="C27" s="31"/>
      <c r="D27" s="32">
        <f t="shared" ref="D27:M27" si="7">SUM(D28:D29)</f>
        <v>27675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3612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>SUM(D27:M27)</f>
        <v>31287</v>
      </c>
      <c r="O27" s="45">
        <f t="shared" si="2"/>
        <v>39.653992395437264</v>
      </c>
      <c r="P27" s="10"/>
    </row>
    <row r="28" spans="1:119">
      <c r="A28" s="12"/>
      <c r="B28" s="25">
        <v>361.1</v>
      </c>
      <c r="C28" s="20" t="s">
        <v>38</v>
      </c>
      <c r="D28" s="46">
        <v>6151</v>
      </c>
      <c r="E28" s="46">
        <v>0</v>
      </c>
      <c r="F28" s="46">
        <v>0</v>
      </c>
      <c r="G28" s="46">
        <v>0</v>
      </c>
      <c r="H28" s="46">
        <v>0</v>
      </c>
      <c r="I28" s="46">
        <v>2462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8613</v>
      </c>
      <c r="O28" s="47">
        <f t="shared" si="2"/>
        <v>10.916349809885931</v>
      </c>
      <c r="P28" s="9"/>
    </row>
    <row r="29" spans="1:119" ht="15.75" thickBot="1">
      <c r="A29" s="12"/>
      <c r="B29" s="25">
        <v>369.9</v>
      </c>
      <c r="C29" s="20" t="s">
        <v>39</v>
      </c>
      <c r="D29" s="46">
        <v>21524</v>
      </c>
      <c r="E29" s="46">
        <v>0</v>
      </c>
      <c r="F29" s="46">
        <v>0</v>
      </c>
      <c r="G29" s="46">
        <v>0</v>
      </c>
      <c r="H29" s="46">
        <v>0</v>
      </c>
      <c r="I29" s="46">
        <v>1150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22674</v>
      </c>
      <c r="O29" s="47">
        <f t="shared" si="2"/>
        <v>28.737642585551331</v>
      </c>
      <c r="P29" s="9"/>
    </row>
    <row r="30" spans="1:119" ht="16.5" thickBot="1">
      <c r="A30" s="14" t="s">
        <v>35</v>
      </c>
      <c r="B30" s="23"/>
      <c r="C30" s="22"/>
      <c r="D30" s="15">
        <f>SUM(D5,D12,D15,D20,D27)</f>
        <v>622558</v>
      </c>
      <c r="E30" s="15">
        <f t="shared" ref="E30:M30" si="8">SUM(E5,E12,E15,E20,E27)</f>
        <v>0</v>
      </c>
      <c r="F30" s="15">
        <f t="shared" si="8"/>
        <v>0</v>
      </c>
      <c r="G30" s="15">
        <f t="shared" si="8"/>
        <v>0</v>
      </c>
      <c r="H30" s="15">
        <f t="shared" si="8"/>
        <v>0</v>
      </c>
      <c r="I30" s="15">
        <f t="shared" si="8"/>
        <v>315256</v>
      </c>
      <c r="J30" s="15">
        <f t="shared" si="8"/>
        <v>0</v>
      </c>
      <c r="K30" s="15">
        <f t="shared" si="8"/>
        <v>0</v>
      </c>
      <c r="L30" s="15">
        <f t="shared" si="8"/>
        <v>0</v>
      </c>
      <c r="M30" s="15">
        <f t="shared" si="8"/>
        <v>0</v>
      </c>
      <c r="N30" s="15">
        <f>SUM(D30:M30)</f>
        <v>937814</v>
      </c>
      <c r="O30" s="38">
        <f t="shared" si="2"/>
        <v>1188.6108998732573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111</v>
      </c>
      <c r="M32" s="48"/>
      <c r="N32" s="48"/>
      <c r="O32" s="43">
        <v>789</v>
      </c>
    </row>
    <row r="33" spans="1: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56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42</v>
      </c>
      <c r="F4" s="34" t="s">
        <v>43</v>
      </c>
      <c r="G4" s="34" t="s">
        <v>44</v>
      </c>
      <c r="H4" s="34" t="s">
        <v>4</v>
      </c>
      <c r="I4" s="34" t="s">
        <v>5</v>
      </c>
      <c r="J4" s="35" t="s">
        <v>45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231673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231673</v>
      </c>
      <c r="O5" s="33">
        <f t="shared" ref="O5:O33" si="2">(N5/O$35)</f>
        <v>299.70633893919791</v>
      </c>
      <c r="P5" s="6"/>
    </row>
    <row r="6" spans="1:133">
      <c r="A6" s="12"/>
      <c r="B6" s="25">
        <v>312.10000000000002</v>
      </c>
      <c r="C6" s="20" t="s">
        <v>103</v>
      </c>
      <c r="D6" s="46">
        <v>116432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116432</v>
      </c>
      <c r="O6" s="47">
        <f t="shared" si="2"/>
        <v>150.6235446313066</v>
      </c>
      <c r="P6" s="9"/>
    </row>
    <row r="7" spans="1:133">
      <c r="A7" s="12"/>
      <c r="B7" s="25">
        <v>312.41000000000003</v>
      </c>
      <c r="C7" s="20" t="s">
        <v>10</v>
      </c>
      <c r="D7" s="46">
        <v>47670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47670</v>
      </c>
      <c r="O7" s="47">
        <f t="shared" si="2"/>
        <v>61.668822768434673</v>
      </c>
      <c r="P7" s="9"/>
    </row>
    <row r="8" spans="1:133">
      <c r="A8" s="12"/>
      <c r="B8" s="25">
        <v>314.10000000000002</v>
      </c>
      <c r="C8" s="20" t="s">
        <v>50</v>
      </c>
      <c r="D8" s="46">
        <v>54677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54677</v>
      </c>
      <c r="O8" s="47">
        <f t="shared" si="2"/>
        <v>70.733505821474779</v>
      </c>
      <c r="P8" s="9"/>
    </row>
    <row r="9" spans="1:133">
      <c r="A9" s="12"/>
      <c r="B9" s="25">
        <v>315</v>
      </c>
      <c r="C9" s="20" t="s">
        <v>64</v>
      </c>
      <c r="D9" s="46">
        <v>12882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12882</v>
      </c>
      <c r="O9" s="47">
        <f t="shared" si="2"/>
        <v>16.664941785252264</v>
      </c>
      <c r="P9" s="9"/>
    </row>
    <row r="10" spans="1:133">
      <c r="A10" s="12"/>
      <c r="B10" s="25">
        <v>316</v>
      </c>
      <c r="C10" s="20" t="s">
        <v>93</v>
      </c>
      <c r="D10" s="46">
        <v>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</v>
      </c>
      <c r="O10" s="47">
        <f t="shared" si="2"/>
        <v>1.5523932729624839E-2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SUM(D12:D13)</f>
        <v>121202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121202</v>
      </c>
      <c r="O11" s="45">
        <f t="shared" si="2"/>
        <v>156.79430789133247</v>
      </c>
      <c r="P11" s="10"/>
    </row>
    <row r="12" spans="1:133">
      <c r="A12" s="12"/>
      <c r="B12" s="25">
        <v>322</v>
      </c>
      <c r="C12" s="20" t="s">
        <v>0</v>
      </c>
      <c r="D12" s="46">
        <v>85038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85038</v>
      </c>
      <c r="O12" s="47">
        <f t="shared" si="2"/>
        <v>110.01034928848641</v>
      </c>
      <c r="P12" s="9"/>
    </row>
    <row r="13" spans="1:133">
      <c r="A13" s="12"/>
      <c r="B13" s="25">
        <v>323.10000000000002</v>
      </c>
      <c r="C13" s="20" t="s">
        <v>14</v>
      </c>
      <c r="D13" s="46">
        <v>36164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36164</v>
      </c>
      <c r="O13" s="47">
        <f t="shared" si="2"/>
        <v>46.783958602846056</v>
      </c>
      <c r="P13" s="9"/>
    </row>
    <row r="14" spans="1:133" ht="15.75">
      <c r="A14" s="29" t="s">
        <v>17</v>
      </c>
      <c r="B14" s="30"/>
      <c r="C14" s="31"/>
      <c r="D14" s="32">
        <f t="shared" ref="D14:M14" si="4">SUM(D15:D19)</f>
        <v>98021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230990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329011</v>
      </c>
      <c r="O14" s="45">
        <f t="shared" si="2"/>
        <v>425.62871927554983</v>
      </c>
      <c r="P14" s="10"/>
    </row>
    <row r="15" spans="1:133">
      <c r="A15" s="12"/>
      <c r="B15" s="25">
        <v>331.39</v>
      </c>
      <c r="C15" s="20" t="s">
        <v>65</v>
      </c>
      <c r="D15" s="46">
        <v>13627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13627</v>
      </c>
      <c r="O15" s="47">
        <f t="shared" si="2"/>
        <v>17.628719275549805</v>
      </c>
      <c r="P15" s="9"/>
    </row>
    <row r="16" spans="1:133">
      <c r="A16" s="12"/>
      <c r="B16" s="25">
        <v>334.35</v>
      </c>
      <c r="C16" s="20" t="s">
        <v>19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230990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230990</v>
      </c>
      <c r="O16" s="47">
        <f t="shared" si="2"/>
        <v>298.82276843467014</v>
      </c>
      <c r="P16" s="9"/>
    </row>
    <row r="17" spans="1:16">
      <c r="A17" s="12"/>
      <c r="B17" s="25">
        <v>335.12</v>
      </c>
      <c r="C17" s="20" t="s">
        <v>66</v>
      </c>
      <c r="D17" s="46">
        <v>32875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32875</v>
      </c>
      <c r="O17" s="47">
        <f t="shared" si="2"/>
        <v>42.529107373868044</v>
      </c>
      <c r="P17" s="9"/>
    </row>
    <row r="18" spans="1:16">
      <c r="A18" s="12"/>
      <c r="B18" s="25">
        <v>335.18</v>
      </c>
      <c r="C18" s="20" t="s">
        <v>68</v>
      </c>
      <c r="D18" s="46">
        <v>41590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41590</v>
      </c>
      <c r="O18" s="47">
        <f t="shared" si="2"/>
        <v>53.803363518758083</v>
      </c>
      <c r="P18" s="9"/>
    </row>
    <row r="19" spans="1:16">
      <c r="A19" s="12"/>
      <c r="B19" s="25">
        <v>335.49</v>
      </c>
      <c r="C19" s="20" t="s">
        <v>84</v>
      </c>
      <c r="D19" s="46">
        <v>9929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9929</v>
      </c>
      <c r="O19" s="47">
        <f t="shared" si="2"/>
        <v>12.844760672703751</v>
      </c>
      <c r="P19" s="9"/>
    </row>
    <row r="20" spans="1:16" ht="15.75">
      <c r="A20" s="29" t="s">
        <v>28</v>
      </c>
      <c r="B20" s="30"/>
      <c r="C20" s="31"/>
      <c r="D20" s="32">
        <f t="shared" ref="D20:M20" si="5">SUM(D21:D26)</f>
        <v>23778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312819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336597</v>
      </c>
      <c r="O20" s="45">
        <f t="shared" si="2"/>
        <v>435.44243208279431</v>
      </c>
      <c r="P20" s="10"/>
    </row>
    <row r="21" spans="1:16">
      <c r="A21" s="12"/>
      <c r="B21" s="25">
        <v>342.1</v>
      </c>
      <c r="C21" s="20" t="s">
        <v>104</v>
      </c>
      <c r="D21" s="46">
        <v>1320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1320</v>
      </c>
      <c r="O21" s="47">
        <f t="shared" si="2"/>
        <v>1.7076326002587323</v>
      </c>
      <c r="P21" s="9"/>
    </row>
    <row r="22" spans="1:16">
      <c r="A22" s="12"/>
      <c r="B22" s="25">
        <v>343.3</v>
      </c>
      <c r="C22" s="20" t="s">
        <v>31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112102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112102</v>
      </c>
      <c r="O22" s="47">
        <f t="shared" si="2"/>
        <v>145.02199223803365</v>
      </c>
      <c r="P22" s="9"/>
    </row>
    <row r="23" spans="1:16">
      <c r="A23" s="12"/>
      <c r="B23" s="25">
        <v>343.4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27955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27955</v>
      </c>
      <c r="O23" s="47">
        <f t="shared" si="2"/>
        <v>36.164294954721861</v>
      </c>
      <c r="P23" s="9"/>
    </row>
    <row r="24" spans="1:16">
      <c r="A24" s="12"/>
      <c r="B24" s="25">
        <v>343.5</v>
      </c>
      <c r="C24" s="20" t="s">
        <v>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172762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172762</v>
      </c>
      <c r="O24" s="47">
        <f t="shared" si="2"/>
        <v>223.4954721862872</v>
      </c>
      <c r="P24" s="9"/>
    </row>
    <row r="25" spans="1:16">
      <c r="A25" s="12"/>
      <c r="B25" s="25">
        <v>344.9</v>
      </c>
      <c r="C25" s="20" t="s">
        <v>90</v>
      </c>
      <c r="D25" s="46">
        <v>7380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7380</v>
      </c>
      <c r="O25" s="47">
        <f t="shared" si="2"/>
        <v>9.5472186287192748</v>
      </c>
      <c r="P25" s="9"/>
    </row>
    <row r="26" spans="1:16">
      <c r="A26" s="12"/>
      <c r="B26" s="25">
        <v>347.2</v>
      </c>
      <c r="C26" s="20" t="s">
        <v>86</v>
      </c>
      <c r="D26" s="46">
        <v>15078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15078</v>
      </c>
      <c r="O26" s="47">
        <f t="shared" si="2"/>
        <v>19.505821474773608</v>
      </c>
      <c r="P26" s="9"/>
    </row>
    <row r="27" spans="1:16" ht="15.75">
      <c r="A27" s="29" t="s">
        <v>2</v>
      </c>
      <c r="B27" s="30"/>
      <c r="C27" s="31"/>
      <c r="D27" s="32">
        <f t="shared" ref="D27:M27" si="7">SUM(D28:D29)</f>
        <v>16952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ref="N27:N33" si="8">SUM(D27:M27)</f>
        <v>16952</v>
      </c>
      <c r="O27" s="45">
        <f t="shared" si="2"/>
        <v>21.930142302716689</v>
      </c>
      <c r="P27" s="10"/>
    </row>
    <row r="28" spans="1:16">
      <c r="A28" s="12"/>
      <c r="B28" s="25">
        <v>366</v>
      </c>
      <c r="C28" s="20" t="s">
        <v>52</v>
      </c>
      <c r="D28" s="46">
        <v>350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350</v>
      </c>
      <c r="O28" s="47">
        <f t="shared" si="2"/>
        <v>0.45278137128072443</v>
      </c>
      <c r="P28" s="9"/>
    </row>
    <row r="29" spans="1:16">
      <c r="A29" s="12"/>
      <c r="B29" s="25">
        <v>369.9</v>
      </c>
      <c r="C29" s="20" t="s">
        <v>39</v>
      </c>
      <c r="D29" s="46">
        <v>16602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16602</v>
      </c>
      <c r="O29" s="47">
        <f t="shared" si="2"/>
        <v>21.477360931435964</v>
      </c>
      <c r="P29" s="9"/>
    </row>
    <row r="30" spans="1:16" ht="15.75">
      <c r="A30" s="29" t="s">
        <v>30</v>
      </c>
      <c r="B30" s="30"/>
      <c r="C30" s="31"/>
      <c r="D30" s="32">
        <f t="shared" ref="D30:M30" si="9">SUM(D31:D32)</f>
        <v>53645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3398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8"/>
        <v>57043</v>
      </c>
      <c r="O30" s="45">
        <f t="shared" si="2"/>
        <v>73.794307891332465</v>
      </c>
      <c r="P30" s="9"/>
    </row>
    <row r="31" spans="1:16">
      <c r="A31" s="12"/>
      <c r="B31" s="25">
        <v>381</v>
      </c>
      <c r="C31" s="20" t="s">
        <v>40</v>
      </c>
      <c r="D31" s="46">
        <v>53645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53645</v>
      </c>
      <c r="O31" s="47">
        <f t="shared" si="2"/>
        <v>69.398447606727032</v>
      </c>
      <c r="P31" s="9"/>
    </row>
    <row r="32" spans="1:16" ht="15.75" thickBot="1">
      <c r="A32" s="12"/>
      <c r="B32" s="25">
        <v>389.1</v>
      </c>
      <c r="C32" s="20" t="s">
        <v>96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3398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3398</v>
      </c>
      <c r="O32" s="47">
        <f t="shared" si="2"/>
        <v>4.3958602846054333</v>
      </c>
      <c r="P32" s="9"/>
    </row>
    <row r="33" spans="1:119" ht="16.5" thickBot="1">
      <c r="A33" s="14" t="s">
        <v>35</v>
      </c>
      <c r="B33" s="23"/>
      <c r="C33" s="22"/>
      <c r="D33" s="15">
        <f>SUM(D5,D11,D14,D20,D27,D30)</f>
        <v>545271</v>
      </c>
      <c r="E33" s="15">
        <f t="shared" ref="E33:M33" si="10">SUM(E5,E11,E14,E20,E27,E30)</f>
        <v>0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547207</v>
      </c>
      <c r="J33" s="15">
        <f t="shared" si="10"/>
        <v>0</v>
      </c>
      <c r="K33" s="15">
        <f t="shared" si="10"/>
        <v>0</v>
      </c>
      <c r="L33" s="15">
        <f t="shared" si="10"/>
        <v>0</v>
      </c>
      <c r="M33" s="15">
        <f t="shared" si="10"/>
        <v>0</v>
      </c>
      <c r="N33" s="15">
        <f t="shared" si="8"/>
        <v>1092478</v>
      </c>
      <c r="O33" s="38">
        <f t="shared" si="2"/>
        <v>1413.2962483829237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105</v>
      </c>
      <c r="M35" s="48"/>
      <c r="N35" s="48"/>
      <c r="O35" s="43">
        <v>773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56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42</v>
      </c>
      <c r="F4" s="34" t="s">
        <v>43</v>
      </c>
      <c r="G4" s="34" t="s">
        <v>44</v>
      </c>
      <c r="H4" s="34" t="s">
        <v>4</v>
      </c>
      <c r="I4" s="34" t="s">
        <v>5</v>
      </c>
      <c r="J4" s="35" t="s">
        <v>45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218058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218058</v>
      </c>
      <c r="O5" s="33">
        <f t="shared" ref="O5:O35" si="1">(N5/O$37)</f>
        <v>284.67101827676242</v>
      </c>
      <c r="P5" s="6"/>
    </row>
    <row r="6" spans="1:133">
      <c r="A6" s="12"/>
      <c r="B6" s="25">
        <v>312.41000000000003</v>
      </c>
      <c r="C6" s="20" t="s">
        <v>10</v>
      </c>
      <c r="D6" s="46">
        <v>29267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29267</v>
      </c>
      <c r="O6" s="47">
        <f t="shared" si="1"/>
        <v>38.20757180156658</v>
      </c>
      <c r="P6" s="9"/>
    </row>
    <row r="7" spans="1:133">
      <c r="A7" s="12"/>
      <c r="B7" s="25">
        <v>312.42</v>
      </c>
      <c r="C7" s="20" t="s">
        <v>9</v>
      </c>
      <c r="D7" s="46">
        <v>10274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10274</v>
      </c>
      <c r="O7" s="47">
        <f t="shared" si="1"/>
        <v>13.412532637075717</v>
      </c>
      <c r="P7" s="9"/>
    </row>
    <row r="8" spans="1:133">
      <c r="A8" s="12"/>
      <c r="B8" s="25">
        <v>312.60000000000002</v>
      </c>
      <c r="C8" s="20" t="s">
        <v>11</v>
      </c>
      <c r="D8" s="46">
        <v>113316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113316</v>
      </c>
      <c r="O8" s="47">
        <f t="shared" si="1"/>
        <v>147.93211488250654</v>
      </c>
      <c r="P8" s="9"/>
    </row>
    <row r="9" spans="1:133">
      <c r="A9" s="12"/>
      <c r="B9" s="25">
        <v>314.10000000000002</v>
      </c>
      <c r="C9" s="20" t="s">
        <v>50</v>
      </c>
      <c r="D9" s="46">
        <v>50561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50561</v>
      </c>
      <c r="O9" s="47">
        <f t="shared" si="1"/>
        <v>66.006527415143609</v>
      </c>
      <c r="P9" s="9"/>
    </row>
    <row r="10" spans="1:133">
      <c r="A10" s="12"/>
      <c r="B10" s="25">
        <v>314.8</v>
      </c>
      <c r="C10" s="20" t="s">
        <v>79</v>
      </c>
      <c r="D10" s="46">
        <v>4176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4176</v>
      </c>
      <c r="O10" s="47">
        <f t="shared" si="1"/>
        <v>5.4516971279373365</v>
      </c>
      <c r="P10" s="9"/>
    </row>
    <row r="11" spans="1:133">
      <c r="A11" s="12"/>
      <c r="B11" s="25">
        <v>315</v>
      </c>
      <c r="C11" s="20" t="s">
        <v>64</v>
      </c>
      <c r="D11" s="46">
        <v>10464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10464</v>
      </c>
      <c r="O11" s="47">
        <f t="shared" si="1"/>
        <v>13.660574412532638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SUM(D13:D15)</f>
        <v>212483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ref="N12:N35" si="4">SUM(D12:M12)</f>
        <v>212483</v>
      </c>
      <c r="O12" s="45">
        <f t="shared" si="1"/>
        <v>277.39295039164489</v>
      </c>
      <c r="P12" s="10"/>
    </row>
    <row r="13" spans="1:133">
      <c r="A13" s="12"/>
      <c r="B13" s="25">
        <v>322</v>
      </c>
      <c r="C13" s="20" t="s">
        <v>0</v>
      </c>
      <c r="D13" s="46">
        <v>171980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171980</v>
      </c>
      <c r="O13" s="47">
        <f t="shared" si="1"/>
        <v>224.51697127937337</v>
      </c>
      <c r="P13" s="9"/>
    </row>
    <row r="14" spans="1:133">
      <c r="A14" s="12"/>
      <c r="B14" s="25">
        <v>323.10000000000002</v>
      </c>
      <c r="C14" s="20" t="s">
        <v>14</v>
      </c>
      <c r="D14" s="46">
        <v>35846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35846</v>
      </c>
      <c r="O14" s="47">
        <f t="shared" si="1"/>
        <v>46.796344647519582</v>
      </c>
      <c r="P14" s="9"/>
    </row>
    <row r="15" spans="1:133">
      <c r="A15" s="12"/>
      <c r="B15" s="25">
        <v>329</v>
      </c>
      <c r="C15" s="20" t="s">
        <v>15</v>
      </c>
      <c r="D15" s="46">
        <v>4657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4657</v>
      </c>
      <c r="O15" s="47">
        <f t="shared" si="1"/>
        <v>6.0796344647519582</v>
      </c>
      <c r="P15" s="9"/>
    </row>
    <row r="16" spans="1:133" ht="15.75">
      <c r="A16" s="29" t="s">
        <v>17</v>
      </c>
      <c r="B16" s="30"/>
      <c r="C16" s="31"/>
      <c r="D16" s="32">
        <f t="shared" ref="D16:M16" si="5">SUM(D17:D22)</f>
        <v>174623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115132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289755</v>
      </c>
      <c r="O16" s="45">
        <f t="shared" si="1"/>
        <v>378.27023498694518</v>
      </c>
      <c r="P16" s="10"/>
    </row>
    <row r="17" spans="1:16">
      <c r="A17" s="12"/>
      <c r="B17" s="25">
        <v>331.35</v>
      </c>
      <c r="C17" s="20" t="s">
        <v>18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30000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30000</v>
      </c>
      <c r="O17" s="47">
        <f t="shared" si="1"/>
        <v>39.164490861618802</v>
      </c>
      <c r="P17" s="9"/>
    </row>
    <row r="18" spans="1:16">
      <c r="A18" s="12"/>
      <c r="B18" s="25">
        <v>331.62</v>
      </c>
      <c r="C18" s="20" t="s">
        <v>99</v>
      </c>
      <c r="D18" s="46">
        <v>59391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59391</v>
      </c>
      <c r="O18" s="47">
        <f t="shared" si="1"/>
        <v>77.53394255874673</v>
      </c>
      <c r="P18" s="9"/>
    </row>
    <row r="19" spans="1:16">
      <c r="A19" s="12"/>
      <c r="B19" s="25">
        <v>334.1</v>
      </c>
      <c r="C19" s="20" t="s">
        <v>80</v>
      </c>
      <c r="D19" s="46">
        <v>32485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32485</v>
      </c>
      <c r="O19" s="47">
        <f t="shared" si="1"/>
        <v>42.408616187989558</v>
      </c>
      <c r="P19" s="9"/>
    </row>
    <row r="20" spans="1:16">
      <c r="A20" s="12"/>
      <c r="B20" s="25">
        <v>334.31</v>
      </c>
      <c r="C20" s="20" t="s">
        <v>100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85132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85132</v>
      </c>
      <c r="O20" s="47">
        <f t="shared" si="1"/>
        <v>111.13838120104438</v>
      </c>
      <c r="P20" s="9"/>
    </row>
    <row r="21" spans="1:16">
      <c r="A21" s="12"/>
      <c r="B21" s="25">
        <v>335.12</v>
      </c>
      <c r="C21" s="20" t="s">
        <v>66</v>
      </c>
      <c r="D21" s="46">
        <v>41406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41406</v>
      </c>
      <c r="O21" s="47">
        <f t="shared" si="1"/>
        <v>54.054830287206265</v>
      </c>
      <c r="P21" s="9"/>
    </row>
    <row r="22" spans="1:16">
      <c r="A22" s="12"/>
      <c r="B22" s="25">
        <v>335.18</v>
      </c>
      <c r="C22" s="20" t="s">
        <v>68</v>
      </c>
      <c r="D22" s="46">
        <v>41341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41341</v>
      </c>
      <c r="O22" s="47">
        <f t="shared" si="1"/>
        <v>53.969973890339425</v>
      </c>
      <c r="P22" s="9"/>
    </row>
    <row r="23" spans="1:16" ht="15.75">
      <c r="A23" s="29" t="s">
        <v>28</v>
      </c>
      <c r="B23" s="30"/>
      <c r="C23" s="31"/>
      <c r="D23" s="32">
        <f t="shared" ref="D23:M23" si="6">SUM(D24:D28)</f>
        <v>22249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401338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423587</v>
      </c>
      <c r="O23" s="45">
        <f t="shared" si="1"/>
        <v>552.98563968668407</v>
      </c>
      <c r="P23" s="10"/>
    </row>
    <row r="24" spans="1:16">
      <c r="A24" s="12"/>
      <c r="B24" s="25">
        <v>343.3</v>
      </c>
      <c r="C24" s="20" t="s">
        <v>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128306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128306</v>
      </c>
      <c r="O24" s="47">
        <f t="shared" si="1"/>
        <v>167.50130548302872</v>
      </c>
      <c r="P24" s="9"/>
    </row>
    <row r="25" spans="1:16">
      <c r="A25" s="12"/>
      <c r="B25" s="25">
        <v>343.4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28472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28472</v>
      </c>
      <c r="O25" s="47">
        <f t="shared" si="1"/>
        <v>37.16971279373368</v>
      </c>
      <c r="P25" s="9"/>
    </row>
    <row r="26" spans="1:16">
      <c r="A26" s="12"/>
      <c r="B26" s="25">
        <v>343.5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244560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244560</v>
      </c>
      <c r="O26" s="47">
        <f t="shared" si="1"/>
        <v>319.26892950391647</v>
      </c>
      <c r="P26" s="9"/>
    </row>
    <row r="27" spans="1:16">
      <c r="A27" s="12"/>
      <c r="B27" s="25">
        <v>344.9</v>
      </c>
      <c r="C27" s="20" t="s">
        <v>90</v>
      </c>
      <c r="D27" s="46">
        <v>7171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7171</v>
      </c>
      <c r="O27" s="47">
        <f t="shared" si="1"/>
        <v>9.3616187989556128</v>
      </c>
      <c r="P27" s="9"/>
    </row>
    <row r="28" spans="1:16">
      <c r="A28" s="12"/>
      <c r="B28" s="25">
        <v>347.2</v>
      </c>
      <c r="C28" s="20" t="s">
        <v>86</v>
      </c>
      <c r="D28" s="46">
        <v>15078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15078</v>
      </c>
      <c r="O28" s="47">
        <f t="shared" si="1"/>
        <v>19.68407310704961</v>
      </c>
      <c r="P28" s="9"/>
    </row>
    <row r="29" spans="1:16" ht="15.75">
      <c r="A29" s="29" t="s">
        <v>2</v>
      </c>
      <c r="B29" s="30"/>
      <c r="C29" s="31"/>
      <c r="D29" s="32">
        <f t="shared" ref="D29:M29" si="7">SUM(D30:D32)</f>
        <v>4996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29424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34420</v>
      </c>
      <c r="O29" s="45">
        <f t="shared" si="1"/>
        <v>44.934725848563971</v>
      </c>
      <c r="P29" s="10"/>
    </row>
    <row r="30" spans="1:16">
      <c r="A30" s="12"/>
      <c r="B30" s="25">
        <v>361.1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13</v>
      </c>
      <c r="O30" s="47">
        <f t="shared" si="1"/>
        <v>1.6971279373368148E-2</v>
      </c>
      <c r="P30" s="9"/>
    </row>
    <row r="31" spans="1:16">
      <c r="A31" s="12"/>
      <c r="B31" s="25">
        <v>366</v>
      </c>
      <c r="C31" s="20" t="s">
        <v>52</v>
      </c>
      <c r="D31" s="46">
        <v>250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250</v>
      </c>
      <c r="O31" s="47">
        <f t="shared" si="1"/>
        <v>0.32637075718015668</v>
      </c>
      <c r="P31" s="9"/>
    </row>
    <row r="32" spans="1:16">
      <c r="A32" s="12"/>
      <c r="B32" s="25">
        <v>369.9</v>
      </c>
      <c r="C32" s="20" t="s">
        <v>39</v>
      </c>
      <c r="D32" s="46">
        <v>4746</v>
      </c>
      <c r="E32" s="46">
        <v>0</v>
      </c>
      <c r="F32" s="46">
        <v>0</v>
      </c>
      <c r="G32" s="46">
        <v>0</v>
      </c>
      <c r="H32" s="46">
        <v>0</v>
      </c>
      <c r="I32" s="46">
        <v>29411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34157</v>
      </c>
      <c r="O32" s="47">
        <f t="shared" si="1"/>
        <v>44.591383812010442</v>
      </c>
      <c r="P32" s="9"/>
    </row>
    <row r="33" spans="1:119" ht="15.75">
      <c r="A33" s="29" t="s">
        <v>30</v>
      </c>
      <c r="B33" s="30"/>
      <c r="C33" s="31"/>
      <c r="D33" s="32">
        <f t="shared" ref="D33:M33" si="8">SUM(D34:D34)</f>
        <v>3509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3509</v>
      </c>
      <c r="O33" s="45">
        <f t="shared" si="1"/>
        <v>4.5809399477806787</v>
      </c>
      <c r="P33" s="9"/>
    </row>
    <row r="34" spans="1:119" ht="15.75" thickBot="1">
      <c r="A34" s="12"/>
      <c r="B34" s="25">
        <v>381</v>
      </c>
      <c r="C34" s="20" t="s">
        <v>40</v>
      </c>
      <c r="D34" s="46">
        <v>3509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3509</v>
      </c>
      <c r="O34" s="47">
        <f t="shared" si="1"/>
        <v>4.5809399477806787</v>
      </c>
      <c r="P34" s="9"/>
    </row>
    <row r="35" spans="1:119" ht="16.5" thickBot="1">
      <c r="A35" s="14" t="s">
        <v>35</v>
      </c>
      <c r="B35" s="23"/>
      <c r="C35" s="22"/>
      <c r="D35" s="15">
        <f>SUM(D5,D12,D16,D23,D29,D33)</f>
        <v>635918</v>
      </c>
      <c r="E35" s="15">
        <f t="shared" ref="E35:M35" si="9">SUM(E5,E12,E16,E23,E29,E33)</f>
        <v>0</v>
      </c>
      <c r="F35" s="15">
        <f t="shared" si="9"/>
        <v>0</v>
      </c>
      <c r="G35" s="15">
        <f t="shared" si="9"/>
        <v>0</v>
      </c>
      <c r="H35" s="15">
        <f t="shared" si="9"/>
        <v>0</v>
      </c>
      <c r="I35" s="15">
        <f t="shared" si="9"/>
        <v>545894</v>
      </c>
      <c r="J35" s="15">
        <f t="shared" si="9"/>
        <v>0</v>
      </c>
      <c r="K35" s="15">
        <f t="shared" si="9"/>
        <v>0</v>
      </c>
      <c r="L35" s="15">
        <f t="shared" si="9"/>
        <v>0</v>
      </c>
      <c r="M35" s="15">
        <f t="shared" si="9"/>
        <v>0</v>
      </c>
      <c r="N35" s="15">
        <f t="shared" si="4"/>
        <v>1181812</v>
      </c>
      <c r="O35" s="38">
        <f t="shared" si="1"/>
        <v>1542.8355091383812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101</v>
      </c>
      <c r="M37" s="48"/>
      <c r="N37" s="48"/>
      <c r="O37" s="43">
        <v>766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56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42</v>
      </c>
      <c r="F4" s="34" t="s">
        <v>43</v>
      </c>
      <c r="G4" s="34" t="s">
        <v>44</v>
      </c>
      <c r="H4" s="34" t="s">
        <v>4</v>
      </c>
      <c r="I4" s="34" t="s">
        <v>5</v>
      </c>
      <c r="J4" s="35" t="s">
        <v>45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204548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204548</v>
      </c>
      <c r="O5" s="33">
        <f t="shared" ref="O5:O35" si="1">(N5/O$37)</f>
        <v>277.16531165311653</v>
      </c>
      <c r="P5" s="6"/>
    </row>
    <row r="6" spans="1:133">
      <c r="A6" s="12"/>
      <c r="B6" s="25">
        <v>312.41000000000003</v>
      </c>
      <c r="C6" s="20" t="s">
        <v>10</v>
      </c>
      <c r="D6" s="46">
        <v>28982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2" si="2">SUM(D6:M6)</f>
        <v>28982</v>
      </c>
      <c r="O6" s="47">
        <f t="shared" si="1"/>
        <v>39.271002710027098</v>
      </c>
      <c r="P6" s="9"/>
    </row>
    <row r="7" spans="1:133">
      <c r="A7" s="12"/>
      <c r="B7" s="25">
        <v>312.42</v>
      </c>
      <c r="C7" s="20" t="s">
        <v>9</v>
      </c>
      <c r="D7" s="46">
        <v>9930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9930</v>
      </c>
      <c r="O7" s="47">
        <f t="shared" si="1"/>
        <v>13.455284552845528</v>
      </c>
      <c r="P7" s="9"/>
    </row>
    <row r="8" spans="1:133">
      <c r="A8" s="12"/>
      <c r="B8" s="25">
        <v>312.60000000000002</v>
      </c>
      <c r="C8" s="20" t="s">
        <v>11</v>
      </c>
      <c r="D8" s="46">
        <v>107179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107179</v>
      </c>
      <c r="O8" s="47">
        <f t="shared" si="1"/>
        <v>145.22899728997291</v>
      </c>
      <c r="P8" s="9"/>
    </row>
    <row r="9" spans="1:133">
      <c r="A9" s="12"/>
      <c r="B9" s="25">
        <v>314.10000000000002</v>
      </c>
      <c r="C9" s="20" t="s">
        <v>50</v>
      </c>
      <c r="D9" s="46">
        <v>46941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46941</v>
      </c>
      <c r="O9" s="47">
        <f t="shared" si="1"/>
        <v>63.605691056910572</v>
      </c>
      <c r="P9" s="9"/>
    </row>
    <row r="10" spans="1:133">
      <c r="A10" s="12"/>
      <c r="B10" s="25">
        <v>314.8</v>
      </c>
      <c r="C10" s="20" t="s">
        <v>79</v>
      </c>
      <c r="D10" s="46">
        <v>2097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2097</v>
      </c>
      <c r="O10" s="47">
        <f t="shared" si="1"/>
        <v>2.8414634146341462</v>
      </c>
      <c r="P10" s="9"/>
    </row>
    <row r="11" spans="1:133">
      <c r="A11" s="12"/>
      <c r="B11" s="25">
        <v>315</v>
      </c>
      <c r="C11" s="20" t="s">
        <v>64</v>
      </c>
      <c r="D11" s="46">
        <v>9407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9407</v>
      </c>
      <c r="O11" s="47">
        <f t="shared" si="1"/>
        <v>12.746612466124661</v>
      </c>
      <c r="P11" s="9"/>
    </row>
    <row r="12" spans="1:133">
      <c r="A12" s="12"/>
      <c r="B12" s="25">
        <v>316</v>
      </c>
      <c r="C12" s="20" t="s">
        <v>93</v>
      </c>
      <c r="D12" s="46">
        <v>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</v>
      </c>
      <c r="O12" s="47">
        <f t="shared" si="1"/>
        <v>1.6260162601626018E-2</v>
      </c>
      <c r="P12" s="9"/>
    </row>
    <row r="13" spans="1:133" ht="15.75">
      <c r="A13" s="29" t="s">
        <v>13</v>
      </c>
      <c r="B13" s="30"/>
      <c r="C13" s="31"/>
      <c r="D13" s="32">
        <f t="shared" ref="D13:M13" si="3">SUM(D14:D16)</f>
        <v>57470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57470</v>
      </c>
      <c r="O13" s="45">
        <f t="shared" si="1"/>
        <v>77.87262872628726</v>
      </c>
      <c r="P13" s="10"/>
    </row>
    <row r="14" spans="1:133">
      <c r="A14" s="12"/>
      <c r="B14" s="25">
        <v>322</v>
      </c>
      <c r="C14" s="20" t="s">
        <v>0</v>
      </c>
      <c r="D14" s="46">
        <v>23421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23421</v>
      </c>
      <c r="O14" s="47">
        <f t="shared" si="1"/>
        <v>31.735772357723576</v>
      </c>
      <c r="P14" s="9"/>
    </row>
    <row r="15" spans="1:133">
      <c r="A15" s="12"/>
      <c r="B15" s="25">
        <v>323.10000000000002</v>
      </c>
      <c r="C15" s="20" t="s">
        <v>14</v>
      </c>
      <c r="D15" s="46">
        <v>33435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33435</v>
      </c>
      <c r="O15" s="47">
        <f t="shared" si="1"/>
        <v>45.304878048780488</v>
      </c>
      <c r="P15" s="9"/>
    </row>
    <row r="16" spans="1:133">
      <c r="A16" s="12"/>
      <c r="B16" s="25">
        <v>329</v>
      </c>
      <c r="C16" s="20" t="s">
        <v>15</v>
      </c>
      <c r="D16" s="46">
        <v>614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614</v>
      </c>
      <c r="O16" s="47">
        <f t="shared" si="1"/>
        <v>0.83197831978319781</v>
      </c>
      <c r="P16" s="9"/>
    </row>
    <row r="17" spans="1:16" ht="15.75">
      <c r="A17" s="29" t="s">
        <v>17</v>
      </c>
      <c r="B17" s="30"/>
      <c r="C17" s="31"/>
      <c r="D17" s="32">
        <f t="shared" ref="D17:M17" si="5">SUM(D18:D19)</f>
        <v>71525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71525</v>
      </c>
      <c r="O17" s="45">
        <f t="shared" si="1"/>
        <v>96.917344173441734</v>
      </c>
      <c r="P17" s="10"/>
    </row>
    <row r="18" spans="1:16">
      <c r="A18" s="12"/>
      <c r="B18" s="25">
        <v>335.12</v>
      </c>
      <c r="C18" s="20" t="s">
        <v>66</v>
      </c>
      <c r="D18" s="46">
        <v>31329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31329</v>
      </c>
      <c r="O18" s="47">
        <f t="shared" si="1"/>
        <v>42.451219512195124</v>
      </c>
      <c r="P18" s="9"/>
    </row>
    <row r="19" spans="1:16">
      <c r="A19" s="12"/>
      <c r="B19" s="25">
        <v>335.18</v>
      </c>
      <c r="C19" s="20" t="s">
        <v>68</v>
      </c>
      <c r="D19" s="46">
        <v>40196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40196</v>
      </c>
      <c r="O19" s="47">
        <f t="shared" si="1"/>
        <v>54.46612466124661</v>
      </c>
      <c r="P19" s="9"/>
    </row>
    <row r="20" spans="1:16" ht="15.75">
      <c r="A20" s="29" t="s">
        <v>28</v>
      </c>
      <c r="B20" s="30"/>
      <c r="C20" s="31"/>
      <c r="D20" s="32">
        <f t="shared" ref="D20:M20" si="6">SUM(D21:D26)</f>
        <v>22833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308012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4"/>
        <v>330845</v>
      </c>
      <c r="O20" s="45">
        <f t="shared" si="1"/>
        <v>448.29945799457994</v>
      </c>
      <c r="P20" s="10"/>
    </row>
    <row r="21" spans="1:16">
      <c r="A21" s="12"/>
      <c r="B21" s="25">
        <v>342.9</v>
      </c>
      <c r="C21" s="20" t="s">
        <v>94</v>
      </c>
      <c r="D21" s="46">
        <v>710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7">SUM(D21:M21)</f>
        <v>710</v>
      </c>
      <c r="O21" s="47">
        <f t="shared" si="1"/>
        <v>0.96205962059620598</v>
      </c>
      <c r="P21" s="9"/>
    </row>
    <row r="22" spans="1:16">
      <c r="A22" s="12"/>
      <c r="B22" s="25">
        <v>343.3</v>
      </c>
      <c r="C22" s="20" t="s">
        <v>31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96208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96208</v>
      </c>
      <c r="O22" s="47">
        <f t="shared" si="1"/>
        <v>130.36314363143632</v>
      </c>
      <c r="P22" s="9"/>
    </row>
    <row r="23" spans="1:16">
      <c r="A23" s="12"/>
      <c r="B23" s="25">
        <v>343.4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23840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23840</v>
      </c>
      <c r="O23" s="47">
        <f t="shared" si="1"/>
        <v>32.303523035230356</v>
      </c>
      <c r="P23" s="9"/>
    </row>
    <row r="24" spans="1:16">
      <c r="A24" s="12"/>
      <c r="B24" s="25">
        <v>343.5</v>
      </c>
      <c r="C24" s="20" t="s">
        <v>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187964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187964</v>
      </c>
      <c r="O24" s="47">
        <f t="shared" si="1"/>
        <v>254.69376693766938</v>
      </c>
      <c r="P24" s="9"/>
    </row>
    <row r="25" spans="1:16">
      <c r="A25" s="12"/>
      <c r="B25" s="25">
        <v>344.9</v>
      </c>
      <c r="C25" s="20" t="s">
        <v>90</v>
      </c>
      <c r="D25" s="46">
        <v>22048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22048</v>
      </c>
      <c r="O25" s="47">
        <f t="shared" si="1"/>
        <v>29.875338753387535</v>
      </c>
      <c r="P25" s="9"/>
    </row>
    <row r="26" spans="1:16">
      <c r="A26" s="12"/>
      <c r="B26" s="25">
        <v>347.2</v>
      </c>
      <c r="C26" s="20" t="s">
        <v>86</v>
      </c>
      <c r="D26" s="46">
        <v>75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75</v>
      </c>
      <c r="O26" s="47">
        <f t="shared" si="1"/>
        <v>0.1016260162601626</v>
      </c>
      <c r="P26" s="9"/>
    </row>
    <row r="27" spans="1:16" ht="15.75">
      <c r="A27" s="29" t="s">
        <v>29</v>
      </c>
      <c r="B27" s="30"/>
      <c r="C27" s="31"/>
      <c r="D27" s="32">
        <f t="shared" ref="D27:M27" si="8">SUM(D28:D28)</f>
        <v>90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ref="N27:N35" si="9">SUM(D27:M27)</f>
        <v>90</v>
      </c>
      <c r="O27" s="45">
        <f t="shared" si="1"/>
        <v>0.12195121951219512</v>
      </c>
      <c r="P27" s="10"/>
    </row>
    <row r="28" spans="1:16">
      <c r="A28" s="13"/>
      <c r="B28" s="39">
        <v>359</v>
      </c>
      <c r="C28" s="21" t="s">
        <v>95</v>
      </c>
      <c r="D28" s="46">
        <v>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90</v>
      </c>
      <c r="O28" s="47">
        <f t="shared" si="1"/>
        <v>0.12195121951219512</v>
      </c>
      <c r="P28" s="9"/>
    </row>
    <row r="29" spans="1:16" ht="15.75">
      <c r="A29" s="29" t="s">
        <v>2</v>
      </c>
      <c r="B29" s="30"/>
      <c r="C29" s="31"/>
      <c r="D29" s="32">
        <f t="shared" ref="D29:M29" si="10">SUM(D30:D31)</f>
        <v>28678</v>
      </c>
      <c r="E29" s="32">
        <f t="shared" si="10"/>
        <v>0</v>
      </c>
      <c r="F29" s="32">
        <f t="shared" si="10"/>
        <v>0</v>
      </c>
      <c r="G29" s="32">
        <f t="shared" si="10"/>
        <v>0</v>
      </c>
      <c r="H29" s="32">
        <f t="shared" si="10"/>
        <v>0</v>
      </c>
      <c r="I29" s="32">
        <f t="shared" si="10"/>
        <v>77416</v>
      </c>
      <c r="J29" s="32">
        <f t="shared" si="10"/>
        <v>0</v>
      </c>
      <c r="K29" s="32">
        <f t="shared" si="10"/>
        <v>0</v>
      </c>
      <c r="L29" s="32">
        <f t="shared" si="10"/>
        <v>0</v>
      </c>
      <c r="M29" s="32">
        <f t="shared" si="10"/>
        <v>0</v>
      </c>
      <c r="N29" s="32">
        <f t="shared" si="9"/>
        <v>106094</v>
      </c>
      <c r="O29" s="45">
        <f t="shared" si="1"/>
        <v>143.75880758807588</v>
      </c>
      <c r="P29" s="10"/>
    </row>
    <row r="30" spans="1:16">
      <c r="A30" s="12"/>
      <c r="B30" s="25">
        <v>366</v>
      </c>
      <c r="C30" s="20" t="s">
        <v>52</v>
      </c>
      <c r="D30" s="46">
        <v>3125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3125</v>
      </c>
      <c r="O30" s="47">
        <f t="shared" si="1"/>
        <v>4.2344173441734414</v>
      </c>
      <c r="P30" s="9"/>
    </row>
    <row r="31" spans="1:16">
      <c r="A31" s="12"/>
      <c r="B31" s="25">
        <v>369.9</v>
      </c>
      <c r="C31" s="20" t="s">
        <v>39</v>
      </c>
      <c r="D31" s="46">
        <v>25553</v>
      </c>
      <c r="E31" s="46">
        <v>0</v>
      </c>
      <c r="F31" s="46">
        <v>0</v>
      </c>
      <c r="G31" s="46">
        <v>0</v>
      </c>
      <c r="H31" s="46">
        <v>0</v>
      </c>
      <c r="I31" s="46">
        <v>77416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102969</v>
      </c>
      <c r="O31" s="47">
        <f t="shared" si="1"/>
        <v>139.52439024390245</v>
      </c>
      <c r="P31" s="9"/>
    </row>
    <row r="32" spans="1:16" ht="15.75">
      <c r="A32" s="29" t="s">
        <v>30</v>
      </c>
      <c r="B32" s="30"/>
      <c r="C32" s="31"/>
      <c r="D32" s="32">
        <f t="shared" ref="D32:M32" si="11">SUM(D33:D34)</f>
        <v>106839</v>
      </c>
      <c r="E32" s="32">
        <f t="shared" si="11"/>
        <v>0</v>
      </c>
      <c r="F32" s="32">
        <f t="shared" si="11"/>
        <v>0</v>
      </c>
      <c r="G32" s="32">
        <f t="shared" si="11"/>
        <v>0</v>
      </c>
      <c r="H32" s="32">
        <f t="shared" si="11"/>
        <v>0</v>
      </c>
      <c r="I32" s="32">
        <f t="shared" si="11"/>
        <v>263948</v>
      </c>
      <c r="J32" s="32">
        <f t="shared" si="11"/>
        <v>0</v>
      </c>
      <c r="K32" s="32">
        <f t="shared" si="11"/>
        <v>0</v>
      </c>
      <c r="L32" s="32">
        <f t="shared" si="11"/>
        <v>0</v>
      </c>
      <c r="M32" s="32">
        <f t="shared" si="11"/>
        <v>0</v>
      </c>
      <c r="N32" s="32">
        <f t="shared" si="9"/>
        <v>370787</v>
      </c>
      <c r="O32" s="45">
        <f t="shared" si="1"/>
        <v>502.42140921409214</v>
      </c>
      <c r="P32" s="9"/>
    </row>
    <row r="33" spans="1:119">
      <c r="A33" s="12"/>
      <c r="B33" s="25">
        <v>381</v>
      </c>
      <c r="C33" s="20" t="s">
        <v>40</v>
      </c>
      <c r="D33" s="46">
        <v>106839</v>
      </c>
      <c r="E33" s="46">
        <v>0</v>
      </c>
      <c r="F33" s="46">
        <v>0</v>
      </c>
      <c r="G33" s="46">
        <v>0</v>
      </c>
      <c r="H33" s="46">
        <v>0</v>
      </c>
      <c r="I33" s="46">
        <v>252945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359784</v>
      </c>
      <c r="O33" s="47">
        <f t="shared" si="1"/>
        <v>487.51219512195121</v>
      </c>
      <c r="P33" s="9"/>
    </row>
    <row r="34" spans="1:119" ht="15.75" thickBot="1">
      <c r="A34" s="12"/>
      <c r="B34" s="25">
        <v>389.1</v>
      </c>
      <c r="C34" s="20" t="s">
        <v>96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11003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11003</v>
      </c>
      <c r="O34" s="47">
        <f t="shared" si="1"/>
        <v>14.909214092140921</v>
      </c>
      <c r="P34" s="9"/>
    </row>
    <row r="35" spans="1:119" ht="16.5" thickBot="1">
      <c r="A35" s="14" t="s">
        <v>35</v>
      </c>
      <c r="B35" s="23"/>
      <c r="C35" s="22"/>
      <c r="D35" s="15">
        <f t="shared" ref="D35:M35" si="12">SUM(D5,D13,D17,D20,D27,D29,D32)</f>
        <v>491983</v>
      </c>
      <c r="E35" s="15">
        <f t="shared" si="12"/>
        <v>0</v>
      </c>
      <c r="F35" s="15">
        <f t="shared" si="12"/>
        <v>0</v>
      </c>
      <c r="G35" s="15">
        <f t="shared" si="12"/>
        <v>0</v>
      </c>
      <c r="H35" s="15">
        <f t="shared" si="12"/>
        <v>0</v>
      </c>
      <c r="I35" s="15">
        <f t="shared" si="12"/>
        <v>649376</v>
      </c>
      <c r="J35" s="15">
        <f t="shared" si="12"/>
        <v>0</v>
      </c>
      <c r="K35" s="15">
        <f t="shared" si="12"/>
        <v>0</v>
      </c>
      <c r="L35" s="15">
        <f t="shared" si="12"/>
        <v>0</v>
      </c>
      <c r="M35" s="15">
        <f t="shared" si="12"/>
        <v>0</v>
      </c>
      <c r="N35" s="15">
        <f t="shared" si="9"/>
        <v>1141359</v>
      </c>
      <c r="O35" s="38">
        <f t="shared" si="1"/>
        <v>1546.5569105691056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97</v>
      </c>
      <c r="M37" s="48"/>
      <c r="N37" s="48"/>
      <c r="O37" s="43">
        <v>738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56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42</v>
      </c>
      <c r="F4" s="34" t="s">
        <v>43</v>
      </c>
      <c r="G4" s="34" t="s">
        <v>44</v>
      </c>
      <c r="H4" s="34" t="s">
        <v>4</v>
      </c>
      <c r="I4" s="34" t="s">
        <v>5</v>
      </c>
      <c r="J4" s="35" t="s">
        <v>45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199822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199822</v>
      </c>
      <c r="O5" s="33">
        <f t="shared" ref="O5:O36" si="1">(N5/O$38)</f>
        <v>270.02972972972975</v>
      </c>
      <c r="P5" s="6"/>
    </row>
    <row r="6" spans="1:133">
      <c r="A6" s="12"/>
      <c r="B6" s="25">
        <v>312.41000000000003</v>
      </c>
      <c r="C6" s="20" t="s">
        <v>10</v>
      </c>
      <c r="D6" s="46">
        <v>29752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29752</v>
      </c>
      <c r="O6" s="47">
        <f t="shared" si="1"/>
        <v>40.205405405405408</v>
      </c>
      <c r="P6" s="9"/>
    </row>
    <row r="7" spans="1:133">
      <c r="A7" s="12"/>
      <c r="B7" s="25">
        <v>312.42</v>
      </c>
      <c r="C7" s="20" t="s">
        <v>9</v>
      </c>
      <c r="D7" s="46">
        <v>10371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10371</v>
      </c>
      <c r="O7" s="47">
        <f t="shared" si="1"/>
        <v>14.014864864864865</v>
      </c>
      <c r="P7" s="9"/>
    </row>
    <row r="8" spans="1:133">
      <c r="A8" s="12"/>
      <c r="B8" s="25">
        <v>312.60000000000002</v>
      </c>
      <c r="C8" s="20" t="s">
        <v>11</v>
      </c>
      <c r="D8" s="46">
        <v>103672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103672</v>
      </c>
      <c r="O8" s="47">
        <f t="shared" si="1"/>
        <v>140.0972972972973</v>
      </c>
      <c r="P8" s="9"/>
    </row>
    <row r="9" spans="1:133">
      <c r="A9" s="12"/>
      <c r="B9" s="25">
        <v>314.10000000000002</v>
      </c>
      <c r="C9" s="20" t="s">
        <v>50</v>
      </c>
      <c r="D9" s="46">
        <v>45022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45022</v>
      </c>
      <c r="O9" s="47">
        <f t="shared" si="1"/>
        <v>60.840540540540538</v>
      </c>
      <c r="P9" s="9"/>
    </row>
    <row r="10" spans="1:133">
      <c r="A10" s="12"/>
      <c r="B10" s="25">
        <v>314.8</v>
      </c>
      <c r="C10" s="20" t="s">
        <v>79</v>
      </c>
      <c r="D10" s="46">
        <v>1423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1423</v>
      </c>
      <c r="O10" s="47">
        <f t="shared" si="1"/>
        <v>1.922972972972973</v>
      </c>
      <c r="P10" s="9"/>
    </row>
    <row r="11" spans="1:133">
      <c r="A11" s="12"/>
      <c r="B11" s="25">
        <v>315</v>
      </c>
      <c r="C11" s="20" t="s">
        <v>64</v>
      </c>
      <c r="D11" s="46">
        <v>9582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9582</v>
      </c>
      <c r="O11" s="47">
        <f t="shared" si="1"/>
        <v>12.948648648648648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SUM(D13:D16)</f>
        <v>60132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ref="N12:N21" si="4">SUM(D12:M12)</f>
        <v>60132</v>
      </c>
      <c r="O12" s="45">
        <f t="shared" si="1"/>
        <v>81.259459459459464</v>
      </c>
      <c r="P12" s="10"/>
    </row>
    <row r="13" spans="1:133">
      <c r="A13" s="12"/>
      <c r="B13" s="25">
        <v>322</v>
      </c>
      <c r="C13" s="20" t="s">
        <v>0</v>
      </c>
      <c r="D13" s="46">
        <v>19431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19431</v>
      </c>
      <c r="O13" s="47">
        <f t="shared" si="1"/>
        <v>26.258108108108107</v>
      </c>
      <c r="P13" s="9"/>
    </row>
    <row r="14" spans="1:133">
      <c r="A14" s="12"/>
      <c r="B14" s="25">
        <v>323.10000000000002</v>
      </c>
      <c r="C14" s="20" t="s">
        <v>14</v>
      </c>
      <c r="D14" s="46">
        <v>32700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32700</v>
      </c>
      <c r="O14" s="47">
        <f t="shared" si="1"/>
        <v>44.189189189189186</v>
      </c>
      <c r="P14" s="9"/>
    </row>
    <row r="15" spans="1:133">
      <c r="A15" s="12"/>
      <c r="B15" s="25">
        <v>323.7</v>
      </c>
      <c r="C15" s="20" t="s">
        <v>89</v>
      </c>
      <c r="D15" s="46">
        <v>7354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7354</v>
      </c>
      <c r="O15" s="47">
        <f t="shared" si="1"/>
        <v>9.9378378378378383</v>
      </c>
      <c r="P15" s="9"/>
    </row>
    <row r="16" spans="1:133">
      <c r="A16" s="12"/>
      <c r="B16" s="25">
        <v>329</v>
      </c>
      <c r="C16" s="20" t="s">
        <v>15</v>
      </c>
      <c r="D16" s="46">
        <v>647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647</v>
      </c>
      <c r="O16" s="47">
        <f t="shared" si="1"/>
        <v>0.87432432432432428</v>
      </c>
      <c r="P16" s="9"/>
    </row>
    <row r="17" spans="1:16" ht="15.75">
      <c r="A17" s="29" t="s">
        <v>17</v>
      </c>
      <c r="B17" s="30"/>
      <c r="C17" s="31"/>
      <c r="D17" s="32">
        <f t="shared" ref="D17:M17" si="5">SUM(D18:D20)</f>
        <v>118183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118183</v>
      </c>
      <c r="O17" s="45">
        <f t="shared" si="1"/>
        <v>159.70675675675676</v>
      </c>
      <c r="P17" s="10"/>
    </row>
    <row r="18" spans="1:16">
      <c r="A18" s="12"/>
      <c r="B18" s="25">
        <v>334.7</v>
      </c>
      <c r="C18" s="20" t="s">
        <v>20</v>
      </c>
      <c r="D18" s="46">
        <v>48083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48083</v>
      </c>
      <c r="O18" s="47">
        <f t="shared" si="1"/>
        <v>64.97702702702702</v>
      </c>
      <c r="P18" s="9"/>
    </row>
    <row r="19" spans="1:16">
      <c r="A19" s="12"/>
      <c r="B19" s="25">
        <v>335.12</v>
      </c>
      <c r="C19" s="20" t="s">
        <v>66</v>
      </c>
      <c r="D19" s="46">
        <v>30768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30768</v>
      </c>
      <c r="O19" s="47">
        <f t="shared" si="1"/>
        <v>41.578378378378382</v>
      </c>
      <c r="P19" s="9"/>
    </row>
    <row r="20" spans="1:16">
      <c r="A20" s="12"/>
      <c r="B20" s="25">
        <v>335.18</v>
      </c>
      <c r="C20" s="20" t="s">
        <v>68</v>
      </c>
      <c r="D20" s="46">
        <v>39332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39332</v>
      </c>
      <c r="O20" s="47">
        <f t="shared" si="1"/>
        <v>53.151351351351352</v>
      </c>
      <c r="P20" s="9"/>
    </row>
    <row r="21" spans="1:16" ht="15.75">
      <c r="A21" s="29" t="s">
        <v>28</v>
      </c>
      <c r="B21" s="30"/>
      <c r="C21" s="31"/>
      <c r="D21" s="32">
        <f t="shared" ref="D21:M21" si="6">SUM(D22:D27)</f>
        <v>31193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320343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4"/>
        <v>351536</v>
      </c>
      <c r="O21" s="45">
        <f t="shared" si="1"/>
        <v>475.04864864864862</v>
      </c>
      <c r="P21" s="10"/>
    </row>
    <row r="22" spans="1:16">
      <c r="A22" s="12"/>
      <c r="B22" s="25">
        <v>342.5</v>
      </c>
      <c r="C22" s="20" t="s">
        <v>85</v>
      </c>
      <c r="D22" s="46">
        <v>780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7">SUM(D22:M22)</f>
        <v>780</v>
      </c>
      <c r="O22" s="47">
        <f t="shared" si="1"/>
        <v>1.0540540540540539</v>
      </c>
      <c r="P22" s="9"/>
    </row>
    <row r="23" spans="1:16">
      <c r="A23" s="12"/>
      <c r="B23" s="25">
        <v>343.3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85024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85024</v>
      </c>
      <c r="O23" s="47">
        <f t="shared" si="1"/>
        <v>114.8972972972973</v>
      </c>
      <c r="P23" s="9"/>
    </row>
    <row r="24" spans="1:16">
      <c r="A24" s="12"/>
      <c r="B24" s="25">
        <v>343.4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17808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17808</v>
      </c>
      <c r="O24" s="47">
        <f t="shared" si="1"/>
        <v>24.064864864864866</v>
      </c>
      <c r="P24" s="9"/>
    </row>
    <row r="25" spans="1:16">
      <c r="A25" s="12"/>
      <c r="B25" s="25">
        <v>343.5</v>
      </c>
      <c r="C25" s="20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217511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217511</v>
      </c>
      <c r="O25" s="47">
        <f t="shared" si="1"/>
        <v>293.93378378378378</v>
      </c>
      <c r="P25" s="9"/>
    </row>
    <row r="26" spans="1:16">
      <c r="A26" s="12"/>
      <c r="B26" s="25">
        <v>344.9</v>
      </c>
      <c r="C26" s="20" t="s">
        <v>90</v>
      </c>
      <c r="D26" s="46">
        <v>30338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30338</v>
      </c>
      <c r="O26" s="47">
        <f t="shared" si="1"/>
        <v>40.997297297297294</v>
      </c>
      <c r="P26" s="9"/>
    </row>
    <row r="27" spans="1:16">
      <c r="A27" s="12"/>
      <c r="B27" s="25">
        <v>347.2</v>
      </c>
      <c r="C27" s="20" t="s">
        <v>86</v>
      </c>
      <c r="D27" s="46">
        <v>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75</v>
      </c>
      <c r="O27" s="47">
        <f t="shared" si="1"/>
        <v>0.10135135135135136</v>
      </c>
      <c r="P27" s="9"/>
    </row>
    <row r="28" spans="1:16" ht="15.75">
      <c r="A28" s="29" t="s">
        <v>29</v>
      </c>
      <c r="B28" s="30"/>
      <c r="C28" s="31"/>
      <c r="D28" s="32">
        <f t="shared" ref="D28:M28" si="8">SUM(D29:D29)</f>
        <v>47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ref="N28:N36" si="9">SUM(D28:M28)</f>
        <v>47</v>
      </c>
      <c r="O28" s="45">
        <f t="shared" si="1"/>
        <v>6.3513513513513517E-2</v>
      </c>
      <c r="P28" s="10"/>
    </row>
    <row r="29" spans="1:16">
      <c r="A29" s="13"/>
      <c r="B29" s="39">
        <v>351.5</v>
      </c>
      <c r="C29" s="21" t="s">
        <v>37</v>
      </c>
      <c r="D29" s="46">
        <v>47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47</v>
      </c>
      <c r="O29" s="47">
        <f t="shared" si="1"/>
        <v>6.3513513513513517E-2</v>
      </c>
      <c r="P29" s="9"/>
    </row>
    <row r="30" spans="1:16" ht="15.75">
      <c r="A30" s="29" t="s">
        <v>2</v>
      </c>
      <c r="B30" s="30"/>
      <c r="C30" s="31"/>
      <c r="D30" s="32">
        <f t="shared" ref="D30:M30" si="10">SUM(D31:D33)</f>
        <v>13393</v>
      </c>
      <c r="E30" s="32">
        <f t="shared" si="10"/>
        <v>0</v>
      </c>
      <c r="F30" s="32">
        <f t="shared" si="10"/>
        <v>0</v>
      </c>
      <c r="G30" s="32">
        <f t="shared" si="10"/>
        <v>0</v>
      </c>
      <c r="H30" s="32">
        <f t="shared" si="10"/>
        <v>0</v>
      </c>
      <c r="I30" s="32">
        <f t="shared" si="10"/>
        <v>12852</v>
      </c>
      <c r="J30" s="32">
        <f t="shared" si="10"/>
        <v>0</v>
      </c>
      <c r="K30" s="32">
        <f t="shared" si="10"/>
        <v>0</v>
      </c>
      <c r="L30" s="32">
        <f t="shared" si="10"/>
        <v>0</v>
      </c>
      <c r="M30" s="32">
        <f t="shared" si="10"/>
        <v>0</v>
      </c>
      <c r="N30" s="32">
        <f t="shared" si="9"/>
        <v>26245</v>
      </c>
      <c r="O30" s="45">
        <f t="shared" si="1"/>
        <v>35.466216216216218</v>
      </c>
      <c r="P30" s="10"/>
    </row>
    <row r="31" spans="1:16">
      <c r="A31" s="12"/>
      <c r="B31" s="25">
        <v>361.1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190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190</v>
      </c>
      <c r="O31" s="47">
        <f t="shared" si="1"/>
        <v>0.25675675675675674</v>
      </c>
      <c r="P31" s="9"/>
    </row>
    <row r="32" spans="1:16">
      <c r="A32" s="12"/>
      <c r="B32" s="25">
        <v>366</v>
      </c>
      <c r="C32" s="20" t="s">
        <v>52</v>
      </c>
      <c r="D32" s="46">
        <v>565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565</v>
      </c>
      <c r="O32" s="47">
        <f t="shared" si="1"/>
        <v>0.76351351351351349</v>
      </c>
      <c r="P32" s="9"/>
    </row>
    <row r="33" spans="1:119">
      <c r="A33" s="12"/>
      <c r="B33" s="25">
        <v>369.9</v>
      </c>
      <c r="C33" s="20" t="s">
        <v>39</v>
      </c>
      <c r="D33" s="46">
        <v>12828</v>
      </c>
      <c r="E33" s="46">
        <v>0</v>
      </c>
      <c r="F33" s="46">
        <v>0</v>
      </c>
      <c r="G33" s="46">
        <v>0</v>
      </c>
      <c r="H33" s="46">
        <v>0</v>
      </c>
      <c r="I33" s="46">
        <v>12662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25490</v>
      </c>
      <c r="O33" s="47">
        <f t="shared" si="1"/>
        <v>34.445945945945944</v>
      </c>
      <c r="P33" s="9"/>
    </row>
    <row r="34" spans="1:119" ht="15.75">
      <c r="A34" s="29" t="s">
        <v>30</v>
      </c>
      <c r="B34" s="30"/>
      <c r="C34" s="31"/>
      <c r="D34" s="32">
        <f t="shared" ref="D34:M34" si="11">SUM(D35:D35)</f>
        <v>98276</v>
      </c>
      <c r="E34" s="32">
        <f t="shared" si="11"/>
        <v>0</v>
      </c>
      <c r="F34" s="32">
        <f t="shared" si="11"/>
        <v>0</v>
      </c>
      <c r="G34" s="32">
        <f t="shared" si="11"/>
        <v>0</v>
      </c>
      <c r="H34" s="32">
        <f t="shared" si="11"/>
        <v>0</v>
      </c>
      <c r="I34" s="32">
        <f t="shared" si="11"/>
        <v>269646</v>
      </c>
      <c r="J34" s="32">
        <f t="shared" si="11"/>
        <v>0</v>
      </c>
      <c r="K34" s="32">
        <f t="shared" si="11"/>
        <v>0</v>
      </c>
      <c r="L34" s="32">
        <f t="shared" si="11"/>
        <v>0</v>
      </c>
      <c r="M34" s="32">
        <f t="shared" si="11"/>
        <v>0</v>
      </c>
      <c r="N34" s="32">
        <f t="shared" si="9"/>
        <v>367922</v>
      </c>
      <c r="O34" s="45">
        <f t="shared" si="1"/>
        <v>497.19189189189188</v>
      </c>
      <c r="P34" s="9"/>
    </row>
    <row r="35" spans="1:119" ht="15.75" thickBot="1">
      <c r="A35" s="12"/>
      <c r="B35" s="25">
        <v>381</v>
      </c>
      <c r="C35" s="20" t="s">
        <v>40</v>
      </c>
      <c r="D35" s="46">
        <v>98276</v>
      </c>
      <c r="E35" s="46">
        <v>0</v>
      </c>
      <c r="F35" s="46">
        <v>0</v>
      </c>
      <c r="G35" s="46">
        <v>0</v>
      </c>
      <c r="H35" s="46">
        <v>0</v>
      </c>
      <c r="I35" s="46">
        <v>269646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367922</v>
      </c>
      <c r="O35" s="47">
        <f t="shared" si="1"/>
        <v>497.19189189189188</v>
      </c>
      <c r="P35" s="9"/>
    </row>
    <row r="36" spans="1:119" ht="16.5" thickBot="1">
      <c r="A36" s="14" t="s">
        <v>35</v>
      </c>
      <c r="B36" s="23"/>
      <c r="C36" s="22"/>
      <c r="D36" s="15">
        <f t="shared" ref="D36:M36" si="12">SUM(D5,D12,D17,D21,D28,D30,D34)</f>
        <v>521046</v>
      </c>
      <c r="E36" s="15">
        <f t="shared" si="12"/>
        <v>0</v>
      </c>
      <c r="F36" s="15">
        <f t="shared" si="12"/>
        <v>0</v>
      </c>
      <c r="G36" s="15">
        <f t="shared" si="12"/>
        <v>0</v>
      </c>
      <c r="H36" s="15">
        <f t="shared" si="12"/>
        <v>0</v>
      </c>
      <c r="I36" s="15">
        <f t="shared" si="12"/>
        <v>602841</v>
      </c>
      <c r="J36" s="15">
        <f t="shared" si="12"/>
        <v>0</v>
      </c>
      <c r="K36" s="15">
        <f t="shared" si="12"/>
        <v>0</v>
      </c>
      <c r="L36" s="15">
        <f t="shared" si="12"/>
        <v>0</v>
      </c>
      <c r="M36" s="15">
        <f t="shared" si="12"/>
        <v>0</v>
      </c>
      <c r="N36" s="15">
        <f t="shared" si="9"/>
        <v>1123887</v>
      </c>
      <c r="O36" s="38">
        <f t="shared" si="1"/>
        <v>1518.7662162162162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91</v>
      </c>
      <c r="M38" s="48"/>
      <c r="N38" s="48"/>
      <c r="O38" s="43">
        <v>740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56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42</v>
      </c>
      <c r="F4" s="34" t="s">
        <v>43</v>
      </c>
      <c r="G4" s="34" t="s">
        <v>44</v>
      </c>
      <c r="H4" s="34" t="s">
        <v>4</v>
      </c>
      <c r="I4" s="34" t="s">
        <v>5</v>
      </c>
      <c r="J4" s="35" t="s">
        <v>45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194151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194151</v>
      </c>
      <c r="O5" s="33">
        <f t="shared" ref="O5:O34" si="1">(N5/O$36)</f>
        <v>260.25603217158175</v>
      </c>
      <c r="P5" s="6"/>
    </row>
    <row r="6" spans="1:133">
      <c r="A6" s="12"/>
      <c r="B6" s="25">
        <v>312.41000000000003</v>
      </c>
      <c r="C6" s="20" t="s">
        <v>10</v>
      </c>
      <c r="D6" s="46">
        <v>28925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28925</v>
      </c>
      <c r="O6" s="47">
        <f t="shared" si="1"/>
        <v>38.773458445040212</v>
      </c>
      <c r="P6" s="9"/>
    </row>
    <row r="7" spans="1:133">
      <c r="A7" s="12"/>
      <c r="B7" s="25">
        <v>312.42</v>
      </c>
      <c r="C7" s="20" t="s">
        <v>9</v>
      </c>
      <c r="D7" s="46">
        <v>10236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10236</v>
      </c>
      <c r="O7" s="47">
        <f t="shared" si="1"/>
        <v>13.721179624664879</v>
      </c>
      <c r="P7" s="9"/>
    </row>
    <row r="8" spans="1:133">
      <c r="A8" s="12"/>
      <c r="B8" s="25">
        <v>312.60000000000002</v>
      </c>
      <c r="C8" s="20" t="s">
        <v>11</v>
      </c>
      <c r="D8" s="46">
        <v>93402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93402</v>
      </c>
      <c r="O8" s="47">
        <f t="shared" si="1"/>
        <v>125.20375335120643</v>
      </c>
      <c r="P8" s="9"/>
    </row>
    <row r="9" spans="1:133">
      <c r="A9" s="12"/>
      <c r="B9" s="25">
        <v>314.10000000000002</v>
      </c>
      <c r="C9" s="20" t="s">
        <v>50</v>
      </c>
      <c r="D9" s="46">
        <v>47095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47095</v>
      </c>
      <c r="O9" s="47">
        <f t="shared" si="1"/>
        <v>63.130026809651476</v>
      </c>
      <c r="P9" s="9"/>
    </row>
    <row r="10" spans="1:133">
      <c r="A10" s="12"/>
      <c r="B10" s="25">
        <v>314.8</v>
      </c>
      <c r="C10" s="20" t="s">
        <v>79</v>
      </c>
      <c r="D10" s="46">
        <v>2163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2163</v>
      </c>
      <c r="O10" s="47">
        <f t="shared" si="1"/>
        <v>2.8994638069705094</v>
      </c>
      <c r="P10" s="9"/>
    </row>
    <row r="11" spans="1:133">
      <c r="A11" s="12"/>
      <c r="B11" s="25">
        <v>315</v>
      </c>
      <c r="C11" s="20" t="s">
        <v>64</v>
      </c>
      <c r="D11" s="46">
        <v>12330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12330</v>
      </c>
      <c r="O11" s="47">
        <f t="shared" si="1"/>
        <v>16.528150134048257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SUM(D13:D15)</f>
        <v>47310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ref="N12:N20" si="4">SUM(D12:M12)</f>
        <v>47310</v>
      </c>
      <c r="O12" s="45">
        <f t="shared" si="1"/>
        <v>63.41823056300268</v>
      </c>
      <c r="P12" s="10"/>
    </row>
    <row r="13" spans="1:133">
      <c r="A13" s="12"/>
      <c r="B13" s="25">
        <v>322</v>
      </c>
      <c r="C13" s="20" t="s">
        <v>0</v>
      </c>
      <c r="D13" s="46">
        <v>10765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10765</v>
      </c>
      <c r="O13" s="47">
        <f t="shared" si="1"/>
        <v>14.430294906166219</v>
      </c>
      <c r="P13" s="9"/>
    </row>
    <row r="14" spans="1:133">
      <c r="A14" s="12"/>
      <c r="B14" s="25">
        <v>323.10000000000002</v>
      </c>
      <c r="C14" s="20" t="s">
        <v>14</v>
      </c>
      <c r="D14" s="46">
        <v>36176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36176</v>
      </c>
      <c r="O14" s="47">
        <f t="shared" si="1"/>
        <v>48.493297587131366</v>
      </c>
      <c r="P14" s="9"/>
    </row>
    <row r="15" spans="1:133">
      <c r="A15" s="12"/>
      <c r="B15" s="25">
        <v>329</v>
      </c>
      <c r="C15" s="20" t="s">
        <v>15</v>
      </c>
      <c r="D15" s="46">
        <v>369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369</v>
      </c>
      <c r="O15" s="47">
        <f t="shared" si="1"/>
        <v>0.49463806970509383</v>
      </c>
      <c r="P15" s="9"/>
    </row>
    <row r="16" spans="1:133" ht="15.75">
      <c r="A16" s="29" t="s">
        <v>17</v>
      </c>
      <c r="B16" s="30"/>
      <c r="C16" s="31"/>
      <c r="D16" s="32">
        <f t="shared" ref="D16:M16" si="5">SUM(D17:D19)</f>
        <v>73956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73956</v>
      </c>
      <c r="O16" s="45">
        <f t="shared" si="1"/>
        <v>99.136729222520103</v>
      </c>
      <c r="P16" s="10"/>
    </row>
    <row r="17" spans="1:16">
      <c r="A17" s="12"/>
      <c r="B17" s="25">
        <v>335.12</v>
      </c>
      <c r="C17" s="20" t="s">
        <v>66</v>
      </c>
      <c r="D17" s="46">
        <v>30873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30873</v>
      </c>
      <c r="O17" s="47">
        <f t="shared" si="1"/>
        <v>41.384718498659517</v>
      </c>
      <c r="P17" s="9"/>
    </row>
    <row r="18" spans="1:16">
      <c r="A18" s="12"/>
      <c r="B18" s="25">
        <v>335.18</v>
      </c>
      <c r="C18" s="20" t="s">
        <v>68</v>
      </c>
      <c r="D18" s="46">
        <v>37988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37988</v>
      </c>
      <c r="O18" s="47">
        <f t="shared" si="1"/>
        <v>50.922252010723859</v>
      </c>
      <c r="P18" s="9"/>
    </row>
    <row r="19" spans="1:16">
      <c r="A19" s="12"/>
      <c r="B19" s="25">
        <v>335.49</v>
      </c>
      <c r="C19" s="20" t="s">
        <v>84</v>
      </c>
      <c r="D19" s="46">
        <v>5095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5095</v>
      </c>
      <c r="O19" s="47">
        <f t="shared" si="1"/>
        <v>6.8297587131367292</v>
      </c>
      <c r="P19" s="9"/>
    </row>
    <row r="20" spans="1:16" ht="15.75">
      <c r="A20" s="29" t="s">
        <v>28</v>
      </c>
      <c r="B20" s="30"/>
      <c r="C20" s="31"/>
      <c r="D20" s="32">
        <f t="shared" ref="D20:M20" si="6">SUM(D21:D26)</f>
        <v>21985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212919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4"/>
        <v>234904</v>
      </c>
      <c r="O20" s="45">
        <f t="shared" si="1"/>
        <v>314.88471849865954</v>
      </c>
      <c r="P20" s="10"/>
    </row>
    <row r="21" spans="1:16">
      <c r="A21" s="12"/>
      <c r="B21" s="25">
        <v>342.5</v>
      </c>
      <c r="C21" s="20" t="s">
        <v>85</v>
      </c>
      <c r="D21" s="46">
        <v>1090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7">SUM(D21:M21)</f>
        <v>1090</v>
      </c>
      <c r="O21" s="47">
        <f t="shared" si="1"/>
        <v>1.4611260053619304</v>
      </c>
      <c r="P21" s="9"/>
    </row>
    <row r="22" spans="1:16">
      <c r="A22" s="12"/>
      <c r="B22" s="25">
        <v>343.3</v>
      </c>
      <c r="C22" s="20" t="s">
        <v>31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59783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59783</v>
      </c>
      <c r="O22" s="47">
        <f t="shared" si="1"/>
        <v>80.138069705093841</v>
      </c>
      <c r="P22" s="9"/>
    </row>
    <row r="23" spans="1:16">
      <c r="A23" s="12"/>
      <c r="B23" s="25">
        <v>343.4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14275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14275</v>
      </c>
      <c r="O23" s="47">
        <f t="shared" si="1"/>
        <v>19.135388739946382</v>
      </c>
      <c r="P23" s="9"/>
    </row>
    <row r="24" spans="1:16">
      <c r="A24" s="12"/>
      <c r="B24" s="25">
        <v>343.5</v>
      </c>
      <c r="C24" s="20" t="s">
        <v>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138861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138861</v>
      </c>
      <c r="O24" s="47">
        <f t="shared" si="1"/>
        <v>186.14075067024129</v>
      </c>
      <c r="P24" s="9"/>
    </row>
    <row r="25" spans="1:16">
      <c r="A25" s="12"/>
      <c r="B25" s="25">
        <v>343.9</v>
      </c>
      <c r="C25" s="20" t="s">
        <v>70</v>
      </c>
      <c r="D25" s="46">
        <v>20745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20745</v>
      </c>
      <c r="O25" s="47">
        <f t="shared" si="1"/>
        <v>27.808310991957104</v>
      </c>
      <c r="P25" s="9"/>
    </row>
    <row r="26" spans="1:16">
      <c r="A26" s="12"/>
      <c r="B26" s="25">
        <v>347.2</v>
      </c>
      <c r="C26" s="20" t="s">
        <v>86</v>
      </c>
      <c r="D26" s="46">
        <v>150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150</v>
      </c>
      <c r="O26" s="47">
        <f t="shared" si="1"/>
        <v>0.20107238605898123</v>
      </c>
      <c r="P26" s="9"/>
    </row>
    <row r="27" spans="1:16" ht="15.75">
      <c r="A27" s="29" t="s">
        <v>29</v>
      </c>
      <c r="B27" s="30"/>
      <c r="C27" s="31"/>
      <c r="D27" s="32">
        <f t="shared" ref="D27:M27" si="8">SUM(D28:D28)</f>
        <v>111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ref="N27:N34" si="9">SUM(D27:M27)</f>
        <v>111</v>
      </c>
      <c r="O27" s="45">
        <f t="shared" si="1"/>
        <v>0.1487935656836461</v>
      </c>
      <c r="P27" s="10"/>
    </row>
    <row r="28" spans="1:16">
      <c r="A28" s="13"/>
      <c r="B28" s="39">
        <v>351.5</v>
      </c>
      <c r="C28" s="21" t="s">
        <v>37</v>
      </c>
      <c r="D28" s="46">
        <v>111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111</v>
      </c>
      <c r="O28" s="47">
        <f t="shared" si="1"/>
        <v>0.1487935656836461</v>
      </c>
      <c r="P28" s="9"/>
    </row>
    <row r="29" spans="1:16" ht="15.75">
      <c r="A29" s="29" t="s">
        <v>2</v>
      </c>
      <c r="B29" s="30"/>
      <c r="C29" s="31"/>
      <c r="D29" s="32">
        <f t="shared" ref="D29:M29" si="10">SUM(D30:D31)</f>
        <v>348</v>
      </c>
      <c r="E29" s="32">
        <f t="shared" si="10"/>
        <v>0</v>
      </c>
      <c r="F29" s="32">
        <f t="shared" si="10"/>
        <v>0</v>
      </c>
      <c r="G29" s="32">
        <f t="shared" si="10"/>
        <v>0</v>
      </c>
      <c r="H29" s="32">
        <f t="shared" si="10"/>
        <v>0</v>
      </c>
      <c r="I29" s="32">
        <f t="shared" si="10"/>
        <v>13321</v>
      </c>
      <c r="J29" s="32">
        <f t="shared" si="10"/>
        <v>0</v>
      </c>
      <c r="K29" s="32">
        <f t="shared" si="10"/>
        <v>0</v>
      </c>
      <c r="L29" s="32">
        <f t="shared" si="10"/>
        <v>0</v>
      </c>
      <c r="M29" s="32">
        <f t="shared" si="10"/>
        <v>0</v>
      </c>
      <c r="N29" s="32">
        <f t="shared" si="9"/>
        <v>13669</v>
      </c>
      <c r="O29" s="45">
        <f t="shared" si="1"/>
        <v>18.323056300268096</v>
      </c>
      <c r="P29" s="10"/>
    </row>
    <row r="30" spans="1:16">
      <c r="A30" s="12"/>
      <c r="B30" s="25">
        <v>366</v>
      </c>
      <c r="C30" s="20" t="s">
        <v>52</v>
      </c>
      <c r="D30" s="46">
        <v>200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200</v>
      </c>
      <c r="O30" s="47">
        <f t="shared" si="1"/>
        <v>0.26809651474530832</v>
      </c>
      <c r="P30" s="9"/>
    </row>
    <row r="31" spans="1:16">
      <c r="A31" s="12"/>
      <c r="B31" s="25">
        <v>369.9</v>
      </c>
      <c r="C31" s="20" t="s">
        <v>39</v>
      </c>
      <c r="D31" s="46">
        <v>148</v>
      </c>
      <c r="E31" s="46">
        <v>0</v>
      </c>
      <c r="F31" s="46">
        <v>0</v>
      </c>
      <c r="G31" s="46">
        <v>0</v>
      </c>
      <c r="H31" s="46">
        <v>0</v>
      </c>
      <c r="I31" s="46">
        <v>13321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13469</v>
      </c>
      <c r="O31" s="47">
        <f t="shared" si="1"/>
        <v>18.054959785522787</v>
      </c>
      <c r="P31" s="9"/>
    </row>
    <row r="32" spans="1:16" ht="15.75">
      <c r="A32" s="29" t="s">
        <v>30</v>
      </c>
      <c r="B32" s="30"/>
      <c r="C32" s="31"/>
      <c r="D32" s="32">
        <f t="shared" ref="D32:M32" si="11">SUM(D33:D33)</f>
        <v>51000</v>
      </c>
      <c r="E32" s="32">
        <f t="shared" si="11"/>
        <v>0</v>
      </c>
      <c r="F32" s="32">
        <f t="shared" si="11"/>
        <v>0</v>
      </c>
      <c r="G32" s="32">
        <f t="shared" si="11"/>
        <v>0</v>
      </c>
      <c r="H32" s="32">
        <f t="shared" si="11"/>
        <v>0</v>
      </c>
      <c r="I32" s="32">
        <f t="shared" si="11"/>
        <v>28441</v>
      </c>
      <c r="J32" s="32">
        <f t="shared" si="11"/>
        <v>0</v>
      </c>
      <c r="K32" s="32">
        <f t="shared" si="11"/>
        <v>0</v>
      </c>
      <c r="L32" s="32">
        <f t="shared" si="11"/>
        <v>0</v>
      </c>
      <c r="M32" s="32">
        <f t="shared" si="11"/>
        <v>0</v>
      </c>
      <c r="N32" s="32">
        <f t="shared" si="9"/>
        <v>79441</v>
      </c>
      <c r="O32" s="45">
        <f t="shared" si="1"/>
        <v>106.48927613941019</v>
      </c>
      <c r="P32" s="9"/>
    </row>
    <row r="33" spans="1:119" ht="15.75" thickBot="1">
      <c r="A33" s="12"/>
      <c r="B33" s="25">
        <v>381</v>
      </c>
      <c r="C33" s="20" t="s">
        <v>40</v>
      </c>
      <c r="D33" s="46">
        <v>51000</v>
      </c>
      <c r="E33" s="46">
        <v>0</v>
      </c>
      <c r="F33" s="46">
        <v>0</v>
      </c>
      <c r="G33" s="46">
        <v>0</v>
      </c>
      <c r="H33" s="46">
        <v>0</v>
      </c>
      <c r="I33" s="46">
        <v>28441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79441</v>
      </c>
      <c r="O33" s="47">
        <f t="shared" si="1"/>
        <v>106.48927613941019</v>
      </c>
      <c r="P33" s="9"/>
    </row>
    <row r="34" spans="1:119" ht="16.5" thickBot="1">
      <c r="A34" s="14" t="s">
        <v>35</v>
      </c>
      <c r="B34" s="23"/>
      <c r="C34" s="22"/>
      <c r="D34" s="15">
        <f t="shared" ref="D34:M34" si="12">SUM(D5,D12,D16,D20,D27,D29,D32)</f>
        <v>388861</v>
      </c>
      <c r="E34" s="15">
        <f t="shared" si="12"/>
        <v>0</v>
      </c>
      <c r="F34" s="15">
        <f t="shared" si="12"/>
        <v>0</v>
      </c>
      <c r="G34" s="15">
        <f t="shared" si="12"/>
        <v>0</v>
      </c>
      <c r="H34" s="15">
        <f t="shared" si="12"/>
        <v>0</v>
      </c>
      <c r="I34" s="15">
        <f t="shared" si="12"/>
        <v>254681</v>
      </c>
      <c r="J34" s="15">
        <f t="shared" si="12"/>
        <v>0</v>
      </c>
      <c r="K34" s="15">
        <f t="shared" si="12"/>
        <v>0</v>
      </c>
      <c r="L34" s="15">
        <f t="shared" si="12"/>
        <v>0</v>
      </c>
      <c r="M34" s="15">
        <f t="shared" si="12"/>
        <v>0</v>
      </c>
      <c r="N34" s="15">
        <f t="shared" si="9"/>
        <v>643542</v>
      </c>
      <c r="O34" s="38">
        <f t="shared" si="1"/>
        <v>862.65683646112598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87</v>
      </c>
      <c r="M36" s="48"/>
      <c r="N36" s="48"/>
      <c r="O36" s="43">
        <v>746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56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42</v>
      </c>
      <c r="F4" s="34" t="s">
        <v>43</v>
      </c>
      <c r="G4" s="34" t="s">
        <v>44</v>
      </c>
      <c r="H4" s="34" t="s">
        <v>4</v>
      </c>
      <c r="I4" s="34" t="s">
        <v>5</v>
      </c>
      <c r="J4" s="35" t="s">
        <v>45</v>
      </c>
      <c r="K4" s="35" t="s">
        <v>6</v>
      </c>
      <c r="L4" s="35" t="s">
        <v>7</v>
      </c>
      <c r="M4" s="35" t="s">
        <v>8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193851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193851</v>
      </c>
      <c r="O5" s="33">
        <f t="shared" ref="O5:O36" si="1">(N5/O$38)</f>
        <v>263.74285714285713</v>
      </c>
      <c r="P5" s="6"/>
    </row>
    <row r="6" spans="1:133">
      <c r="A6" s="12"/>
      <c r="B6" s="25">
        <v>312.41000000000003</v>
      </c>
      <c r="C6" s="20" t="s">
        <v>10</v>
      </c>
      <c r="D6" s="46">
        <v>27501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ref="N6:N11" si="2">SUM(D6:M6)</f>
        <v>27501</v>
      </c>
      <c r="O6" s="47">
        <f t="shared" si="1"/>
        <v>37.416326530612245</v>
      </c>
      <c r="P6" s="9"/>
    </row>
    <row r="7" spans="1:133">
      <c r="A7" s="12"/>
      <c r="B7" s="25">
        <v>312.42</v>
      </c>
      <c r="C7" s="20" t="s">
        <v>9</v>
      </c>
      <c r="D7" s="46">
        <v>10594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10594</v>
      </c>
      <c r="O7" s="47">
        <f t="shared" si="1"/>
        <v>14.413605442176872</v>
      </c>
      <c r="P7" s="9"/>
    </row>
    <row r="8" spans="1:133">
      <c r="A8" s="12"/>
      <c r="B8" s="25">
        <v>312.60000000000002</v>
      </c>
      <c r="C8" s="20" t="s">
        <v>11</v>
      </c>
      <c r="D8" s="46">
        <v>91449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91449</v>
      </c>
      <c r="O8" s="47">
        <f t="shared" si="1"/>
        <v>124.42040816326531</v>
      </c>
      <c r="P8" s="9"/>
    </row>
    <row r="9" spans="1:133">
      <c r="A9" s="12"/>
      <c r="B9" s="25">
        <v>314.10000000000002</v>
      </c>
      <c r="C9" s="20" t="s">
        <v>50</v>
      </c>
      <c r="D9" s="46">
        <v>46952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46952</v>
      </c>
      <c r="O9" s="47">
        <f t="shared" si="1"/>
        <v>63.880272108843535</v>
      </c>
      <c r="P9" s="9"/>
    </row>
    <row r="10" spans="1:133">
      <c r="A10" s="12"/>
      <c r="B10" s="25">
        <v>314.8</v>
      </c>
      <c r="C10" s="20" t="s">
        <v>79</v>
      </c>
      <c r="D10" s="46">
        <v>2697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2697</v>
      </c>
      <c r="O10" s="47">
        <f t="shared" si="1"/>
        <v>3.6693877551020408</v>
      </c>
      <c r="P10" s="9"/>
    </row>
    <row r="11" spans="1:133">
      <c r="A11" s="12"/>
      <c r="B11" s="25">
        <v>315</v>
      </c>
      <c r="C11" s="20" t="s">
        <v>64</v>
      </c>
      <c r="D11" s="46">
        <v>14658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14658</v>
      </c>
      <c r="O11" s="47">
        <f t="shared" si="1"/>
        <v>19.942857142857143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SUM(D13:D15)</f>
        <v>52632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ref="N12:N36" si="4">SUM(D12:M12)</f>
        <v>52632</v>
      </c>
      <c r="O12" s="45">
        <f t="shared" si="1"/>
        <v>71.608163265306118</v>
      </c>
      <c r="P12" s="10"/>
    </row>
    <row r="13" spans="1:133">
      <c r="A13" s="12"/>
      <c r="B13" s="25">
        <v>322</v>
      </c>
      <c r="C13" s="20" t="s">
        <v>0</v>
      </c>
      <c r="D13" s="46">
        <v>16439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16439</v>
      </c>
      <c r="O13" s="47">
        <f t="shared" si="1"/>
        <v>22.365986394557822</v>
      </c>
      <c r="P13" s="9"/>
    </row>
    <row r="14" spans="1:133">
      <c r="A14" s="12"/>
      <c r="B14" s="25">
        <v>323.10000000000002</v>
      </c>
      <c r="C14" s="20" t="s">
        <v>14</v>
      </c>
      <c r="D14" s="46">
        <v>35692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35692</v>
      </c>
      <c r="O14" s="47">
        <f t="shared" si="1"/>
        <v>48.560544217687074</v>
      </c>
      <c r="P14" s="9"/>
    </row>
    <row r="15" spans="1:133">
      <c r="A15" s="12"/>
      <c r="B15" s="25">
        <v>329</v>
      </c>
      <c r="C15" s="20" t="s">
        <v>15</v>
      </c>
      <c r="D15" s="46">
        <v>501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501</v>
      </c>
      <c r="O15" s="47">
        <f t="shared" si="1"/>
        <v>0.68163265306122445</v>
      </c>
      <c r="P15" s="9"/>
    </row>
    <row r="16" spans="1:133" ht="15.75">
      <c r="A16" s="29" t="s">
        <v>17</v>
      </c>
      <c r="B16" s="30"/>
      <c r="C16" s="31"/>
      <c r="D16" s="32">
        <f t="shared" ref="D16:M16" si="5">SUM(D17:D21)</f>
        <v>113266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113266</v>
      </c>
      <c r="O16" s="45">
        <f t="shared" si="1"/>
        <v>154.10340136054421</v>
      </c>
      <c r="P16" s="10"/>
    </row>
    <row r="17" spans="1:16">
      <c r="A17" s="12"/>
      <c r="B17" s="25">
        <v>334.1</v>
      </c>
      <c r="C17" s="20" t="s">
        <v>80</v>
      </c>
      <c r="D17" s="46">
        <v>42042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42042</v>
      </c>
      <c r="O17" s="47">
        <f t="shared" si="1"/>
        <v>57.2</v>
      </c>
      <c r="P17" s="9"/>
    </row>
    <row r="18" spans="1:16">
      <c r="A18" s="12"/>
      <c r="B18" s="25">
        <v>335.12</v>
      </c>
      <c r="C18" s="20" t="s">
        <v>66</v>
      </c>
      <c r="D18" s="46">
        <v>30314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30314</v>
      </c>
      <c r="O18" s="47">
        <f t="shared" si="1"/>
        <v>41.243537414965985</v>
      </c>
      <c r="P18" s="9"/>
    </row>
    <row r="19" spans="1:16">
      <c r="A19" s="12"/>
      <c r="B19" s="25">
        <v>335.14</v>
      </c>
      <c r="C19" s="20" t="s">
        <v>67</v>
      </c>
      <c r="D19" s="46">
        <v>73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73</v>
      </c>
      <c r="O19" s="47">
        <f t="shared" si="1"/>
        <v>9.9319727891156465E-2</v>
      </c>
      <c r="P19" s="9"/>
    </row>
    <row r="20" spans="1:16">
      <c r="A20" s="12"/>
      <c r="B20" s="25">
        <v>335.18</v>
      </c>
      <c r="C20" s="20" t="s">
        <v>68</v>
      </c>
      <c r="D20" s="46">
        <v>35891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35891</v>
      </c>
      <c r="O20" s="47">
        <f t="shared" si="1"/>
        <v>48.831292517006801</v>
      </c>
      <c r="P20" s="9"/>
    </row>
    <row r="21" spans="1:16">
      <c r="A21" s="12"/>
      <c r="B21" s="25">
        <v>335.32</v>
      </c>
      <c r="C21" s="20" t="s">
        <v>69</v>
      </c>
      <c r="D21" s="46">
        <v>4946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4946</v>
      </c>
      <c r="O21" s="47">
        <f t="shared" si="1"/>
        <v>6.7292517006802717</v>
      </c>
      <c r="P21" s="9"/>
    </row>
    <row r="22" spans="1:16" ht="15.75">
      <c r="A22" s="29" t="s">
        <v>28</v>
      </c>
      <c r="B22" s="30"/>
      <c r="C22" s="31"/>
      <c r="D22" s="32">
        <f t="shared" ref="D22:M22" si="6">SUM(D23:D27)</f>
        <v>21215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216049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237264</v>
      </c>
      <c r="O22" s="45">
        <f t="shared" si="1"/>
        <v>322.80816326530612</v>
      </c>
      <c r="P22" s="10"/>
    </row>
    <row r="23" spans="1:16">
      <c r="A23" s="12"/>
      <c r="B23" s="25">
        <v>343.3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65245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65245</v>
      </c>
      <c r="O23" s="47">
        <f t="shared" si="1"/>
        <v>88.768707482993193</v>
      </c>
      <c r="P23" s="9"/>
    </row>
    <row r="24" spans="1:16">
      <c r="A24" s="12"/>
      <c r="B24" s="25">
        <v>343.4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16865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16865</v>
      </c>
      <c r="O24" s="47">
        <f t="shared" si="1"/>
        <v>22.945578231292519</v>
      </c>
      <c r="P24" s="9"/>
    </row>
    <row r="25" spans="1:16">
      <c r="A25" s="12"/>
      <c r="B25" s="25">
        <v>343.5</v>
      </c>
      <c r="C25" s="20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116691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116691</v>
      </c>
      <c r="O25" s="47">
        <f t="shared" si="1"/>
        <v>158.76326530612246</v>
      </c>
      <c r="P25" s="9"/>
    </row>
    <row r="26" spans="1:16">
      <c r="A26" s="12"/>
      <c r="B26" s="25">
        <v>343.9</v>
      </c>
      <c r="C26" s="20" t="s">
        <v>70</v>
      </c>
      <c r="D26" s="46">
        <v>21215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21215</v>
      </c>
      <c r="O26" s="47">
        <f t="shared" si="1"/>
        <v>28.863945578231291</v>
      </c>
      <c r="P26" s="9"/>
    </row>
    <row r="27" spans="1:16">
      <c r="A27" s="12"/>
      <c r="B27" s="25">
        <v>349</v>
      </c>
      <c r="C27" s="20" t="s">
        <v>81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17248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17248</v>
      </c>
      <c r="O27" s="47">
        <f t="shared" si="1"/>
        <v>23.466666666666665</v>
      </c>
      <c r="P27" s="9"/>
    </row>
    <row r="28" spans="1:16" ht="15.75">
      <c r="A28" s="29" t="s">
        <v>29</v>
      </c>
      <c r="B28" s="30"/>
      <c r="C28" s="31"/>
      <c r="D28" s="32">
        <f t="shared" ref="D28:M28" si="7">SUM(D29:D29)</f>
        <v>92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92</v>
      </c>
      <c r="O28" s="45">
        <f t="shared" si="1"/>
        <v>0.1251700680272109</v>
      </c>
      <c r="P28" s="10"/>
    </row>
    <row r="29" spans="1:16">
      <c r="A29" s="13"/>
      <c r="B29" s="39">
        <v>351.5</v>
      </c>
      <c r="C29" s="21" t="s">
        <v>37</v>
      </c>
      <c r="D29" s="46">
        <v>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92</v>
      </c>
      <c r="O29" s="47">
        <f t="shared" si="1"/>
        <v>0.1251700680272109</v>
      </c>
      <c r="P29" s="9"/>
    </row>
    <row r="30" spans="1:16" ht="15.75">
      <c r="A30" s="29" t="s">
        <v>2</v>
      </c>
      <c r="B30" s="30"/>
      <c r="C30" s="31"/>
      <c r="D30" s="32">
        <f t="shared" ref="D30:M30" si="8">SUM(D31:D33)</f>
        <v>10365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10365</v>
      </c>
      <c r="O30" s="45">
        <f t="shared" si="1"/>
        <v>14.102040816326531</v>
      </c>
      <c r="P30" s="10"/>
    </row>
    <row r="31" spans="1:16">
      <c r="A31" s="12"/>
      <c r="B31" s="25">
        <v>361.1</v>
      </c>
      <c r="C31" s="20" t="s">
        <v>38</v>
      </c>
      <c r="D31" s="46">
        <v>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</v>
      </c>
      <c r="O31" s="47">
        <f t="shared" si="1"/>
        <v>2.7210884353741495E-3</v>
      </c>
      <c r="P31" s="9"/>
    </row>
    <row r="32" spans="1:16">
      <c r="A32" s="12"/>
      <c r="B32" s="25">
        <v>366</v>
      </c>
      <c r="C32" s="20" t="s">
        <v>52</v>
      </c>
      <c r="D32" s="46">
        <v>100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100</v>
      </c>
      <c r="O32" s="47">
        <f t="shared" si="1"/>
        <v>0.1360544217687075</v>
      </c>
      <c r="P32" s="9"/>
    </row>
    <row r="33" spans="1:119">
      <c r="A33" s="12"/>
      <c r="B33" s="25">
        <v>369.9</v>
      </c>
      <c r="C33" s="20" t="s">
        <v>39</v>
      </c>
      <c r="D33" s="46">
        <v>10263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10263</v>
      </c>
      <c r="O33" s="47">
        <f t="shared" si="1"/>
        <v>13.963265306122448</v>
      </c>
      <c r="P33" s="9"/>
    </row>
    <row r="34" spans="1:119" ht="15.75">
      <c r="A34" s="29" t="s">
        <v>30</v>
      </c>
      <c r="B34" s="30"/>
      <c r="C34" s="31"/>
      <c r="D34" s="32">
        <f t="shared" ref="D34:M34" si="9">SUM(D35:D35)</f>
        <v>50400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28962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4"/>
        <v>79362</v>
      </c>
      <c r="O34" s="45">
        <f t="shared" si="1"/>
        <v>107.97551020408163</v>
      </c>
      <c r="P34" s="9"/>
    </row>
    <row r="35" spans="1:119" ht="15.75" thickBot="1">
      <c r="A35" s="12"/>
      <c r="B35" s="25">
        <v>381</v>
      </c>
      <c r="C35" s="20" t="s">
        <v>40</v>
      </c>
      <c r="D35" s="46">
        <v>50400</v>
      </c>
      <c r="E35" s="46">
        <v>0</v>
      </c>
      <c r="F35" s="46">
        <v>0</v>
      </c>
      <c r="G35" s="46">
        <v>0</v>
      </c>
      <c r="H35" s="46">
        <v>0</v>
      </c>
      <c r="I35" s="46">
        <v>28962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79362</v>
      </c>
      <c r="O35" s="47">
        <f t="shared" si="1"/>
        <v>107.97551020408163</v>
      </c>
      <c r="P35" s="9"/>
    </row>
    <row r="36" spans="1:119" ht="16.5" thickBot="1">
      <c r="A36" s="14" t="s">
        <v>35</v>
      </c>
      <c r="B36" s="23"/>
      <c r="C36" s="22"/>
      <c r="D36" s="15">
        <f t="shared" ref="D36:M36" si="10">SUM(D5,D12,D16,D22,D28,D30,D34)</f>
        <v>441821</v>
      </c>
      <c r="E36" s="15">
        <f t="shared" si="10"/>
        <v>0</v>
      </c>
      <c r="F36" s="15">
        <f t="shared" si="10"/>
        <v>0</v>
      </c>
      <c r="G36" s="15">
        <f t="shared" si="10"/>
        <v>0</v>
      </c>
      <c r="H36" s="15">
        <f t="shared" si="10"/>
        <v>0</v>
      </c>
      <c r="I36" s="15">
        <f t="shared" si="10"/>
        <v>245011</v>
      </c>
      <c r="J36" s="15">
        <f t="shared" si="10"/>
        <v>0</v>
      </c>
      <c r="K36" s="15">
        <f t="shared" si="10"/>
        <v>0</v>
      </c>
      <c r="L36" s="15">
        <f t="shared" si="10"/>
        <v>0</v>
      </c>
      <c r="M36" s="15">
        <f t="shared" si="10"/>
        <v>0</v>
      </c>
      <c r="N36" s="15">
        <f t="shared" si="4"/>
        <v>686832</v>
      </c>
      <c r="O36" s="38">
        <f t="shared" si="1"/>
        <v>934.46530612244896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82</v>
      </c>
      <c r="M38" s="48"/>
      <c r="N38" s="48"/>
      <c r="O38" s="43">
        <v>735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56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2023-11-22T22:31:57Z</cp:lastPrinted>
  <dcterms:created xsi:type="dcterms:W3CDTF">2000-08-31T21:26:31Z</dcterms:created>
  <dcterms:modified xsi:type="dcterms:W3CDTF">2023-11-22T22:31:59Z</dcterms:modified>
</cp:coreProperties>
</file>