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'2008'!$A$1:$O$58</definedName>
    <definedName name="_xlnm.Print_Area" localSheetId="12">'2009'!$A$1:$O$58</definedName>
    <definedName name="_xlnm.Print_Area" localSheetId="11">'2010'!$A$1:$O$57</definedName>
    <definedName name="_xlnm.Print_Area" localSheetId="10">'2011'!$A$1:$O$57</definedName>
    <definedName name="_xlnm.Print_Area" localSheetId="9">'2012'!$A$1:$O$52</definedName>
    <definedName name="_xlnm.Print_Area" localSheetId="8">'2013'!$A$1:$O$52</definedName>
    <definedName name="_xlnm.Print_Area" localSheetId="7">'2014'!$A$1:$O$50</definedName>
    <definedName name="_xlnm.Print_Area" localSheetId="6">'2015'!$A$1:$O$49</definedName>
    <definedName name="_xlnm.Print_Area" localSheetId="5">'2016'!$A$1:$O$49</definedName>
    <definedName name="_xlnm.Print_Area" localSheetId="4">'2017'!$A$1:$O$59</definedName>
    <definedName name="_xlnm.Print_Area" localSheetId="3">'2018'!$A$1:$O$55</definedName>
    <definedName name="_xlnm.Print_Area" localSheetId="2">'2019'!$A$1:$O$56</definedName>
    <definedName name="_xlnm.Print_Area" localSheetId="1">'2020'!$A$1:$O$57</definedName>
    <definedName name="_xlnm.Print_Area" localSheetId="0">'2021'!$A$1:$P$57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<sst xmlns="http://schemas.openxmlformats.org/spreadsheetml/2006/main" count="935" uniqueCount="150">
  <si>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</si>
  <si>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</si>
  <si>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</si>
  <si>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</si>
  <si>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</si>
  <si>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</si>
  <si>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</si>
  <si>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</si>
  <si>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</si>
  <si>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</si>
  <si>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County Ninth-Cent Voted Fuel Tax</t>
  </si>
  <si>
    <t>Second Local Option Fuel Tax (1 to 5 Cents)</t>
  </si>
  <si>
    <t>First Local Option Fuel Tax (1 to 6 Cents)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</si>
  <si>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</si>
  <si>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</si>
  <si>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</si>
  <si>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</si>
  <si>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</si>
  <si>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</si>
  <si>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</si>
  <si>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Solid Waste</t>
  </si>
  <si>
    <t>Impact Fees - Residential - Public Safety</t>
  </si>
  <si>
    <t>Impact Fees - Residential - Physical Environment</t>
  </si>
  <si>
    <t>Impact Fees - Residential - Culture / Recreation</t>
  </si>
  <si>
    <t>Impact Fees - Residential - Other</t>
  </si>
  <si>
    <t>Other Permits, Fees, and Special Assessments</t>
  </si>
  <si>
    <t>Federal Grant - Public Safety</t>
  </si>
  <si>
    <t>Intergovernmental Revenue</t>
  </si>
  <si>
    <t>Federal Grant - Culture / Recreation</t>
  </si>
  <si>
    <t>State Grant - Physical Environment - Sewer / Wastewater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</si>
  <si>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</si>
  <si>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</si>
  <si>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</si>
  <si>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</si>
  <si>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</si>
  <si>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</si>
  <si>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Culture / Recreation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</si>
  <si>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</si>
  <si>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</si>
  <si>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</si>
  <si>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</si>
  <si>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</si>
  <si>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</si>
  <si>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</si>
  <si>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</si>
  <si>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</si>
  <si>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</si>
  <si>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</si>
  <si>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</si>
  <si>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Transportation (User Fees) - Other Transportation Charges</t>
  </si>
  <si>
    <t>Culture / Recreation - Libraries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</si>
  <si>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</si>
  <si>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</si>
  <si>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</si>
  <si>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</si>
  <si>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Other Judgments, Fines, and Forfeits</t>
  </si>
  <si>
    <t>Interest and Other Earnings - Interest</t>
  </si>
  <si>
    <t>Rents and Royalties</t>
  </si>
  <si>
    <t>Contributions and Donations from Private Sources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</si>
  <si>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</si>
  <si>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</si>
  <si>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</si>
  <si>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</si>
  <si>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</si>
  <si>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</si>
  <si>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</si>
  <si>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</si>
  <si>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</si>
  <si>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Polk City Revenues Reported by Account Code and Fund Type</t>
  </si>
  <si>
    <t>Local Fiscal Year Ended September 30, 2010</t>
  </si>
  <si>
    <t>Impact Fees - Commercial - Physical Environment</t>
  </si>
  <si>
    <t>Contributions from Enterprise Operations</t>
  </si>
  <si>
    <t>Proprietary Non-Operating Sources - Interest</t>
  </si>
  <si>
    <t>Proprietary Non-Operating Sources - Other Non-Operating Sources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</si>
  <si>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</si>
  <si>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</si>
  <si>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</si>
  <si>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Impact Fees - Commercial - Public Safety</t>
  </si>
  <si>
    <t>Federal Grant - Physical Environment - Other Physical Environment</t>
  </si>
  <si>
    <t>Disposition of Fixed Assets</t>
  </si>
  <si>
    <t>Proceeds - Debt Proceeds</t>
  </si>
  <si>
    <t>2011 Municipal Population:</t>
  </si>
  <si>
    <t>Local Fiscal Year Ended September 30, 2012</t>
  </si>
  <si>
    <t>Licenses</t>
  </si>
  <si>
    <t>Federal Grant - Physical Environment - Water Supply System</t>
  </si>
  <si>
    <t>State Shared Revenues - General Gov't - Sales and Uses Taxes to Counties</t>
  </si>
  <si>
    <t>Physical Environment - Water / Sewer Combination Utility</t>
  </si>
  <si>
    <t>Sale of Surplus Materials and Scrap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</si>
  <si>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</si>
  <si>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</si>
  <si>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</si>
  <si>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</si>
  <si>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Franchise Fee - Water</t>
  </si>
  <si>
    <t>State Grant - Economic Environment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</si>
  <si>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</si>
  <si>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</si>
  <si>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</si>
  <si>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</si>
  <si>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</si>
  <si>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Transportation - Other Transportation Charges</t>
  </si>
  <si>
    <t>Sales - Sale of Surplus Materials and Scrap</t>
  </si>
  <si>
    <t>2013 Municipal Population:</t>
  </si>
  <si>
    <t>Local Fiscal Year Ended September 30, 2008</t>
  </si>
  <si>
    <t>Local Option Taxes</t>
  </si>
  <si>
    <t>Permits and Franchise Fees</t>
  </si>
  <si>
    <t>Other Permits and Fees</t>
  </si>
  <si>
    <t>Federal Grant - General Government</t>
  </si>
  <si>
    <t>Federal Grant - Physical Environment - Sewer / Wastewater</t>
  </si>
  <si>
    <t>State Grant - General Government</t>
  </si>
  <si>
    <t>Grants from Other Local Units - Other</t>
  </si>
  <si>
    <t>Public Safety - Other Public Safety Charges and Fees</t>
  </si>
  <si>
    <t>Impact Fees - Public Safety</t>
  </si>
  <si>
    <t>Impact Fees - Culture / Recreation</t>
  </si>
  <si>
    <t>Impact Fees - Other</t>
  </si>
  <si>
    <t>Proprietary Non-Operating Sources - Capital Contributions from Other Public Source</t>
  </si>
  <si>
    <t>Proprietary Non-Operating Sources - Capital Contributions from Private Source</t>
  </si>
  <si>
    <t>2008 Municipal Population:</t>
  </si>
  <si>
    <t>Local Fiscal Year Ended September 30, 2014</t>
  </si>
  <si>
    <t>2014 Municipal Population:</t>
  </si>
  <si>
    <t>Local Fiscal Year Ended September 30, 2015</t>
  </si>
  <si>
    <t>Shared Revenue from Other Local Units</t>
  </si>
  <si>
    <t>2015 Municipal Population:</t>
  </si>
  <si>
    <t>Local Fiscal Year Ended September 30, 2016</t>
  </si>
  <si>
    <t>2016 Municipal Population:</t>
  </si>
  <si>
    <t>Local Fiscal Year Ended September 30, 2017</t>
  </si>
  <si>
    <t>State Shared Revenues - General Government - Sales and Uses Taxes to Counties</t>
  </si>
  <si>
    <t>Sales - Disposition of Fixed Assets</t>
  </si>
  <si>
    <t>Other Miscellaneous Revenues - Settlements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</si>
  <si>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</si>
  <si>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</si>
  <si>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</si>
  <si>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</si>
  <si>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</si>
  <si>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</si>
  <si>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Other Financial Assistance - Federal Source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</si>
  <si>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</si>
  <si>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</si>
  <si>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</si>
  <si>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</si>
  <si>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</si>
  <si>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</si>
  <si>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</si>
  <si>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</si>
  <si>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</si>
  <si>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</si>
  <si>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Permits - Other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</si>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</sst>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7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61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8"/>
      <c r="M3" s="69"/>
      <c r="N3" s="36"/>
      <c r="O3" s="37"/>
      <c r="P3" s="70" t="s">
        <v>137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138</v>
      </c>
      <c r="N4" s="35" t="s">
        <v>9</v>
      </c>
      <c r="O4" s="35" t="s">
        <v>139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140</v>
      </c>
      <c r="B5" s="26"/>
      <c r="C5" s="26"/>
      <c r="D5" s="27">
        <f aca="true" t="shared" si="0" ref="D5:N5">SUM(D6:D13)</f>
        <v>1645364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1645364</v>
      </c>
      <c r="P5" s="33">
        <f aca="true" t="shared" si="1" ref="P5:P36">(O5/P$55)</f>
        <v>566.9758787043419</v>
      </c>
      <c r="Q5" s="6"/>
    </row>
    <row r="6" spans="1:17" ht="15">
      <c r="A6" s="12"/>
      <c r="B6" s="25">
        <v>311</v>
      </c>
      <c r="C6" s="20" t="s">
        <v>2</v>
      </c>
      <c r="D6" s="46">
        <v>1054782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1054782</v>
      </c>
      <c r="P6" s="47">
        <f t="shared" si="1"/>
        <v>363.46726395589246</v>
      </c>
      <c r="Q6" s="9"/>
    </row>
    <row r="7" spans="1:17" ht="15">
      <c r="A7" s="12"/>
      <c r="B7" s="25">
        <v>312.41</v>
      </c>
      <c r="C7" s="20" t="s">
        <v>141</v>
      </c>
      <c r="D7" s="46">
        <v>96109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2" ref="O7:O13">SUM(D7:N7)</f>
        <v>96109</v>
      </c>
      <c r="P7" s="47">
        <f t="shared" si="1"/>
        <v>33.11819434872502</v>
      </c>
      <c r="Q7" s="9"/>
    </row>
    <row r="8" spans="1:17" ht="15">
      <c r="A8" s="12"/>
      <c r="B8" s="25">
        <v>312.43</v>
      </c>
      <c r="C8" s="20" t="s">
        <v>142</v>
      </c>
      <c r="D8" s="46">
        <v>60740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60740</v>
      </c>
      <c r="P8" s="47">
        <f t="shared" si="1"/>
        <v>20.93039283252929</v>
      </c>
      <c r="Q8" s="9"/>
    </row>
    <row r="9" spans="1:17" ht="15">
      <c r="A9" s="12"/>
      <c r="B9" s="25">
        <v>314.1</v>
      </c>
      <c r="C9" s="20" t="s">
        <v>13</v>
      </c>
      <c r="D9" s="46">
        <v>134864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134864</v>
      </c>
      <c r="P9" s="47">
        <f t="shared" si="1"/>
        <v>46.47277739490007</v>
      </c>
      <c r="Q9" s="9"/>
    </row>
    <row r="10" spans="1:17" ht="15">
      <c r="A10" s="12"/>
      <c r="B10" s="25">
        <v>314.3</v>
      </c>
      <c r="C10" s="20" t="s">
        <v>14</v>
      </c>
      <c r="D10" s="46">
        <v>71871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71871</v>
      </c>
      <c r="P10" s="47">
        <f t="shared" si="1"/>
        <v>24.766023432115784</v>
      </c>
      <c r="Q10" s="9"/>
    </row>
    <row r="11" spans="1:17" ht="15">
      <c r="A11" s="12"/>
      <c r="B11" s="25">
        <v>314.4</v>
      </c>
      <c r="C11" s="20" t="s">
        <v>15</v>
      </c>
      <c r="D11" s="46">
        <v>10469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10469</v>
      </c>
      <c r="P11" s="47">
        <f t="shared" si="1"/>
        <v>3.6075120606478293</v>
      </c>
      <c r="Q11" s="9"/>
    </row>
    <row r="12" spans="1:17" ht="15">
      <c r="A12" s="12"/>
      <c r="B12" s="25">
        <v>315.1</v>
      </c>
      <c r="C12" s="20" t="s">
        <v>143</v>
      </c>
      <c r="D12" s="46">
        <v>204467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204467</v>
      </c>
      <c r="P12" s="47">
        <f t="shared" si="1"/>
        <v>70.45727084769125</v>
      </c>
      <c r="Q12" s="9"/>
    </row>
    <row r="13" spans="1:17" ht="15">
      <c r="A13" s="12"/>
      <c r="B13" s="25">
        <v>316</v>
      </c>
      <c r="C13" s="20" t="s">
        <v>91</v>
      </c>
      <c r="D13" s="46">
        <v>12062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12062</v>
      </c>
      <c r="P13" s="47">
        <f t="shared" si="1"/>
        <v>4.15644383184011</v>
      </c>
      <c r="Q13" s="9"/>
    </row>
    <row r="14" spans="1:17" ht="15.75">
      <c r="A14" s="29" t="s">
        <v>18</v>
      </c>
      <c r="B14" s="30"/>
      <c r="C14" s="31"/>
      <c r="D14" s="32">
        <f aca="true" t="shared" si="3" ref="D14:N14">SUM(D15:D22)</f>
        <v>300937</v>
      </c>
      <c r="E14" s="32">
        <f t="shared" si="3"/>
        <v>120587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219990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262023</v>
      </c>
      <c r="N14" s="32">
        <f t="shared" si="3"/>
        <v>0</v>
      </c>
      <c r="O14" s="44">
        <f>SUM(D14:N14)</f>
        <v>903537</v>
      </c>
      <c r="P14" s="45">
        <f t="shared" si="1"/>
        <v>311.3497587870434</v>
      </c>
      <c r="Q14" s="10"/>
    </row>
    <row r="15" spans="1:17" ht="15">
      <c r="A15" s="12"/>
      <c r="B15" s="25">
        <v>322</v>
      </c>
      <c r="C15" s="20" t="s">
        <v>144</v>
      </c>
      <c r="D15" s="46">
        <v>170640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170640</v>
      </c>
      <c r="P15" s="47">
        <f t="shared" si="1"/>
        <v>58.800827015851134</v>
      </c>
      <c r="Q15" s="9"/>
    </row>
    <row r="16" spans="1:17" ht="15">
      <c r="A16" s="12"/>
      <c r="B16" s="25">
        <v>322.9</v>
      </c>
      <c r="C16" s="20" t="s">
        <v>145</v>
      </c>
      <c r="D16" s="46">
        <v>2720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262023</v>
      </c>
      <c r="N16" s="46">
        <v>0</v>
      </c>
      <c r="O16" s="46">
        <f aca="true" t="shared" si="4" ref="O16:O22">SUM(D16:N16)</f>
        <v>264743</v>
      </c>
      <c r="P16" s="47">
        <f t="shared" si="1"/>
        <v>91.22777394900069</v>
      </c>
      <c r="Q16" s="9"/>
    </row>
    <row r="17" spans="1:17" ht="15">
      <c r="A17" s="12"/>
      <c r="B17" s="25">
        <v>323.1</v>
      </c>
      <c r="C17" s="20" t="s">
        <v>19</v>
      </c>
      <c r="D17" s="46">
        <v>84382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84382</v>
      </c>
      <c r="P17" s="47">
        <f t="shared" si="1"/>
        <v>29.077188146106135</v>
      </c>
      <c r="Q17" s="9"/>
    </row>
    <row r="18" spans="1:17" ht="15">
      <c r="A18" s="12"/>
      <c r="B18" s="25">
        <v>323.7</v>
      </c>
      <c r="C18" s="20" t="s">
        <v>20</v>
      </c>
      <c r="D18" s="46">
        <v>43195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43195</v>
      </c>
      <c r="P18" s="47">
        <f t="shared" si="1"/>
        <v>14.884562370778774</v>
      </c>
      <c r="Q18" s="9"/>
    </row>
    <row r="19" spans="1:17" ht="15">
      <c r="A19" s="12"/>
      <c r="B19" s="25">
        <v>324.11</v>
      </c>
      <c r="C19" s="20" t="s">
        <v>21</v>
      </c>
      <c r="D19" s="46">
        <v>0</v>
      </c>
      <c r="E19" s="46">
        <v>32208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32208</v>
      </c>
      <c r="P19" s="47">
        <f t="shared" si="1"/>
        <v>11.09855272226051</v>
      </c>
      <c r="Q19" s="9"/>
    </row>
    <row r="20" spans="1:17" ht="15">
      <c r="A20" s="12"/>
      <c r="B20" s="25">
        <v>324.21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219990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219990</v>
      </c>
      <c r="P20" s="47">
        <f t="shared" si="1"/>
        <v>75.80634045485871</v>
      </c>
      <c r="Q20" s="9"/>
    </row>
    <row r="21" spans="1:17" ht="15">
      <c r="A21" s="12"/>
      <c r="B21" s="25">
        <v>324.61</v>
      </c>
      <c r="C21" s="20" t="s">
        <v>23</v>
      </c>
      <c r="D21" s="46">
        <v>0</v>
      </c>
      <c r="E21" s="46">
        <v>33630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33630</v>
      </c>
      <c r="P21" s="47">
        <f t="shared" si="1"/>
        <v>11.58855961405927</v>
      </c>
      <c r="Q21" s="9"/>
    </row>
    <row r="22" spans="1:17" ht="15">
      <c r="A22" s="12"/>
      <c r="B22" s="25">
        <v>324.91</v>
      </c>
      <c r="C22" s="20" t="s">
        <v>24</v>
      </c>
      <c r="D22" s="46">
        <v>0</v>
      </c>
      <c r="E22" s="46">
        <v>54749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54749</v>
      </c>
      <c r="P22" s="47">
        <f t="shared" si="1"/>
        <v>18.865954514128187</v>
      </c>
      <c r="Q22" s="9"/>
    </row>
    <row r="23" spans="1:17" ht="15.75">
      <c r="A23" s="29" t="s">
        <v>146</v>
      </c>
      <c r="B23" s="30"/>
      <c r="C23" s="31"/>
      <c r="D23" s="32">
        <f aca="true" t="shared" si="5" ref="D23:N23">SUM(D24:D32)</f>
        <v>364204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1316160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5"/>
        <v>0</v>
      </c>
      <c r="O23" s="44">
        <f>SUM(D23:N23)</f>
        <v>1680364</v>
      </c>
      <c r="P23" s="45">
        <f t="shared" si="1"/>
        <v>579.0365265334252</v>
      </c>
      <c r="Q23" s="10"/>
    </row>
    <row r="24" spans="1:17" ht="15">
      <c r="A24" s="12"/>
      <c r="B24" s="25">
        <v>331.1</v>
      </c>
      <c r="C24" s="20" t="s">
        <v>106</v>
      </c>
      <c r="D24" s="46">
        <v>2421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2421</v>
      </c>
      <c r="P24" s="47">
        <f t="shared" si="1"/>
        <v>0.8342522398345968</v>
      </c>
      <c r="Q24" s="9"/>
    </row>
    <row r="25" spans="1:17" ht="15">
      <c r="A25" s="12"/>
      <c r="B25" s="25">
        <v>334.1</v>
      </c>
      <c r="C25" s="20" t="s">
        <v>108</v>
      </c>
      <c r="D25" s="46">
        <v>135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aca="true" t="shared" si="6" ref="O25:O30">SUM(D25:N25)</f>
        <v>135</v>
      </c>
      <c r="P25" s="47">
        <f t="shared" si="1"/>
        <v>0.046519641626464506</v>
      </c>
      <c r="Q25" s="9"/>
    </row>
    <row r="26" spans="1:17" ht="15">
      <c r="A26" s="12"/>
      <c r="B26" s="25">
        <v>334.35</v>
      </c>
      <c r="C26" s="20" t="s">
        <v>29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1316160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1316160</v>
      </c>
      <c r="P26" s="47">
        <f t="shared" si="1"/>
        <v>453.53549276361133</v>
      </c>
      <c r="Q26" s="9"/>
    </row>
    <row r="27" spans="1:17" ht="15">
      <c r="A27" s="12"/>
      <c r="B27" s="25">
        <v>335.125</v>
      </c>
      <c r="C27" s="20" t="s">
        <v>147</v>
      </c>
      <c r="D27" s="46">
        <v>101305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101305</v>
      </c>
      <c r="P27" s="47">
        <f t="shared" si="1"/>
        <v>34.90868366643694</v>
      </c>
      <c r="Q27" s="9"/>
    </row>
    <row r="28" spans="1:17" ht="15">
      <c r="A28" s="12"/>
      <c r="B28" s="25">
        <v>335.14</v>
      </c>
      <c r="C28" s="20" t="s">
        <v>95</v>
      </c>
      <c r="D28" s="46">
        <v>6349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6349</v>
      </c>
      <c r="P28" s="47">
        <f t="shared" si="1"/>
        <v>2.187801516195727</v>
      </c>
      <c r="Q28" s="9"/>
    </row>
    <row r="29" spans="1:17" ht="15">
      <c r="A29" s="12"/>
      <c r="B29" s="25">
        <v>335.15</v>
      </c>
      <c r="C29" s="20" t="s">
        <v>96</v>
      </c>
      <c r="D29" s="46">
        <v>1224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1224</v>
      </c>
      <c r="P29" s="47">
        <f t="shared" si="1"/>
        <v>0.4217780840799449</v>
      </c>
      <c r="Q29" s="9"/>
    </row>
    <row r="30" spans="1:17" ht="15">
      <c r="A30" s="12"/>
      <c r="B30" s="25">
        <v>335.18</v>
      </c>
      <c r="C30" s="20" t="s">
        <v>148</v>
      </c>
      <c r="D30" s="46">
        <v>175815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175815</v>
      </c>
      <c r="P30" s="47">
        <f t="shared" si="1"/>
        <v>60.58407994486561</v>
      </c>
      <c r="Q30" s="9"/>
    </row>
    <row r="31" spans="1:17" ht="15">
      <c r="A31" s="12"/>
      <c r="B31" s="25">
        <v>337.7</v>
      </c>
      <c r="C31" s="20" t="s">
        <v>36</v>
      </c>
      <c r="D31" s="46">
        <v>61258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61258</v>
      </c>
      <c r="P31" s="47">
        <f t="shared" si="1"/>
        <v>21.108890420399725</v>
      </c>
      <c r="Q31" s="9"/>
    </row>
    <row r="32" spans="1:17" ht="15">
      <c r="A32" s="12"/>
      <c r="B32" s="25">
        <v>338</v>
      </c>
      <c r="C32" s="20" t="s">
        <v>120</v>
      </c>
      <c r="D32" s="46">
        <v>15697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15697</v>
      </c>
      <c r="P32" s="47">
        <f t="shared" si="1"/>
        <v>5.4090282563749135</v>
      </c>
      <c r="Q32" s="9"/>
    </row>
    <row r="33" spans="1:17" ht="15.75">
      <c r="A33" s="29" t="s">
        <v>41</v>
      </c>
      <c r="B33" s="30"/>
      <c r="C33" s="31"/>
      <c r="D33" s="32">
        <f aca="true" t="shared" si="7" ref="D33:N33">SUM(D34:D40)</f>
        <v>404770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2689448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7"/>
        <v>0</v>
      </c>
      <c r="O33" s="32">
        <f>SUM(D33:N33)</f>
        <v>3094218</v>
      </c>
      <c r="P33" s="45">
        <f t="shared" si="1"/>
        <v>1066.2363886974501</v>
      </c>
      <c r="Q33" s="10"/>
    </row>
    <row r="34" spans="1:17" ht="15">
      <c r="A34" s="12"/>
      <c r="B34" s="25">
        <v>341.9</v>
      </c>
      <c r="C34" s="20" t="s">
        <v>98</v>
      </c>
      <c r="D34" s="46">
        <v>275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aca="true" t="shared" si="8" ref="O34:O40">SUM(D34:N34)</f>
        <v>275</v>
      </c>
      <c r="P34" s="47">
        <f t="shared" si="1"/>
        <v>0.09476223294279806</v>
      </c>
      <c r="Q34" s="9"/>
    </row>
    <row r="35" spans="1:17" ht="15">
      <c r="A35" s="12"/>
      <c r="B35" s="25">
        <v>343.3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2752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2752</v>
      </c>
      <c r="P35" s="47">
        <f t="shared" si="1"/>
        <v>0.9483115093039284</v>
      </c>
      <c r="Q35" s="9"/>
    </row>
    <row r="36" spans="1:17" ht="15">
      <c r="A36" s="12"/>
      <c r="B36" s="25">
        <v>343.4</v>
      </c>
      <c r="C36" s="20" t="s">
        <v>46</v>
      </c>
      <c r="D36" s="46">
        <v>346809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346809</v>
      </c>
      <c r="P36" s="47">
        <f t="shared" si="1"/>
        <v>119.50689179875948</v>
      </c>
      <c r="Q36" s="9"/>
    </row>
    <row r="37" spans="1:17" ht="15">
      <c r="A37" s="12"/>
      <c r="B37" s="25">
        <v>343.6</v>
      </c>
      <c r="C37" s="20" t="s">
        <v>86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2686696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2686696</v>
      </c>
      <c r="P37" s="47">
        <f aca="true" t="shared" si="9" ref="P37:P53">(O37/P$55)</f>
        <v>925.8084079944865</v>
      </c>
      <c r="Q37" s="9"/>
    </row>
    <row r="38" spans="1:17" ht="15">
      <c r="A38" s="12"/>
      <c r="B38" s="25">
        <v>343.9</v>
      </c>
      <c r="C38" s="20" t="s">
        <v>48</v>
      </c>
      <c r="D38" s="46">
        <v>34603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34603</v>
      </c>
      <c r="P38" s="47">
        <f t="shared" si="9"/>
        <v>11.923845623707788</v>
      </c>
      <c r="Q38" s="9"/>
    </row>
    <row r="39" spans="1:17" ht="15">
      <c r="A39" s="12"/>
      <c r="B39" s="25">
        <v>344.9</v>
      </c>
      <c r="C39" s="20" t="s">
        <v>99</v>
      </c>
      <c r="D39" s="46">
        <v>17873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17873</v>
      </c>
      <c r="P39" s="47">
        <f t="shared" si="9"/>
        <v>6.158855961405927</v>
      </c>
      <c r="Q39" s="9"/>
    </row>
    <row r="40" spans="1:17" ht="15">
      <c r="A40" s="12"/>
      <c r="B40" s="25">
        <v>347.1</v>
      </c>
      <c r="C40" s="20" t="s">
        <v>50</v>
      </c>
      <c r="D40" s="46">
        <v>5210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5210</v>
      </c>
      <c r="P40" s="47">
        <f t="shared" si="9"/>
        <v>1.7953135768435562</v>
      </c>
      <c r="Q40" s="9"/>
    </row>
    <row r="41" spans="1:17" ht="15.75">
      <c r="A41" s="29" t="s">
        <v>42</v>
      </c>
      <c r="B41" s="30"/>
      <c r="C41" s="31"/>
      <c r="D41" s="32">
        <f aca="true" t="shared" si="10" ref="D41:N41">SUM(D42:D43)</f>
        <v>23243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10"/>
        <v>0</v>
      </c>
      <c r="O41" s="32">
        <f aca="true" t="shared" si="11" ref="O41:O53">SUM(D41:N41)</f>
        <v>23243</v>
      </c>
      <c r="P41" s="45">
        <f t="shared" si="9"/>
        <v>8.009303928325293</v>
      </c>
      <c r="Q41" s="10"/>
    </row>
    <row r="42" spans="1:17" ht="15">
      <c r="A42" s="13"/>
      <c r="B42" s="39">
        <v>351.1</v>
      </c>
      <c r="C42" s="21" t="s">
        <v>53</v>
      </c>
      <c r="D42" s="46">
        <v>5496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1"/>
        <v>5496</v>
      </c>
      <c r="P42" s="47">
        <f t="shared" si="9"/>
        <v>1.8938662991040662</v>
      </c>
      <c r="Q42" s="9"/>
    </row>
    <row r="43" spans="1:17" ht="15">
      <c r="A43" s="13"/>
      <c r="B43" s="39">
        <v>359</v>
      </c>
      <c r="C43" s="21" t="s">
        <v>55</v>
      </c>
      <c r="D43" s="46">
        <v>17747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1"/>
        <v>17747</v>
      </c>
      <c r="P43" s="47">
        <f t="shared" si="9"/>
        <v>6.115437629221227</v>
      </c>
      <c r="Q43" s="9"/>
    </row>
    <row r="44" spans="1:17" ht="15.75">
      <c r="A44" s="29" t="s">
        <v>3</v>
      </c>
      <c r="B44" s="30"/>
      <c r="C44" s="31"/>
      <c r="D44" s="32">
        <f aca="true" t="shared" si="12" ref="D44:N44">SUM(D45:D50)</f>
        <v>16869</v>
      </c>
      <c r="E44" s="32">
        <f t="shared" si="12"/>
        <v>210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497</v>
      </c>
      <c r="J44" s="32">
        <f t="shared" si="12"/>
        <v>0</v>
      </c>
      <c r="K44" s="32">
        <f t="shared" si="12"/>
        <v>0</v>
      </c>
      <c r="L44" s="32">
        <f t="shared" si="12"/>
        <v>0</v>
      </c>
      <c r="M44" s="32">
        <f t="shared" si="12"/>
        <v>0</v>
      </c>
      <c r="N44" s="32">
        <f t="shared" si="12"/>
        <v>0</v>
      </c>
      <c r="O44" s="32">
        <f t="shared" si="11"/>
        <v>17576</v>
      </c>
      <c r="P44" s="45">
        <f t="shared" si="9"/>
        <v>6.056512749827705</v>
      </c>
      <c r="Q44" s="10"/>
    </row>
    <row r="45" spans="1:17" ht="15">
      <c r="A45" s="12"/>
      <c r="B45" s="25">
        <v>361.1</v>
      </c>
      <c r="C45" s="20" t="s">
        <v>56</v>
      </c>
      <c r="D45" s="46">
        <v>277</v>
      </c>
      <c r="E45" s="46">
        <v>210</v>
      </c>
      <c r="F45" s="46">
        <v>0</v>
      </c>
      <c r="G45" s="46">
        <v>0</v>
      </c>
      <c r="H45" s="46">
        <v>0</v>
      </c>
      <c r="I45" s="46">
        <v>457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1"/>
        <v>944</v>
      </c>
      <c r="P45" s="47">
        <f t="shared" si="9"/>
        <v>0.32529290144727774</v>
      </c>
      <c r="Q45" s="9"/>
    </row>
    <row r="46" spans="1:17" ht="15">
      <c r="A46" s="12"/>
      <c r="B46" s="25">
        <v>362</v>
      </c>
      <c r="C46" s="20" t="s">
        <v>57</v>
      </c>
      <c r="D46" s="46">
        <v>5549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1"/>
        <v>5549</v>
      </c>
      <c r="P46" s="47">
        <f t="shared" si="9"/>
        <v>1.9121295658166781</v>
      </c>
      <c r="Q46" s="9"/>
    </row>
    <row r="47" spans="1:17" ht="15">
      <c r="A47" s="12"/>
      <c r="B47" s="25">
        <v>364</v>
      </c>
      <c r="C47" s="20" t="s">
        <v>126</v>
      </c>
      <c r="D47" s="46">
        <v>15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1"/>
        <v>15</v>
      </c>
      <c r="P47" s="47">
        <f t="shared" si="9"/>
        <v>0.005168849069607168</v>
      </c>
      <c r="Q47" s="9"/>
    </row>
    <row r="48" spans="1:17" ht="15">
      <c r="A48" s="12"/>
      <c r="B48" s="25">
        <v>366</v>
      </c>
      <c r="C48" s="20" t="s">
        <v>58</v>
      </c>
      <c r="D48" s="46">
        <v>2048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1"/>
        <v>2048</v>
      </c>
      <c r="P48" s="47">
        <f t="shared" si="9"/>
        <v>0.7057201929703653</v>
      </c>
      <c r="Q48" s="9"/>
    </row>
    <row r="49" spans="1:17" ht="15">
      <c r="A49" s="12"/>
      <c r="B49" s="25">
        <v>369.3</v>
      </c>
      <c r="C49" s="20" t="s">
        <v>127</v>
      </c>
      <c r="D49" s="46">
        <v>1451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1"/>
        <v>1451</v>
      </c>
      <c r="P49" s="47">
        <f t="shared" si="9"/>
        <v>0.5</v>
      </c>
      <c r="Q49" s="9"/>
    </row>
    <row r="50" spans="1:17" ht="15">
      <c r="A50" s="12"/>
      <c r="B50" s="25">
        <v>369.9</v>
      </c>
      <c r="C50" s="20" t="s">
        <v>59</v>
      </c>
      <c r="D50" s="46">
        <v>7529</v>
      </c>
      <c r="E50" s="46">
        <v>0</v>
      </c>
      <c r="F50" s="46">
        <v>0</v>
      </c>
      <c r="G50" s="46">
        <v>0</v>
      </c>
      <c r="H50" s="46">
        <v>0</v>
      </c>
      <c r="I50" s="46">
        <v>40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1"/>
        <v>7569</v>
      </c>
      <c r="P50" s="47">
        <f t="shared" si="9"/>
        <v>2.6082012405237767</v>
      </c>
      <c r="Q50" s="9"/>
    </row>
    <row r="51" spans="1:17" ht="15.75">
      <c r="A51" s="29" t="s">
        <v>43</v>
      </c>
      <c r="B51" s="30"/>
      <c r="C51" s="31"/>
      <c r="D51" s="32">
        <f aca="true" t="shared" si="13" ref="D51:N51">SUM(D52:D52)</f>
        <v>155000</v>
      </c>
      <c r="E51" s="32">
        <f t="shared" si="13"/>
        <v>0</v>
      </c>
      <c r="F51" s="32">
        <f t="shared" si="13"/>
        <v>0</v>
      </c>
      <c r="G51" s="32">
        <f t="shared" si="13"/>
        <v>0</v>
      </c>
      <c r="H51" s="32">
        <f t="shared" si="13"/>
        <v>0</v>
      </c>
      <c r="I51" s="32">
        <f t="shared" si="13"/>
        <v>0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si="13"/>
        <v>0</v>
      </c>
      <c r="O51" s="32">
        <f t="shared" si="11"/>
        <v>155000</v>
      </c>
      <c r="P51" s="45">
        <f t="shared" si="9"/>
        <v>53.41144038594073</v>
      </c>
      <c r="Q51" s="9"/>
    </row>
    <row r="52" spans="1:17" ht="15.75" thickBot="1">
      <c r="A52" s="12"/>
      <c r="B52" s="25">
        <v>381</v>
      </c>
      <c r="C52" s="20" t="s">
        <v>60</v>
      </c>
      <c r="D52" s="46">
        <v>155000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1"/>
        <v>155000</v>
      </c>
      <c r="P52" s="47">
        <f t="shared" si="9"/>
        <v>53.41144038594073</v>
      </c>
      <c r="Q52" s="9"/>
    </row>
    <row r="53" spans="1:120" ht="16.5" thickBot="1">
      <c r="A53" s="14" t="s">
        <v>51</v>
      </c>
      <c r="B53" s="23"/>
      <c r="C53" s="22"/>
      <c r="D53" s="15">
        <f aca="true" t="shared" si="14" ref="D53:N53">SUM(D5,D14,D23,D33,D41,D44,D51)</f>
        <v>2910387</v>
      </c>
      <c r="E53" s="15">
        <f t="shared" si="14"/>
        <v>120797</v>
      </c>
      <c r="F53" s="15">
        <f t="shared" si="14"/>
        <v>0</v>
      </c>
      <c r="G53" s="15">
        <f t="shared" si="14"/>
        <v>0</v>
      </c>
      <c r="H53" s="15">
        <f t="shared" si="14"/>
        <v>0</v>
      </c>
      <c r="I53" s="15">
        <f t="shared" si="14"/>
        <v>4226095</v>
      </c>
      <c r="J53" s="15">
        <f t="shared" si="14"/>
        <v>0</v>
      </c>
      <c r="K53" s="15">
        <f t="shared" si="14"/>
        <v>0</v>
      </c>
      <c r="L53" s="15">
        <f t="shared" si="14"/>
        <v>0</v>
      </c>
      <c r="M53" s="15">
        <f t="shared" si="14"/>
        <v>262023</v>
      </c>
      <c r="N53" s="15">
        <f t="shared" si="14"/>
        <v>0</v>
      </c>
      <c r="O53" s="15">
        <f t="shared" si="11"/>
        <v>7519302</v>
      </c>
      <c r="P53" s="38">
        <f t="shared" si="9"/>
        <v>2591.075809786354</v>
      </c>
      <c r="Q53" s="6"/>
      <c r="R53" s="2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</row>
    <row r="54" spans="1:16" ht="15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9"/>
    </row>
    <row r="55" spans="1:16" ht="15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8" t="s">
        <v>149</v>
      </c>
      <c r="N55" s="48"/>
      <c r="O55" s="48"/>
      <c r="P55" s="43">
        <v>2902</v>
      </c>
    </row>
    <row r="56" spans="1:16" ht="1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1"/>
    </row>
    <row r="57" spans="1:16" ht="15.75" customHeight="1" thickBot="1">
      <c r="A57" s="52" t="s">
        <v>75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4"/>
    </row>
  </sheetData>
  <sheetProtection/>
  <mergeCells count="10">
    <mergeCell ref="M55:O55"/>
    <mergeCell ref="A56:P56"/>
    <mergeCell ref="A57:P5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928583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928583</v>
      </c>
      <c r="O5" s="33">
        <f aca="true" t="shared" si="1" ref="O5:O48">(N5/O$50)</f>
        <v>590.7016539440203</v>
      </c>
      <c r="P5" s="6"/>
    </row>
    <row r="6" spans="1:16" ht="15">
      <c r="A6" s="12"/>
      <c r="B6" s="25">
        <v>311</v>
      </c>
      <c r="C6" s="20" t="s">
        <v>2</v>
      </c>
      <c r="D6" s="46">
        <v>538053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538053</v>
      </c>
      <c r="O6" s="47">
        <f t="shared" si="1"/>
        <v>342.2729007633588</v>
      </c>
      <c r="P6" s="9"/>
    </row>
    <row r="7" spans="1:16" ht="15">
      <c r="A7" s="12"/>
      <c r="B7" s="25">
        <v>312.3</v>
      </c>
      <c r="C7" s="20" t="s">
        <v>10</v>
      </c>
      <c r="D7" s="46">
        <v>12252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12252</v>
      </c>
      <c r="O7" s="47">
        <f t="shared" si="1"/>
        <v>7.793893129770993</v>
      </c>
      <c r="P7" s="9"/>
    </row>
    <row r="8" spans="1:16" ht="15">
      <c r="A8" s="12"/>
      <c r="B8" s="25">
        <v>312.41</v>
      </c>
      <c r="C8" s="20" t="s">
        <v>12</v>
      </c>
      <c r="D8" s="46">
        <v>67826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67826</v>
      </c>
      <c r="O8" s="47">
        <f t="shared" si="1"/>
        <v>43.146310432569976</v>
      </c>
      <c r="P8" s="9"/>
    </row>
    <row r="9" spans="1:16" ht="15">
      <c r="A9" s="12"/>
      <c r="B9" s="25">
        <v>312.42</v>
      </c>
      <c r="C9" s="20" t="s">
        <v>11</v>
      </c>
      <c r="D9" s="46">
        <v>42601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42601</v>
      </c>
      <c r="O9" s="47">
        <f t="shared" si="1"/>
        <v>27.099872773536894</v>
      </c>
      <c r="P9" s="9"/>
    </row>
    <row r="10" spans="1:16" ht="15">
      <c r="A10" s="12"/>
      <c r="B10" s="25">
        <v>314.1</v>
      </c>
      <c r="C10" s="20" t="s">
        <v>13</v>
      </c>
      <c r="D10" s="46">
        <v>79089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79089</v>
      </c>
      <c r="O10" s="47">
        <f t="shared" si="1"/>
        <v>50.31106870229008</v>
      </c>
      <c r="P10" s="9"/>
    </row>
    <row r="11" spans="1:16" ht="15">
      <c r="A11" s="12"/>
      <c r="B11" s="25">
        <v>314.3</v>
      </c>
      <c r="C11" s="20" t="s">
        <v>14</v>
      </c>
      <c r="D11" s="46">
        <v>42932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42932</v>
      </c>
      <c r="O11" s="47">
        <f t="shared" si="1"/>
        <v>27.310432569974555</v>
      </c>
      <c r="P11" s="9"/>
    </row>
    <row r="12" spans="1:16" ht="15">
      <c r="A12" s="12"/>
      <c r="B12" s="25">
        <v>314.4</v>
      </c>
      <c r="C12" s="20" t="s">
        <v>15</v>
      </c>
      <c r="D12" s="46">
        <v>4519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4519</v>
      </c>
      <c r="O12" s="47">
        <f t="shared" si="1"/>
        <v>2.8746819338422394</v>
      </c>
      <c r="P12" s="9"/>
    </row>
    <row r="13" spans="1:16" ht="15">
      <c r="A13" s="12"/>
      <c r="B13" s="25">
        <v>315</v>
      </c>
      <c r="C13" s="20" t="s">
        <v>16</v>
      </c>
      <c r="D13" s="46">
        <v>128570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128570</v>
      </c>
      <c r="O13" s="47">
        <f t="shared" si="1"/>
        <v>81.78753180661577</v>
      </c>
      <c r="P13" s="9"/>
    </row>
    <row r="14" spans="1:16" ht="15">
      <c r="A14" s="12"/>
      <c r="B14" s="25">
        <v>316</v>
      </c>
      <c r="C14" s="20" t="s">
        <v>17</v>
      </c>
      <c r="D14" s="46">
        <v>12741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12741</v>
      </c>
      <c r="O14" s="47">
        <f t="shared" si="1"/>
        <v>8.104961832061068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SUM(D16:D20)</f>
        <v>133844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137311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30">SUM(D15:M15)</f>
        <v>271155</v>
      </c>
      <c r="O15" s="45">
        <f t="shared" si="1"/>
        <v>172.49045801526717</v>
      </c>
      <c r="P15" s="10"/>
    </row>
    <row r="16" spans="1:16" ht="15">
      <c r="A16" s="12"/>
      <c r="B16" s="25">
        <v>322</v>
      </c>
      <c r="C16" s="20" t="s">
        <v>0</v>
      </c>
      <c r="D16" s="46">
        <v>49633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49633</v>
      </c>
      <c r="O16" s="47">
        <f t="shared" si="1"/>
        <v>31.573155216284988</v>
      </c>
      <c r="P16" s="9"/>
    </row>
    <row r="17" spans="1:16" ht="15">
      <c r="A17" s="12"/>
      <c r="B17" s="25">
        <v>323.1</v>
      </c>
      <c r="C17" s="20" t="s">
        <v>19</v>
      </c>
      <c r="D17" s="46">
        <v>57332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57332</v>
      </c>
      <c r="O17" s="47">
        <f t="shared" si="1"/>
        <v>36.470737913486005</v>
      </c>
      <c r="P17" s="9"/>
    </row>
    <row r="18" spans="1:16" ht="15">
      <c r="A18" s="12"/>
      <c r="B18" s="25">
        <v>323.7</v>
      </c>
      <c r="C18" s="20" t="s">
        <v>20</v>
      </c>
      <c r="D18" s="46">
        <v>26459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26459</v>
      </c>
      <c r="O18" s="47">
        <f t="shared" si="1"/>
        <v>16.831424936386767</v>
      </c>
      <c r="P18" s="9"/>
    </row>
    <row r="19" spans="1:16" ht="15">
      <c r="A19" s="12"/>
      <c r="B19" s="25">
        <v>324.21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137311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137311</v>
      </c>
      <c r="O19" s="47">
        <f t="shared" si="1"/>
        <v>87.34796437659033</v>
      </c>
      <c r="P19" s="9"/>
    </row>
    <row r="20" spans="1:16" ht="15">
      <c r="A20" s="12"/>
      <c r="B20" s="25">
        <v>367</v>
      </c>
      <c r="C20" s="20" t="s">
        <v>83</v>
      </c>
      <c r="D20" s="46">
        <v>420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420</v>
      </c>
      <c r="O20" s="47">
        <f t="shared" si="1"/>
        <v>0.26717557251908397</v>
      </c>
      <c r="P20" s="9"/>
    </row>
    <row r="21" spans="1:16" ht="15.75">
      <c r="A21" s="29" t="s">
        <v>27</v>
      </c>
      <c r="B21" s="30"/>
      <c r="C21" s="31"/>
      <c r="D21" s="32">
        <f aca="true" t="shared" si="5" ref="D21:M21">SUM(D22:D29)</f>
        <v>186259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271585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457844</v>
      </c>
      <c r="O21" s="45">
        <f t="shared" si="1"/>
        <v>291.24936386768445</v>
      </c>
      <c r="P21" s="10"/>
    </row>
    <row r="22" spans="1:16" ht="15">
      <c r="A22" s="12"/>
      <c r="B22" s="25">
        <v>331.2</v>
      </c>
      <c r="C22" s="20" t="s">
        <v>26</v>
      </c>
      <c r="D22" s="46">
        <v>6343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6343</v>
      </c>
      <c r="O22" s="47">
        <f t="shared" si="1"/>
        <v>4.0349872773536894</v>
      </c>
      <c r="P22" s="9"/>
    </row>
    <row r="23" spans="1:16" ht="15">
      <c r="A23" s="12"/>
      <c r="B23" s="25">
        <v>331.31</v>
      </c>
      <c r="C23" s="20" t="s">
        <v>84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271585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271585</v>
      </c>
      <c r="O23" s="47">
        <f t="shared" si="1"/>
        <v>172.76399491094148</v>
      </c>
      <c r="P23" s="9"/>
    </row>
    <row r="24" spans="1:16" ht="15">
      <c r="A24" s="12"/>
      <c r="B24" s="25">
        <v>335.14</v>
      </c>
      <c r="C24" s="20" t="s">
        <v>32</v>
      </c>
      <c r="D24" s="46">
        <v>3896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3896</v>
      </c>
      <c r="O24" s="47">
        <f t="shared" si="1"/>
        <v>2.4783715012722647</v>
      </c>
      <c r="P24" s="9"/>
    </row>
    <row r="25" spans="1:16" ht="15">
      <c r="A25" s="12"/>
      <c r="B25" s="25">
        <v>335.15</v>
      </c>
      <c r="C25" s="20" t="s">
        <v>33</v>
      </c>
      <c r="D25" s="46">
        <v>446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446</v>
      </c>
      <c r="O25" s="47">
        <f t="shared" si="1"/>
        <v>0.2837150127226463</v>
      </c>
      <c r="P25" s="9"/>
    </row>
    <row r="26" spans="1:16" ht="15">
      <c r="A26" s="12"/>
      <c r="B26" s="25">
        <v>335.16</v>
      </c>
      <c r="C26" s="20" t="s">
        <v>85</v>
      </c>
      <c r="D26" s="46">
        <v>52742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52742</v>
      </c>
      <c r="O26" s="47">
        <f t="shared" si="1"/>
        <v>33.55089058524173</v>
      </c>
      <c r="P26" s="9"/>
    </row>
    <row r="27" spans="1:16" ht="15">
      <c r="A27" s="12"/>
      <c r="B27" s="25">
        <v>335.18</v>
      </c>
      <c r="C27" s="20" t="s">
        <v>34</v>
      </c>
      <c r="D27" s="46">
        <v>77217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77217</v>
      </c>
      <c r="O27" s="47">
        <f t="shared" si="1"/>
        <v>49.12022900763359</v>
      </c>
      <c r="P27" s="9"/>
    </row>
    <row r="28" spans="1:16" ht="15">
      <c r="A28" s="12"/>
      <c r="B28" s="25">
        <v>335.49</v>
      </c>
      <c r="C28" s="20" t="s">
        <v>35</v>
      </c>
      <c r="D28" s="46">
        <v>20265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20265</v>
      </c>
      <c r="O28" s="47">
        <f t="shared" si="1"/>
        <v>12.891221374045802</v>
      </c>
      <c r="P28" s="9"/>
    </row>
    <row r="29" spans="1:16" ht="15">
      <c r="A29" s="12"/>
      <c r="B29" s="25">
        <v>337.7</v>
      </c>
      <c r="C29" s="20" t="s">
        <v>36</v>
      </c>
      <c r="D29" s="46">
        <v>25350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25350</v>
      </c>
      <c r="O29" s="47">
        <f t="shared" si="1"/>
        <v>16.125954198473284</v>
      </c>
      <c r="P29" s="9"/>
    </row>
    <row r="30" spans="1:16" ht="15.75">
      <c r="A30" s="29" t="s">
        <v>41</v>
      </c>
      <c r="B30" s="30"/>
      <c r="C30" s="31"/>
      <c r="D30" s="32">
        <f aca="true" t="shared" si="6" ref="D30:M30">SUM(D31:D36)</f>
        <v>278224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1925296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2203520</v>
      </c>
      <c r="O30" s="45">
        <f t="shared" si="1"/>
        <v>1401.730279898219</v>
      </c>
      <c r="P30" s="10"/>
    </row>
    <row r="31" spans="1:16" ht="15">
      <c r="A31" s="12"/>
      <c r="B31" s="25">
        <v>341.9</v>
      </c>
      <c r="C31" s="20" t="s">
        <v>44</v>
      </c>
      <c r="D31" s="46">
        <v>353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36">SUM(D31:M31)</f>
        <v>353</v>
      </c>
      <c r="O31" s="47">
        <f t="shared" si="1"/>
        <v>0.22455470737913485</v>
      </c>
      <c r="P31" s="9"/>
    </row>
    <row r="32" spans="1:16" ht="15">
      <c r="A32" s="12"/>
      <c r="B32" s="25">
        <v>343.4</v>
      </c>
      <c r="C32" s="20" t="s">
        <v>46</v>
      </c>
      <c r="D32" s="46">
        <v>238409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238409</v>
      </c>
      <c r="O32" s="47">
        <f t="shared" si="1"/>
        <v>151.65966921119593</v>
      </c>
      <c r="P32" s="9"/>
    </row>
    <row r="33" spans="1:16" ht="15">
      <c r="A33" s="12"/>
      <c r="B33" s="25">
        <v>343.6</v>
      </c>
      <c r="C33" s="20" t="s">
        <v>86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1925296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1925296</v>
      </c>
      <c r="O33" s="47">
        <f t="shared" si="1"/>
        <v>1224.7430025445292</v>
      </c>
      <c r="P33" s="9"/>
    </row>
    <row r="34" spans="1:16" ht="15">
      <c r="A34" s="12"/>
      <c r="B34" s="25">
        <v>343.9</v>
      </c>
      <c r="C34" s="20" t="s">
        <v>48</v>
      </c>
      <c r="D34" s="46">
        <v>15441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15441</v>
      </c>
      <c r="O34" s="47">
        <f t="shared" si="1"/>
        <v>9.822519083969466</v>
      </c>
      <c r="P34" s="9"/>
    </row>
    <row r="35" spans="1:16" ht="15">
      <c r="A35" s="12"/>
      <c r="B35" s="25">
        <v>344.9</v>
      </c>
      <c r="C35" s="20" t="s">
        <v>49</v>
      </c>
      <c r="D35" s="46">
        <v>17942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17942</v>
      </c>
      <c r="O35" s="47">
        <f t="shared" si="1"/>
        <v>11.413486005089059</v>
      </c>
      <c r="P35" s="9"/>
    </row>
    <row r="36" spans="1:16" ht="15">
      <c r="A36" s="12"/>
      <c r="B36" s="25">
        <v>347.1</v>
      </c>
      <c r="C36" s="20" t="s">
        <v>50</v>
      </c>
      <c r="D36" s="46">
        <v>6079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6079</v>
      </c>
      <c r="O36" s="47">
        <f t="shared" si="1"/>
        <v>3.8670483460559795</v>
      </c>
      <c r="P36" s="9"/>
    </row>
    <row r="37" spans="1:16" ht="15.75">
      <c r="A37" s="29" t="s">
        <v>42</v>
      </c>
      <c r="B37" s="30"/>
      <c r="C37" s="31"/>
      <c r="D37" s="32">
        <f aca="true" t="shared" si="8" ref="D37:M37">SUM(D38:D39)</f>
        <v>670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aca="true" t="shared" si="9" ref="N37:N48">SUM(D37:M37)</f>
        <v>670</v>
      </c>
      <c r="O37" s="45">
        <f t="shared" si="1"/>
        <v>0.4262086513994911</v>
      </c>
      <c r="P37" s="10"/>
    </row>
    <row r="38" spans="1:16" ht="15">
      <c r="A38" s="13"/>
      <c r="B38" s="39">
        <v>351.1</v>
      </c>
      <c r="C38" s="21" t="s">
        <v>53</v>
      </c>
      <c r="D38" s="46">
        <v>620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620</v>
      </c>
      <c r="O38" s="47">
        <f t="shared" si="1"/>
        <v>0.3944020356234097</v>
      </c>
      <c r="P38" s="9"/>
    </row>
    <row r="39" spans="1:16" ht="15">
      <c r="A39" s="13"/>
      <c r="B39" s="39">
        <v>359</v>
      </c>
      <c r="C39" s="21" t="s">
        <v>55</v>
      </c>
      <c r="D39" s="46">
        <v>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50</v>
      </c>
      <c r="O39" s="47">
        <f t="shared" si="1"/>
        <v>0.031806615776081425</v>
      </c>
      <c r="P39" s="9"/>
    </row>
    <row r="40" spans="1:16" ht="15.75">
      <c r="A40" s="29" t="s">
        <v>3</v>
      </c>
      <c r="B40" s="30"/>
      <c r="C40" s="31"/>
      <c r="D40" s="32">
        <f aca="true" t="shared" si="10" ref="D40:M40">SUM(D41:D45)</f>
        <v>37545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1578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9"/>
        <v>39123</v>
      </c>
      <c r="O40" s="45">
        <f t="shared" si="1"/>
        <v>24.887404580152673</v>
      </c>
      <c r="P40" s="10"/>
    </row>
    <row r="41" spans="1:16" ht="15">
      <c r="A41" s="12"/>
      <c r="B41" s="25">
        <v>361.1</v>
      </c>
      <c r="C41" s="20" t="s">
        <v>56</v>
      </c>
      <c r="D41" s="46">
        <v>29</v>
      </c>
      <c r="E41" s="46">
        <v>0</v>
      </c>
      <c r="F41" s="46">
        <v>0</v>
      </c>
      <c r="G41" s="46">
        <v>0</v>
      </c>
      <c r="H41" s="46">
        <v>0</v>
      </c>
      <c r="I41" s="46">
        <v>1578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1607</v>
      </c>
      <c r="O41" s="47">
        <f t="shared" si="1"/>
        <v>1.022264631043257</v>
      </c>
      <c r="P41" s="9"/>
    </row>
    <row r="42" spans="1:16" ht="15">
      <c r="A42" s="12"/>
      <c r="B42" s="25">
        <v>362</v>
      </c>
      <c r="C42" s="20" t="s">
        <v>57</v>
      </c>
      <c r="D42" s="46">
        <v>1100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1100</v>
      </c>
      <c r="O42" s="47">
        <f t="shared" si="1"/>
        <v>0.6997455470737913</v>
      </c>
      <c r="P42" s="9"/>
    </row>
    <row r="43" spans="1:16" ht="15">
      <c r="A43" s="12"/>
      <c r="B43" s="25">
        <v>365</v>
      </c>
      <c r="C43" s="20" t="s">
        <v>87</v>
      </c>
      <c r="D43" s="46">
        <v>832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832</v>
      </c>
      <c r="O43" s="47">
        <f t="shared" si="1"/>
        <v>0.5292620865139949</v>
      </c>
      <c r="P43" s="9"/>
    </row>
    <row r="44" spans="1:16" ht="15">
      <c r="A44" s="12"/>
      <c r="B44" s="25">
        <v>366</v>
      </c>
      <c r="C44" s="20" t="s">
        <v>58</v>
      </c>
      <c r="D44" s="46">
        <v>4867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4867</v>
      </c>
      <c r="O44" s="47">
        <f t="shared" si="1"/>
        <v>3.096055979643766</v>
      </c>
      <c r="P44" s="9"/>
    </row>
    <row r="45" spans="1:16" ht="15">
      <c r="A45" s="12"/>
      <c r="B45" s="25">
        <v>369.9</v>
      </c>
      <c r="C45" s="20" t="s">
        <v>59</v>
      </c>
      <c r="D45" s="46">
        <v>30717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30717</v>
      </c>
      <c r="O45" s="47">
        <f t="shared" si="1"/>
        <v>19.540076335877863</v>
      </c>
      <c r="P45" s="9"/>
    </row>
    <row r="46" spans="1:16" ht="15.75">
      <c r="A46" s="29" t="s">
        <v>43</v>
      </c>
      <c r="B46" s="30"/>
      <c r="C46" s="31"/>
      <c r="D46" s="32">
        <f aca="true" t="shared" si="11" ref="D46:M46">SUM(D47:D47)</f>
        <v>322197</v>
      </c>
      <c r="E46" s="32">
        <f t="shared" si="11"/>
        <v>0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si="9"/>
        <v>322197</v>
      </c>
      <c r="O46" s="45">
        <f t="shared" si="1"/>
        <v>204.95992366412213</v>
      </c>
      <c r="P46" s="9"/>
    </row>
    <row r="47" spans="1:16" ht="15.75" thickBot="1">
      <c r="A47" s="12"/>
      <c r="B47" s="25">
        <v>382</v>
      </c>
      <c r="C47" s="20" t="s">
        <v>71</v>
      </c>
      <c r="D47" s="46">
        <v>322197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322197</v>
      </c>
      <c r="O47" s="47">
        <f t="shared" si="1"/>
        <v>204.95992366412213</v>
      </c>
      <c r="P47" s="9"/>
    </row>
    <row r="48" spans="1:119" ht="16.5" thickBot="1">
      <c r="A48" s="14" t="s">
        <v>51</v>
      </c>
      <c r="B48" s="23"/>
      <c r="C48" s="22"/>
      <c r="D48" s="15">
        <f aca="true" t="shared" si="12" ref="D48:M48">SUM(D5,D15,D21,D30,D37,D40,D46)</f>
        <v>1887322</v>
      </c>
      <c r="E48" s="15">
        <f t="shared" si="12"/>
        <v>0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2335770</v>
      </c>
      <c r="J48" s="15">
        <f t="shared" si="12"/>
        <v>0</v>
      </c>
      <c r="K48" s="15">
        <f t="shared" si="12"/>
        <v>0</v>
      </c>
      <c r="L48" s="15">
        <f t="shared" si="12"/>
        <v>0</v>
      </c>
      <c r="M48" s="15">
        <f t="shared" si="12"/>
        <v>0</v>
      </c>
      <c r="N48" s="15">
        <f t="shared" si="9"/>
        <v>4223092</v>
      </c>
      <c r="O48" s="38">
        <f t="shared" si="1"/>
        <v>2686.445292620865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 ht="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88</v>
      </c>
      <c r="M50" s="48"/>
      <c r="N50" s="48"/>
      <c r="O50" s="43">
        <v>1572</v>
      </c>
    </row>
    <row r="51" spans="1:15" ht="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75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sheetProtection/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7"/>
  <sheetViews>
    <sheetView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958549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958549</v>
      </c>
      <c r="O5" s="33">
        <f aca="true" t="shared" si="1" ref="O5:O36">(N5/O$55)</f>
        <v>613.667733674776</v>
      </c>
      <c r="P5" s="6"/>
    </row>
    <row r="6" spans="1:16" ht="15">
      <c r="A6" s="12"/>
      <c r="B6" s="25">
        <v>311</v>
      </c>
      <c r="C6" s="20" t="s">
        <v>2</v>
      </c>
      <c r="D6" s="46">
        <v>572681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572681</v>
      </c>
      <c r="O6" s="47">
        <f t="shared" si="1"/>
        <v>366.63316261203585</v>
      </c>
      <c r="P6" s="9"/>
    </row>
    <row r="7" spans="1:16" ht="15">
      <c r="A7" s="12"/>
      <c r="B7" s="25">
        <v>312.3</v>
      </c>
      <c r="C7" s="20" t="s">
        <v>10</v>
      </c>
      <c r="D7" s="46">
        <v>12525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12525</v>
      </c>
      <c r="O7" s="47">
        <f t="shared" si="1"/>
        <v>8.018565941101153</v>
      </c>
      <c r="P7" s="9"/>
    </row>
    <row r="8" spans="1:16" ht="15">
      <c r="A8" s="12"/>
      <c r="B8" s="25">
        <v>312.41</v>
      </c>
      <c r="C8" s="20" t="s">
        <v>12</v>
      </c>
      <c r="D8" s="46">
        <v>69413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69413</v>
      </c>
      <c r="O8" s="47">
        <f t="shared" si="1"/>
        <v>44.43854033290653</v>
      </c>
      <c r="P8" s="9"/>
    </row>
    <row r="9" spans="1:16" ht="15">
      <c r="A9" s="12"/>
      <c r="B9" s="25">
        <v>312.42</v>
      </c>
      <c r="C9" s="20" t="s">
        <v>11</v>
      </c>
      <c r="D9" s="46">
        <v>43236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43236</v>
      </c>
      <c r="O9" s="47">
        <f t="shared" si="1"/>
        <v>27.67989756722151</v>
      </c>
      <c r="P9" s="9"/>
    </row>
    <row r="10" spans="1:16" ht="15">
      <c r="A10" s="12"/>
      <c r="B10" s="25">
        <v>314.1</v>
      </c>
      <c r="C10" s="20" t="s">
        <v>13</v>
      </c>
      <c r="D10" s="46">
        <v>86852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86852</v>
      </c>
      <c r="O10" s="47">
        <f t="shared" si="1"/>
        <v>55.60307298335467</v>
      </c>
      <c r="P10" s="9"/>
    </row>
    <row r="11" spans="1:16" ht="15">
      <c r="A11" s="12"/>
      <c r="B11" s="25">
        <v>314.3</v>
      </c>
      <c r="C11" s="20" t="s">
        <v>14</v>
      </c>
      <c r="D11" s="46">
        <v>37196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37196</v>
      </c>
      <c r="O11" s="47">
        <f t="shared" si="1"/>
        <v>23.813060179257363</v>
      </c>
      <c r="P11" s="9"/>
    </row>
    <row r="12" spans="1:16" ht="15">
      <c r="A12" s="12"/>
      <c r="B12" s="25">
        <v>314.4</v>
      </c>
      <c r="C12" s="20" t="s">
        <v>15</v>
      </c>
      <c r="D12" s="46">
        <v>8995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8995</v>
      </c>
      <c r="O12" s="47">
        <f t="shared" si="1"/>
        <v>5.758642765685019</v>
      </c>
      <c r="P12" s="9"/>
    </row>
    <row r="13" spans="1:16" ht="15">
      <c r="A13" s="12"/>
      <c r="B13" s="25">
        <v>315</v>
      </c>
      <c r="C13" s="20" t="s">
        <v>16</v>
      </c>
      <c r="D13" s="46">
        <v>113806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113806</v>
      </c>
      <c r="O13" s="47">
        <f t="shared" si="1"/>
        <v>72.85915492957747</v>
      </c>
      <c r="P13" s="9"/>
    </row>
    <row r="14" spans="1:16" ht="15">
      <c r="A14" s="12"/>
      <c r="B14" s="25">
        <v>316</v>
      </c>
      <c r="C14" s="20" t="s">
        <v>17</v>
      </c>
      <c r="D14" s="46">
        <v>13845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13845</v>
      </c>
      <c r="O14" s="47">
        <f t="shared" si="1"/>
        <v>8.863636363636363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SUM(D16:D21)</f>
        <v>130132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90868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31">SUM(D15:M15)</f>
        <v>221000</v>
      </c>
      <c r="O15" s="45">
        <f t="shared" si="1"/>
        <v>141.4852752880922</v>
      </c>
      <c r="P15" s="10"/>
    </row>
    <row r="16" spans="1:16" ht="15">
      <c r="A16" s="12"/>
      <c r="B16" s="25">
        <v>322</v>
      </c>
      <c r="C16" s="20" t="s">
        <v>0</v>
      </c>
      <c r="D16" s="46">
        <v>33305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33305</v>
      </c>
      <c r="O16" s="47">
        <f t="shared" si="1"/>
        <v>21.32202304737516</v>
      </c>
      <c r="P16" s="9"/>
    </row>
    <row r="17" spans="1:16" ht="15">
      <c r="A17" s="12"/>
      <c r="B17" s="25">
        <v>323.1</v>
      </c>
      <c r="C17" s="20" t="s">
        <v>19</v>
      </c>
      <c r="D17" s="46">
        <v>65845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65845</v>
      </c>
      <c r="O17" s="47">
        <f t="shared" si="1"/>
        <v>42.15428937259923</v>
      </c>
      <c r="P17" s="9"/>
    </row>
    <row r="18" spans="1:16" ht="15">
      <c r="A18" s="12"/>
      <c r="B18" s="25">
        <v>323.7</v>
      </c>
      <c r="C18" s="20" t="s">
        <v>20</v>
      </c>
      <c r="D18" s="46">
        <v>26072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26072</v>
      </c>
      <c r="O18" s="47">
        <f t="shared" si="1"/>
        <v>16.691421254801536</v>
      </c>
      <c r="P18" s="9"/>
    </row>
    <row r="19" spans="1:16" ht="15">
      <c r="A19" s="12"/>
      <c r="B19" s="25">
        <v>324.12</v>
      </c>
      <c r="C19" s="20" t="s">
        <v>77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20964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20964</v>
      </c>
      <c r="O19" s="47">
        <f t="shared" si="1"/>
        <v>13.421254801536492</v>
      </c>
      <c r="P19" s="9"/>
    </row>
    <row r="20" spans="1:16" ht="15">
      <c r="A20" s="12"/>
      <c r="B20" s="25">
        <v>324.22</v>
      </c>
      <c r="C20" s="20" t="s">
        <v>70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69904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69904</v>
      </c>
      <c r="O20" s="47">
        <f t="shared" si="1"/>
        <v>44.752880921895006</v>
      </c>
      <c r="P20" s="9"/>
    </row>
    <row r="21" spans="1:16" ht="15">
      <c r="A21" s="12"/>
      <c r="B21" s="25">
        <v>329</v>
      </c>
      <c r="C21" s="20" t="s">
        <v>25</v>
      </c>
      <c r="D21" s="46">
        <v>4910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4910</v>
      </c>
      <c r="O21" s="47">
        <f t="shared" si="1"/>
        <v>3.143405889884763</v>
      </c>
      <c r="P21" s="9"/>
    </row>
    <row r="22" spans="1:16" ht="15.75">
      <c r="A22" s="29" t="s">
        <v>27</v>
      </c>
      <c r="B22" s="30"/>
      <c r="C22" s="31"/>
      <c r="D22" s="32">
        <f aca="true" t="shared" si="5" ref="D22:M22">SUM(D23:D30)</f>
        <v>205394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5000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210394</v>
      </c>
      <c r="O22" s="45">
        <f t="shared" si="1"/>
        <v>134.69526248399487</v>
      </c>
      <c r="P22" s="10"/>
    </row>
    <row r="23" spans="1:16" ht="15">
      <c r="A23" s="12"/>
      <c r="B23" s="25">
        <v>331.2</v>
      </c>
      <c r="C23" s="20" t="s">
        <v>26</v>
      </c>
      <c r="D23" s="46">
        <v>23075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23075</v>
      </c>
      <c r="O23" s="47">
        <f t="shared" si="1"/>
        <v>14.772727272727273</v>
      </c>
      <c r="P23" s="9"/>
    </row>
    <row r="24" spans="1:16" ht="15">
      <c r="A24" s="12"/>
      <c r="B24" s="25">
        <v>331.39</v>
      </c>
      <c r="C24" s="20" t="s">
        <v>78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5000</v>
      </c>
      <c r="O24" s="47">
        <f t="shared" si="1"/>
        <v>3.201024327784891</v>
      </c>
      <c r="P24" s="9"/>
    </row>
    <row r="25" spans="1:16" ht="15">
      <c r="A25" s="12"/>
      <c r="B25" s="25">
        <v>335.12</v>
      </c>
      <c r="C25" s="20" t="s">
        <v>31</v>
      </c>
      <c r="D25" s="46">
        <v>52089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52089</v>
      </c>
      <c r="O25" s="47">
        <f t="shared" si="1"/>
        <v>33.34763124199744</v>
      </c>
      <c r="P25" s="9"/>
    </row>
    <row r="26" spans="1:16" ht="15">
      <c r="A26" s="12"/>
      <c r="B26" s="25">
        <v>335.14</v>
      </c>
      <c r="C26" s="20" t="s">
        <v>32</v>
      </c>
      <c r="D26" s="46">
        <v>4123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4123</v>
      </c>
      <c r="O26" s="47">
        <f t="shared" si="1"/>
        <v>2.639564660691421</v>
      </c>
      <c r="P26" s="9"/>
    </row>
    <row r="27" spans="1:16" ht="15">
      <c r="A27" s="12"/>
      <c r="B27" s="25">
        <v>335.15</v>
      </c>
      <c r="C27" s="20" t="s">
        <v>33</v>
      </c>
      <c r="D27" s="46">
        <v>475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475</v>
      </c>
      <c r="O27" s="47">
        <f t="shared" si="1"/>
        <v>0.3040973111395647</v>
      </c>
      <c r="P27" s="9"/>
    </row>
    <row r="28" spans="1:16" ht="15">
      <c r="A28" s="12"/>
      <c r="B28" s="25">
        <v>335.18</v>
      </c>
      <c r="C28" s="20" t="s">
        <v>34</v>
      </c>
      <c r="D28" s="46">
        <v>79606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79606</v>
      </c>
      <c r="O28" s="47">
        <f t="shared" si="1"/>
        <v>50.964148527528806</v>
      </c>
      <c r="P28" s="9"/>
    </row>
    <row r="29" spans="1:16" ht="15">
      <c r="A29" s="12"/>
      <c r="B29" s="25">
        <v>335.49</v>
      </c>
      <c r="C29" s="20" t="s">
        <v>35</v>
      </c>
      <c r="D29" s="46">
        <v>21026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21026</v>
      </c>
      <c r="O29" s="47">
        <f t="shared" si="1"/>
        <v>13.460947503201025</v>
      </c>
      <c r="P29" s="9"/>
    </row>
    <row r="30" spans="1:16" ht="15">
      <c r="A30" s="12"/>
      <c r="B30" s="25">
        <v>337.7</v>
      </c>
      <c r="C30" s="20" t="s">
        <v>36</v>
      </c>
      <c r="D30" s="46">
        <v>25000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25000</v>
      </c>
      <c r="O30" s="47">
        <f t="shared" si="1"/>
        <v>16.005121638924457</v>
      </c>
      <c r="P30" s="9"/>
    </row>
    <row r="31" spans="1:16" ht="15.75">
      <c r="A31" s="29" t="s">
        <v>41</v>
      </c>
      <c r="B31" s="30"/>
      <c r="C31" s="31"/>
      <c r="D31" s="32">
        <f aca="true" t="shared" si="6" ref="D31:M31">SUM(D32:D38)</f>
        <v>292425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1740015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2032440</v>
      </c>
      <c r="O31" s="45">
        <f t="shared" si="1"/>
        <v>1301.177976952625</v>
      </c>
      <c r="P31" s="10"/>
    </row>
    <row r="32" spans="1:16" ht="15">
      <c r="A32" s="12"/>
      <c r="B32" s="25">
        <v>341.9</v>
      </c>
      <c r="C32" s="20" t="s">
        <v>44</v>
      </c>
      <c r="D32" s="46">
        <v>455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38">SUM(D32:M32)</f>
        <v>455</v>
      </c>
      <c r="O32" s="47">
        <f t="shared" si="1"/>
        <v>0.2912932138284251</v>
      </c>
      <c r="P32" s="9"/>
    </row>
    <row r="33" spans="1:16" ht="15">
      <c r="A33" s="12"/>
      <c r="B33" s="25">
        <v>343.3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969272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969272</v>
      </c>
      <c r="O33" s="47">
        <f t="shared" si="1"/>
        <v>620.5326504481434</v>
      </c>
      <c r="P33" s="9"/>
    </row>
    <row r="34" spans="1:16" ht="15">
      <c r="A34" s="12"/>
      <c r="B34" s="25">
        <v>343.4</v>
      </c>
      <c r="C34" s="20" t="s">
        <v>46</v>
      </c>
      <c r="D34" s="46">
        <v>254311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254311</v>
      </c>
      <c r="O34" s="47">
        <f t="shared" si="1"/>
        <v>162.8111395646607</v>
      </c>
      <c r="P34" s="9"/>
    </row>
    <row r="35" spans="1:16" ht="15">
      <c r="A35" s="12"/>
      <c r="B35" s="25">
        <v>343.5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770743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770743</v>
      </c>
      <c r="O35" s="47">
        <f t="shared" si="1"/>
        <v>493.43341869398205</v>
      </c>
      <c r="P35" s="9"/>
    </row>
    <row r="36" spans="1:16" ht="15">
      <c r="A36" s="12"/>
      <c r="B36" s="25">
        <v>343.9</v>
      </c>
      <c r="C36" s="20" t="s">
        <v>48</v>
      </c>
      <c r="D36" s="46">
        <v>14945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14945</v>
      </c>
      <c r="O36" s="47">
        <f t="shared" si="1"/>
        <v>9.56786171574904</v>
      </c>
      <c r="P36" s="9"/>
    </row>
    <row r="37" spans="1:16" ht="15">
      <c r="A37" s="12"/>
      <c r="B37" s="25">
        <v>344.9</v>
      </c>
      <c r="C37" s="20" t="s">
        <v>49</v>
      </c>
      <c r="D37" s="46">
        <v>17942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17942</v>
      </c>
      <c r="O37" s="47">
        <f aca="true" t="shared" si="8" ref="O37:O53">(N37/O$55)</f>
        <v>11.486555697823304</v>
      </c>
      <c r="P37" s="9"/>
    </row>
    <row r="38" spans="1:16" ht="15">
      <c r="A38" s="12"/>
      <c r="B38" s="25">
        <v>347.1</v>
      </c>
      <c r="C38" s="20" t="s">
        <v>50</v>
      </c>
      <c r="D38" s="46">
        <v>4772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4772</v>
      </c>
      <c r="O38" s="47">
        <f t="shared" si="8"/>
        <v>3.0550576184379</v>
      </c>
      <c r="P38" s="9"/>
    </row>
    <row r="39" spans="1:16" ht="15.75">
      <c r="A39" s="29" t="s">
        <v>42</v>
      </c>
      <c r="B39" s="30"/>
      <c r="C39" s="31"/>
      <c r="D39" s="32">
        <f aca="true" t="shared" si="9" ref="D39:M39">SUM(D40:D41)</f>
        <v>561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aca="true" t="shared" si="10" ref="N39:N53">SUM(D39:M39)</f>
        <v>561</v>
      </c>
      <c r="O39" s="45">
        <f t="shared" si="8"/>
        <v>0.3591549295774648</v>
      </c>
      <c r="P39" s="10"/>
    </row>
    <row r="40" spans="1:16" ht="15">
      <c r="A40" s="13"/>
      <c r="B40" s="39">
        <v>351.1</v>
      </c>
      <c r="C40" s="21" t="s">
        <v>53</v>
      </c>
      <c r="D40" s="46">
        <v>524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524</v>
      </c>
      <c r="O40" s="47">
        <f t="shared" si="8"/>
        <v>0.3354673495518566</v>
      </c>
      <c r="P40" s="9"/>
    </row>
    <row r="41" spans="1:16" ht="15">
      <c r="A41" s="13"/>
      <c r="B41" s="39">
        <v>359</v>
      </c>
      <c r="C41" s="21" t="s">
        <v>55</v>
      </c>
      <c r="D41" s="46">
        <v>37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37</v>
      </c>
      <c r="O41" s="47">
        <f t="shared" si="8"/>
        <v>0.023687580025608196</v>
      </c>
      <c r="P41" s="9"/>
    </row>
    <row r="42" spans="1:16" ht="15.75">
      <c r="A42" s="29" t="s">
        <v>3</v>
      </c>
      <c r="B42" s="30"/>
      <c r="C42" s="31"/>
      <c r="D42" s="32">
        <f aca="true" t="shared" si="11" ref="D42:M42">SUM(D43:D47)</f>
        <v>17615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4153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10"/>
        <v>21768</v>
      </c>
      <c r="O42" s="45">
        <f t="shared" si="8"/>
        <v>13.935979513444302</v>
      </c>
      <c r="P42" s="10"/>
    </row>
    <row r="43" spans="1:16" ht="15">
      <c r="A43" s="12"/>
      <c r="B43" s="25">
        <v>361.1</v>
      </c>
      <c r="C43" s="20" t="s">
        <v>56</v>
      </c>
      <c r="D43" s="46">
        <v>421</v>
      </c>
      <c r="E43" s="46">
        <v>0</v>
      </c>
      <c r="F43" s="46">
        <v>0</v>
      </c>
      <c r="G43" s="46">
        <v>0</v>
      </c>
      <c r="H43" s="46">
        <v>0</v>
      </c>
      <c r="I43" s="46">
        <v>588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1009</v>
      </c>
      <c r="O43" s="47">
        <f t="shared" si="8"/>
        <v>0.6459667093469911</v>
      </c>
      <c r="P43" s="9"/>
    </row>
    <row r="44" spans="1:16" ht="15">
      <c r="A44" s="12"/>
      <c r="B44" s="25">
        <v>362</v>
      </c>
      <c r="C44" s="20" t="s">
        <v>57</v>
      </c>
      <c r="D44" s="46">
        <v>1100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1100</v>
      </c>
      <c r="O44" s="47">
        <f t="shared" si="8"/>
        <v>0.704225352112676</v>
      </c>
      <c r="P44" s="9"/>
    </row>
    <row r="45" spans="1:16" ht="15">
      <c r="A45" s="12"/>
      <c r="B45" s="25">
        <v>364</v>
      </c>
      <c r="C45" s="20" t="s">
        <v>79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765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765</v>
      </c>
      <c r="O45" s="47">
        <f t="shared" si="8"/>
        <v>0.48975672215108834</v>
      </c>
      <c r="P45" s="9"/>
    </row>
    <row r="46" spans="1:16" ht="15">
      <c r="A46" s="12"/>
      <c r="B46" s="25">
        <v>366</v>
      </c>
      <c r="C46" s="20" t="s">
        <v>58</v>
      </c>
      <c r="D46" s="46">
        <v>3071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3071</v>
      </c>
      <c r="O46" s="47">
        <f t="shared" si="8"/>
        <v>1.9660691421254801</v>
      </c>
      <c r="P46" s="9"/>
    </row>
    <row r="47" spans="1:16" ht="15">
      <c r="A47" s="12"/>
      <c r="B47" s="25">
        <v>369.9</v>
      </c>
      <c r="C47" s="20" t="s">
        <v>59</v>
      </c>
      <c r="D47" s="46">
        <v>13023</v>
      </c>
      <c r="E47" s="46">
        <v>0</v>
      </c>
      <c r="F47" s="46">
        <v>0</v>
      </c>
      <c r="G47" s="46">
        <v>0</v>
      </c>
      <c r="H47" s="46">
        <v>0</v>
      </c>
      <c r="I47" s="46">
        <v>2800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15823</v>
      </c>
      <c r="O47" s="47">
        <f t="shared" si="8"/>
        <v>10.129961587708067</v>
      </c>
      <c r="P47" s="9"/>
    </row>
    <row r="48" spans="1:16" ht="15.75">
      <c r="A48" s="29" t="s">
        <v>43</v>
      </c>
      <c r="B48" s="30"/>
      <c r="C48" s="31"/>
      <c r="D48" s="32">
        <f aca="true" t="shared" si="12" ref="D48:M48">SUM(D49:D52)</f>
        <v>620000</v>
      </c>
      <c r="E48" s="32">
        <f t="shared" si="12"/>
        <v>0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364957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0"/>
        <v>984957</v>
      </c>
      <c r="O48" s="45">
        <f t="shared" si="8"/>
        <v>630.5742637644046</v>
      </c>
      <c r="P48" s="9"/>
    </row>
    <row r="49" spans="1:16" ht="15">
      <c r="A49" s="12"/>
      <c r="B49" s="25">
        <v>381</v>
      </c>
      <c r="C49" s="20" t="s">
        <v>60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297175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297175</v>
      </c>
      <c r="O49" s="47">
        <f t="shared" si="8"/>
        <v>190.252880921895</v>
      </c>
      <c r="P49" s="9"/>
    </row>
    <row r="50" spans="1:16" ht="15">
      <c r="A50" s="12"/>
      <c r="B50" s="25">
        <v>382</v>
      </c>
      <c r="C50" s="20" t="s">
        <v>71</v>
      </c>
      <c r="D50" s="46">
        <v>25000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25000</v>
      </c>
      <c r="O50" s="47">
        <f t="shared" si="8"/>
        <v>16.005121638924457</v>
      </c>
      <c r="P50" s="9"/>
    </row>
    <row r="51" spans="1:16" ht="15">
      <c r="A51" s="12"/>
      <c r="B51" s="25">
        <v>384</v>
      </c>
      <c r="C51" s="20" t="s">
        <v>80</v>
      </c>
      <c r="D51" s="46">
        <v>595000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595000</v>
      </c>
      <c r="O51" s="47">
        <f t="shared" si="8"/>
        <v>380.92189500640205</v>
      </c>
      <c r="P51" s="9"/>
    </row>
    <row r="52" spans="1:16" ht="15.75" thickBot="1">
      <c r="A52" s="12"/>
      <c r="B52" s="25">
        <v>389.9</v>
      </c>
      <c r="C52" s="20" t="s">
        <v>73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67782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67782</v>
      </c>
      <c r="O52" s="47">
        <f t="shared" si="8"/>
        <v>43.394366197183096</v>
      </c>
      <c r="P52" s="9"/>
    </row>
    <row r="53" spans="1:119" ht="16.5" thickBot="1">
      <c r="A53" s="14" t="s">
        <v>51</v>
      </c>
      <c r="B53" s="23"/>
      <c r="C53" s="22"/>
      <c r="D53" s="15">
        <f aca="true" t="shared" si="13" ref="D53:M53">SUM(D5,D15,D22,D31,D39,D42,D48)</f>
        <v>2224676</v>
      </c>
      <c r="E53" s="15">
        <f t="shared" si="13"/>
        <v>0</v>
      </c>
      <c r="F53" s="15">
        <f t="shared" si="13"/>
        <v>0</v>
      </c>
      <c r="G53" s="15">
        <f t="shared" si="13"/>
        <v>0</v>
      </c>
      <c r="H53" s="15">
        <f t="shared" si="13"/>
        <v>0</v>
      </c>
      <c r="I53" s="15">
        <f t="shared" si="13"/>
        <v>2204993</v>
      </c>
      <c r="J53" s="15">
        <f t="shared" si="13"/>
        <v>0</v>
      </c>
      <c r="K53" s="15">
        <f t="shared" si="13"/>
        <v>0</v>
      </c>
      <c r="L53" s="15">
        <f t="shared" si="13"/>
        <v>0</v>
      </c>
      <c r="M53" s="15">
        <f t="shared" si="13"/>
        <v>0</v>
      </c>
      <c r="N53" s="15">
        <f t="shared" si="10"/>
        <v>4429669</v>
      </c>
      <c r="O53" s="38">
        <f t="shared" si="8"/>
        <v>2835.8956466069144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5" ht="15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5" ht="15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81</v>
      </c>
      <c r="M55" s="48"/>
      <c r="N55" s="48"/>
      <c r="O55" s="43">
        <v>1562</v>
      </c>
    </row>
    <row r="56" spans="1:15" ht="1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5" ht="15.75" customHeight="1" thickBot="1">
      <c r="A57" s="52" t="s">
        <v>75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sheetProtection/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966159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966159</v>
      </c>
      <c r="O5" s="33">
        <f aca="true" t="shared" si="1" ref="O5:O36">(N5/O$55)</f>
        <v>618.5396927016645</v>
      </c>
      <c r="P5" s="6"/>
    </row>
    <row r="6" spans="1:16" ht="15">
      <c r="A6" s="12"/>
      <c r="B6" s="25">
        <v>311</v>
      </c>
      <c r="C6" s="20" t="s">
        <v>2</v>
      </c>
      <c r="D6" s="46">
        <v>628910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628910</v>
      </c>
      <c r="O6" s="47">
        <f t="shared" si="1"/>
        <v>402.6312419974392</v>
      </c>
      <c r="P6" s="9"/>
    </row>
    <row r="7" spans="1:16" ht="15">
      <c r="A7" s="12"/>
      <c r="B7" s="25">
        <v>312.3</v>
      </c>
      <c r="C7" s="20" t="s">
        <v>10</v>
      </c>
      <c r="D7" s="46">
        <v>8929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8929</v>
      </c>
      <c r="O7" s="47">
        <f t="shared" si="1"/>
        <v>5.7163892445582585</v>
      </c>
      <c r="P7" s="9"/>
    </row>
    <row r="8" spans="1:16" ht="15">
      <c r="A8" s="12"/>
      <c r="B8" s="25">
        <v>312.41</v>
      </c>
      <c r="C8" s="20" t="s">
        <v>12</v>
      </c>
      <c r="D8" s="46">
        <v>49478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49478</v>
      </c>
      <c r="O8" s="47">
        <f t="shared" si="1"/>
        <v>31.676056338028168</v>
      </c>
      <c r="P8" s="9"/>
    </row>
    <row r="9" spans="1:16" ht="15">
      <c r="A9" s="12"/>
      <c r="B9" s="25">
        <v>312.42</v>
      </c>
      <c r="C9" s="20" t="s">
        <v>11</v>
      </c>
      <c r="D9" s="46">
        <v>30841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30841</v>
      </c>
      <c r="O9" s="47">
        <f t="shared" si="1"/>
        <v>19.744558258642765</v>
      </c>
      <c r="P9" s="9"/>
    </row>
    <row r="10" spans="1:16" ht="15">
      <c r="A10" s="12"/>
      <c r="B10" s="25">
        <v>314.1</v>
      </c>
      <c r="C10" s="20" t="s">
        <v>13</v>
      </c>
      <c r="D10" s="46">
        <v>95148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95148</v>
      </c>
      <c r="O10" s="47">
        <f t="shared" si="1"/>
        <v>60.914212548015364</v>
      </c>
      <c r="P10" s="9"/>
    </row>
    <row r="11" spans="1:16" ht="15">
      <c r="A11" s="12"/>
      <c r="B11" s="25">
        <v>314.3</v>
      </c>
      <c r="C11" s="20" t="s">
        <v>14</v>
      </c>
      <c r="D11" s="46">
        <v>28776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28776</v>
      </c>
      <c r="O11" s="47">
        <f t="shared" si="1"/>
        <v>18.422535211267604</v>
      </c>
      <c r="P11" s="9"/>
    </row>
    <row r="12" spans="1:16" ht="15">
      <c r="A12" s="12"/>
      <c r="B12" s="25">
        <v>314.4</v>
      </c>
      <c r="C12" s="20" t="s">
        <v>15</v>
      </c>
      <c r="D12" s="46">
        <v>5237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5237</v>
      </c>
      <c r="O12" s="47">
        <f t="shared" si="1"/>
        <v>3.352752880921895</v>
      </c>
      <c r="P12" s="9"/>
    </row>
    <row r="13" spans="1:16" ht="15">
      <c r="A13" s="12"/>
      <c r="B13" s="25">
        <v>315</v>
      </c>
      <c r="C13" s="20" t="s">
        <v>16</v>
      </c>
      <c r="D13" s="46">
        <v>104801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104801</v>
      </c>
      <c r="O13" s="47">
        <f t="shared" si="1"/>
        <v>67.09411011523687</v>
      </c>
      <c r="P13" s="9"/>
    </row>
    <row r="14" spans="1:16" ht="15">
      <c r="A14" s="12"/>
      <c r="B14" s="25">
        <v>316</v>
      </c>
      <c r="C14" s="20" t="s">
        <v>17</v>
      </c>
      <c r="D14" s="46">
        <v>14039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14039</v>
      </c>
      <c r="O14" s="47">
        <f t="shared" si="1"/>
        <v>8.987836107554417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SUM(D16:D23)</f>
        <v>137120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30810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167930</v>
      </c>
      <c r="O15" s="45">
        <f t="shared" si="1"/>
        <v>107.50960307298335</v>
      </c>
      <c r="P15" s="10"/>
    </row>
    <row r="16" spans="1:16" ht="15">
      <c r="A16" s="12"/>
      <c r="B16" s="25">
        <v>322</v>
      </c>
      <c r="C16" s="20" t="s">
        <v>0</v>
      </c>
      <c r="D16" s="46">
        <v>21405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21405</v>
      </c>
      <c r="O16" s="47">
        <f t="shared" si="1"/>
        <v>13.70358514724712</v>
      </c>
      <c r="P16" s="9"/>
    </row>
    <row r="17" spans="1:16" ht="15">
      <c r="A17" s="12"/>
      <c r="B17" s="25">
        <v>323.1</v>
      </c>
      <c r="C17" s="20" t="s">
        <v>19</v>
      </c>
      <c r="D17" s="46">
        <v>72171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2">SUM(D17:M17)</f>
        <v>72171</v>
      </c>
      <c r="O17" s="47">
        <f t="shared" si="1"/>
        <v>46.20422535211268</v>
      </c>
      <c r="P17" s="9"/>
    </row>
    <row r="18" spans="1:16" ht="15">
      <c r="A18" s="12"/>
      <c r="B18" s="25">
        <v>323.7</v>
      </c>
      <c r="C18" s="20" t="s">
        <v>20</v>
      </c>
      <c r="D18" s="46">
        <v>27657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27657</v>
      </c>
      <c r="O18" s="47">
        <f t="shared" si="1"/>
        <v>17.706145966709347</v>
      </c>
      <c r="P18" s="9"/>
    </row>
    <row r="19" spans="1:16" ht="15">
      <c r="A19" s="12"/>
      <c r="B19" s="25">
        <v>324.11</v>
      </c>
      <c r="C19" s="20" t="s">
        <v>21</v>
      </c>
      <c r="D19" s="46">
        <v>3960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3960</v>
      </c>
      <c r="O19" s="47">
        <f t="shared" si="1"/>
        <v>2.535211267605634</v>
      </c>
      <c r="P19" s="9"/>
    </row>
    <row r="20" spans="1:16" ht="15">
      <c r="A20" s="12"/>
      <c r="B20" s="25">
        <v>324.22</v>
      </c>
      <c r="C20" s="20" t="s">
        <v>70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30810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30810</v>
      </c>
      <c r="O20" s="47">
        <f t="shared" si="1"/>
        <v>19.724711907810498</v>
      </c>
      <c r="P20" s="9"/>
    </row>
    <row r="21" spans="1:16" ht="15">
      <c r="A21" s="12"/>
      <c r="B21" s="25">
        <v>324.61</v>
      </c>
      <c r="C21" s="20" t="s">
        <v>23</v>
      </c>
      <c r="D21" s="46">
        <v>4160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4160</v>
      </c>
      <c r="O21" s="47">
        <f t="shared" si="1"/>
        <v>2.6632522407170294</v>
      </c>
      <c r="P21" s="9"/>
    </row>
    <row r="22" spans="1:16" ht="15">
      <c r="A22" s="12"/>
      <c r="B22" s="25">
        <v>324.71</v>
      </c>
      <c r="C22" s="20" t="s">
        <v>24</v>
      </c>
      <c r="D22" s="46">
        <v>6992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6992</v>
      </c>
      <c r="O22" s="47">
        <f t="shared" si="1"/>
        <v>4.476312419974392</v>
      </c>
      <c r="P22" s="9"/>
    </row>
    <row r="23" spans="1:16" ht="15">
      <c r="A23" s="12"/>
      <c r="B23" s="25">
        <v>329</v>
      </c>
      <c r="C23" s="20" t="s">
        <v>25</v>
      </c>
      <c r="D23" s="46">
        <v>775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5" ref="N23:N32">SUM(D23:M23)</f>
        <v>775</v>
      </c>
      <c r="O23" s="47">
        <f t="shared" si="1"/>
        <v>0.49615877080665816</v>
      </c>
      <c r="P23" s="9"/>
    </row>
    <row r="24" spans="1:16" ht="15.75">
      <c r="A24" s="29" t="s">
        <v>27</v>
      </c>
      <c r="B24" s="30"/>
      <c r="C24" s="31"/>
      <c r="D24" s="32">
        <f aca="true" t="shared" si="6" ref="D24:M24">SUM(D25:D31)</f>
        <v>191285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191285</v>
      </c>
      <c r="O24" s="45">
        <f t="shared" si="1"/>
        <v>122.46158770806659</v>
      </c>
      <c r="P24" s="10"/>
    </row>
    <row r="25" spans="1:16" ht="15">
      <c r="A25" s="12"/>
      <c r="B25" s="25">
        <v>331.2</v>
      </c>
      <c r="C25" s="20" t="s">
        <v>26</v>
      </c>
      <c r="D25" s="46">
        <v>8097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8097</v>
      </c>
      <c r="O25" s="47">
        <f t="shared" si="1"/>
        <v>5.183738796414853</v>
      </c>
      <c r="P25" s="9"/>
    </row>
    <row r="26" spans="1:16" ht="15">
      <c r="A26" s="12"/>
      <c r="B26" s="25">
        <v>335.12</v>
      </c>
      <c r="C26" s="20" t="s">
        <v>31</v>
      </c>
      <c r="D26" s="46">
        <v>52024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52024</v>
      </c>
      <c r="O26" s="47">
        <f t="shared" si="1"/>
        <v>33.306017925736235</v>
      </c>
      <c r="P26" s="9"/>
    </row>
    <row r="27" spans="1:16" ht="15">
      <c r="A27" s="12"/>
      <c r="B27" s="25">
        <v>335.14</v>
      </c>
      <c r="C27" s="20" t="s">
        <v>32</v>
      </c>
      <c r="D27" s="46">
        <v>4398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4398</v>
      </c>
      <c r="O27" s="47">
        <f t="shared" si="1"/>
        <v>2.81562099871959</v>
      </c>
      <c r="P27" s="9"/>
    </row>
    <row r="28" spans="1:16" ht="15">
      <c r="A28" s="12"/>
      <c r="B28" s="25">
        <v>335.15</v>
      </c>
      <c r="C28" s="20" t="s">
        <v>33</v>
      </c>
      <c r="D28" s="46">
        <v>378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378</v>
      </c>
      <c r="O28" s="47">
        <f t="shared" si="1"/>
        <v>0.24199743918053776</v>
      </c>
      <c r="P28" s="9"/>
    </row>
    <row r="29" spans="1:16" ht="15">
      <c r="A29" s="12"/>
      <c r="B29" s="25">
        <v>335.18</v>
      </c>
      <c r="C29" s="20" t="s">
        <v>34</v>
      </c>
      <c r="D29" s="46">
        <v>80114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80114</v>
      </c>
      <c r="O29" s="47">
        <f t="shared" si="1"/>
        <v>51.289372599231754</v>
      </c>
      <c r="P29" s="9"/>
    </row>
    <row r="30" spans="1:16" ht="15">
      <c r="A30" s="12"/>
      <c r="B30" s="25">
        <v>335.49</v>
      </c>
      <c r="C30" s="20" t="s">
        <v>35</v>
      </c>
      <c r="D30" s="46">
        <v>21274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21274</v>
      </c>
      <c r="O30" s="47">
        <f t="shared" si="1"/>
        <v>13.619718309859154</v>
      </c>
      <c r="P30" s="9"/>
    </row>
    <row r="31" spans="1:16" ht="15">
      <c r="A31" s="12"/>
      <c r="B31" s="25">
        <v>337.7</v>
      </c>
      <c r="C31" s="20" t="s">
        <v>36</v>
      </c>
      <c r="D31" s="46">
        <v>25000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25000</v>
      </c>
      <c r="O31" s="47">
        <f t="shared" si="1"/>
        <v>16.005121638924457</v>
      </c>
      <c r="P31" s="9"/>
    </row>
    <row r="32" spans="1:16" ht="15.75">
      <c r="A32" s="29" t="s">
        <v>41</v>
      </c>
      <c r="B32" s="30"/>
      <c r="C32" s="31"/>
      <c r="D32" s="32">
        <f aca="true" t="shared" si="7" ref="D32:M32">SUM(D33:D39)</f>
        <v>287922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1484915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5"/>
        <v>1772837</v>
      </c>
      <c r="O32" s="45">
        <f t="shared" si="1"/>
        <v>1134.9788732394366</v>
      </c>
      <c r="P32" s="10"/>
    </row>
    <row r="33" spans="1:16" ht="15">
      <c r="A33" s="12"/>
      <c r="B33" s="25">
        <v>341.9</v>
      </c>
      <c r="C33" s="20" t="s">
        <v>44</v>
      </c>
      <c r="D33" s="46">
        <v>405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8" ref="N33:N39">SUM(D33:M33)</f>
        <v>405</v>
      </c>
      <c r="O33" s="47">
        <f t="shared" si="1"/>
        <v>0.2592829705505762</v>
      </c>
      <c r="P33" s="9"/>
    </row>
    <row r="34" spans="1:16" ht="15">
      <c r="A34" s="12"/>
      <c r="B34" s="25">
        <v>343.3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840568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840568</v>
      </c>
      <c r="O34" s="47">
        <f t="shared" si="1"/>
        <v>538.135723431498</v>
      </c>
      <c r="P34" s="9"/>
    </row>
    <row r="35" spans="1:16" ht="15">
      <c r="A35" s="12"/>
      <c r="B35" s="25">
        <v>343.4</v>
      </c>
      <c r="C35" s="20" t="s">
        <v>46</v>
      </c>
      <c r="D35" s="46">
        <v>250404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250404</v>
      </c>
      <c r="O35" s="47">
        <f t="shared" si="1"/>
        <v>160.30985915492957</v>
      </c>
      <c r="P35" s="9"/>
    </row>
    <row r="36" spans="1:16" ht="15">
      <c r="A36" s="12"/>
      <c r="B36" s="25">
        <v>343.5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644347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644347</v>
      </c>
      <c r="O36" s="47">
        <f t="shared" si="1"/>
        <v>412.51408450704224</v>
      </c>
      <c r="P36" s="9"/>
    </row>
    <row r="37" spans="1:16" ht="15">
      <c r="A37" s="12"/>
      <c r="B37" s="25">
        <v>343.9</v>
      </c>
      <c r="C37" s="20" t="s">
        <v>48</v>
      </c>
      <c r="D37" s="46">
        <v>14650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14650</v>
      </c>
      <c r="O37" s="47">
        <f aca="true" t="shared" si="9" ref="O37:O53">(N37/O$55)</f>
        <v>9.379001280409732</v>
      </c>
      <c r="P37" s="9"/>
    </row>
    <row r="38" spans="1:16" ht="15">
      <c r="A38" s="12"/>
      <c r="B38" s="25">
        <v>344.9</v>
      </c>
      <c r="C38" s="20" t="s">
        <v>49</v>
      </c>
      <c r="D38" s="46">
        <v>17942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17942</v>
      </c>
      <c r="O38" s="47">
        <f t="shared" si="9"/>
        <v>11.486555697823304</v>
      </c>
      <c r="P38" s="9"/>
    </row>
    <row r="39" spans="1:16" ht="15">
      <c r="A39" s="12"/>
      <c r="B39" s="25">
        <v>347.1</v>
      </c>
      <c r="C39" s="20" t="s">
        <v>50</v>
      </c>
      <c r="D39" s="46">
        <v>4521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4521</v>
      </c>
      <c r="O39" s="47">
        <f t="shared" si="9"/>
        <v>2.8943661971830985</v>
      </c>
      <c r="P39" s="9"/>
    </row>
    <row r="40" spans="1:16" ht="15.75">
      <c r="A40" s="29" t="s">
        <v>42</v>
      </c>
      <c r="B40" s="30"/>
      <c r="C40" s="31"/>
      <c r="D40" s="32">
        <f aca="true" t="shared" si="10" ref="D40:M40">SUM(D41:D42)</f>
        <v>2241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aca="true" t="shared" si="11" ref="N40:N53">SUM(D40:M40)</f>
        <v>2241</v>
      </c>
      <c r="O40" s="45">
        <f t="shared" si="9"/>
        <v>1.4346991037131882</v>
      </c>
      <c r="P40" s="10"/>
    </row>
    <row r="41" spans="1:16" ht="15">
      <c r="A41" s="13"/>
      <c r="B41" s="39">
        <v>351.1</v>
      </c>
      <c r="C41" s="21" t="s">
        <v>53</v>
      </c>
      <c r="D41" s="46">
        <v>1946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1946</v>
      </c>
      <c r="O41" s="47">
        <f t="shared" si="9"/>
        <v>1.2458386683738796</v>
      </c>
      <c r="P41" s="9"/>
    </row>
    <row r="42" spans="1:16" ht="15">
      <c r="A42" s="13"/>
      <c r="B42" s="39">
        <v>359</v>
      </c>
      <c r="C42" s="21" t="s">
        <v>55</v>
      </c>
      <c r="D42" s="46">
        <v>295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295</v>
      </c>
      <c r="O42" s="47">
        <f t="shared" si="9"/>
        <v>0.18886043533930857</v>
      </c>
      <c r="P42" s="9"/>
    </row>
    <row r="43" spans="1:16" ht="15.75">
      <c r="A43" s="29" t="s">
        <v>3</v>
      </c>
      <c r="B43" s="30"/>
      <c r="C43" s="31"/>
      <c r="D43" s="32">
        <f aca="true" t="shared" si="12" ref="D43:M43">SUM(D44:D47)</f>
        <v>24097</v>
      </c>
      <c r="E43" s="32">
        <f t="shared" si="12"/>
        <v>0</v>
      </c>
      <c r="F43" s="32">
        <f t="shared" si="12"/>
        <v>0</v>
      </c>
      <c r="G43" s="32">
        <f t="shared" si="12"/>
        <v>0</v>
      </c>
      <c r="H43" s="32">
        <f t="shared" si="12"/>
        <v>0</v>
      </c>
      <c r="I43" s="32">
        <f t="shared" si="12"/>
        <v>0</v>
      </c>
      <c r="J43" s="32">
        <f t="shared" si="12"/>
        <v>0</v>
      </c>
      <c r="K43" s="32">
        <f t="shared" si="12"/>
        <v>0</v>
      </c>
      <c r="L43" s="32">
        <f t="shared" si="12"/>
        <v>0</v>
      </c>
      <c r="M43" s="32">
        <f t="shared" si="12"/>
        <v>0</v>
      </c>
      <c r="N43" s="32">
        <f t="shared" si="11"/>
        <v>24097</v>
      </c>
      <c r="O43" s="45">
        <f t="shared" si="9"/>
        <v>15.427016645326505</v>
      </c>
      <c r="P43" s="10"/>
    </row>
    <row r="44" spans="1:16" ht="15">
      <c r="A44" s="12"/>
      <c r="B44" s="25">
        <v>361.1</v>
      </c>
      <c r="C44" s="20" t="s">
        <v>56</v>
      </c>
      <c r="D44" s="46">
        <v>405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405</v>
      </c>
      <c r="O44" s="47">
        <f t="shared" si="9"/>
        <v>0.2592829705505762</v>
      </c>
      <c r="P44" s="9"/>
    </row>
    <row r="45" spans="1:16" ht="15">
      <c r="A45" s="12"/>
      <c r="B45" s="25">
        <v>362</v>
      </c>
      <c r="C45" s="20" t="s">
        <v>57</v>
      </c>
      <c r="D45" s="46">
        <v>700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700</v>
      </c>
      <c r="O45" s="47">
        <f t="shared" si="9"/>
        <v>0.44814340588988477</v>
      </c>
      <c r="P45" s="9"/>
    </row>
    <row r="46" spans="1:16" ht="15">
      <c r="A46" s="12"/>
      <c r="B46" s="25">
        <v>366</v>
      </c>
      <c r="C46" s="20" t="s">
        <v>58</v>
      </c>
      <c r="D46" s="46">
        <v>1277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1277</v>
      </c>
      <c r="O46" s="47">
        <f t="shared" si="9"/>
        <v>0.8175416133162612</v>
      </c>
      <c r="P46" s="9"/>
    </row>
    <row r="47" spans="1:16" ht="15">
      <c r="A47" s="12"/>
      <c r="B47" s="25">
        <v>369.9</v>
      </c>
      <c r="C47" s="20" t="s">
        <v>59</v>
      </c>
      <c r="D47" s="46">
        <v>21715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21715</v>
      </c>
      <c r="O47" s="47">
        <f t="shared" si="9"/>
        <v>13.902048655569782</v>
      </c>
      <c r="P47" s="9"/>
    </row>
    <row r="48" spans="1:16" ht="15.75">
      <c r="A48" s="29" t="s">
        <v>43</v>
      </c>
      <c r="B48" s="30"/>
      <c r="C48" s="31"/>
      <c r="D48" s="32">
        <f aca="true" t="shared" si="13" ref="D48:M48">SUM(D49:D52)</f>
        <v>185000</v>
      </c>
      <c r="E48" s="32">
        <f t="shared" si="13"/>
        <v>0</v>
      </c>
      <c r="F48" s="32">
        <f t="shared" si="13"/>
        <v>0</v>
      </c>
      <c r="G48" s="32">
        <f t="shared" si="13"/>
        <v>0</v>
      </c>
      <c r="H48" s="32">
        <f t="shared" si="13"/>
        <v>0</v>
      </c>
      <c r="I48" s="32">
        <f t="shared" si="13"/>
        <v>797936</v>
      </c>
      <c r="J48" s="32">
        <f t="shared" si="13"/>
        <v>0</v>
      </c>
      <c r="K48" s="32">
        <f t="shared" si="13"/>
        <v>0</v>
      </c>
      <c r="L48" s="32">
        <f t="shared" si="13"/>
        <v>0</v>
      </c>
      <c r="M48" s="32">
        <f t="shared" si="13"/>
        <v>0</v>
      </c>
      <c r="N48" s="32">
        <f t="shared" si="11"/>
        <v>982936</v>
      </c>
      <c r="O48" s="45">
        <f t="shared" si="9"/>
        <v>629.280409731114</v>
      </c>
      <c r="P48" s="9"/>
    </row>
    <row r="49" spans="1:16" ht="15">
      <c r="A49" s="12"/>
      <c r="B49" s="25">
        <v>381</v>
      </c>
      <c r="C49" s="20" t="s">
        <v>60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723613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723613</v>
      </c>
      <c r="O49" s="47">
        <f t="shared" si="9"/>
        <v>463.26056338028167</v>
      </c>
      <c r="P49" s="9"/>
    </row>
    <row r="50" spans="1:16" ht="15">
      <c r="A50" s="12"/>
      <c r="B50" s="25">
        <v>382</v>
      </c>
      <c r="C50" s="20" t="s">
        <v>71</v>
      </c>
      <c r="D50" s="46">
        <v>185000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185000</v>
      </c>
      <c r="O50" s="47">
        <f t="shared" si="9"/>
        <v>118.43790012804098</v>
      </c>
      <c r="P50" s="9"/>
    </row>
    <row r="51" spans="1:16" ht="15">
      <c r="A51" s="12"/>
      <c r="B51" s="25">
        <v>389.1</v>
      </c>
      <c r="C51" s="20" t="s">
        <v>72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379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379</v>
      </c>
      <c r="O51" s="47">
        <f t="shared" si="9"/>
        <v>0.24263764404609475</v>
      </c>
      <c r="P51" s="9"/>
    </row>
    <row r="52" spans="1:16" ht="15.75" thickBot="1">
      <c r="A52" s="12"/>
      <c r="B52" s="25">
        <v>389.9</v>
      </c>
      <c r="C52" s="20" t="s">
        <v>73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73944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73944</v>
      </c>
      <c r="O52" s="47">
        <f t="shared" si="9"/>
        <v>47.3393085787452</v>
      </c>
      <c r="P52" s="9"/>
    </row>
    <row r="53" spans="1:119" ht="16.5" thickBot="1">
      <c r="A53" s="14" t="s">
        <v>51</v>
      </c>
      <c r="B53" s="23"/>
      <c r="C53" s="22"/>
      <c r="D53" s="15">
        <f aca="true" t="shared" si="14" ref="D53:M53">SUM(D5,D15,D24,D32,D40,D43,D48)</f>
        <v>1793824</v>
      </c>
      <c r="E53" s="15">
        <f t="shared" si="14"/>
        <v>0</v>
      </c>
      <c r="F53" s="15">
        <f t="shared" si="14"/>
        <v>0</v>
      </c>
      <c r="G53" s="15">
        <f t="shared" si="14"/>
        <v>0</v>
      </c>
      <c r="H53" s="15">
        <f t="shared" si="14"/>
        <v>0</v>
      </c>
      <c r="I53" s="15">
        <f t="shared" si="14"/>
        <v>2313661</v>
      </c>
      <c r="J53" s="15">
        <f t="shared" si="14"/>
        <v>0</v>
      </c>
      <c r="K53" s="15">
        <f t="shared" si="14"/>
        <v>0</v>
      </c>
      <c r="L53" s="15">
        <f t="shared" si="14"/>
        <v>0</v>
      </c>
      <c r="M53" s="15">
        <f t="shared" si="14"/>
        <v>0</v>
      </c>
      <c r="N53" s="15">
        <f t="shared" si="11"/>
        <v>4107485</v>
      </c>
      <c r="O53" s="38">
        <f t="shared" si="9"/>
        <v>2629.631882202305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5" ht="15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5" ht="15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74</v>
      </c>
      <c r="M55" s="48"/>
      <c r="N55" s="48"/>
      <c r="O55" s="43">
        <v>1562</v>
      </c>
    </row>
    <row r="56" spans="1:15" ht="1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5" ht="15.75" customHeight="1" thickBot="1">
      <c r="A57" s="52" t="s">
        <v>75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sheetProtection/>
  <mergeCells count="10">
    <mergeCell ref="A57:O57"/>
    <mergeCell ref="L55:N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952411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952411</v>
      </c>
      <c r="O5" s="33">
        <f aca="true" t="shared" si="1" ref="O5:O36">(N5/O$56)</f>
        <v>565.2290801186944</v>
      </c>
      <c r="P5" s="6"/>
    </row>
    <row r="6" spans="1:16" ht="15">
      <c r="A6" s="12"/>
      <c r="B6" s="25">
        <v>311</v>
      </c>
      <c r="C6" s="20" t="s">
        <v>2</v>
      </c>
      <c r="D6" s="46">
        <v>600972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600972</v>
      </c>
      <c r="O6" s="47">
        <f t="shared" si="1"/>
        <v>356.659940652819</v>
      </c>
      <c r="P6" s="9"/>
    </row>
    <row r="7" spans="1:16" ht="15">
      <c r="A7" s="12"/>
      <c r="B7" s="25">
        <v>312.3</v>
      </c>
      <c r="C7" s="20" t="s">
        <v>10</v>
      </c>
      <c r="D7" s="46">
        <v>9902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9902</v>
      </c>
      <c r="O7" s="47">
        <f t="shared" si="1"/>
        <v>5.876557863501484</v>
      </c>
      <c r="P7" s="9"/>
    </row>
    <row r="8" spans="1:16" ht="15">
      <c r="A8" s="12"/>
      <c r="B8" s="25">
        <v>312.41</v>
      </c>
      <c r="C8" s="20" t="s">
        <v>12</v>
      </c>
      <c r="D8" s="46">
        <v>50768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50768</v>
      </c>
      <c r="O8" s="47">
        <f t="shared" si="1"/>
        <v>30.129376854599407</v>
      </c>
      <c r="P8" s="9"/>
    </row>
    <row r="9" spans="1:16" ht="15">
      <c r="A9" s="12"/>
      <c r="B9" s="25">
        <v>312.42</v>
      </c>
      <c r="C9" s="20" t="s">
        <v>11</v>
      </c>
      <c r="D9" s="46">
        <v>32161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32161</v>
      </c>
      <c r="O9" s="47">
        <f t="shared" si="1"/>
        <v>19.086646884272998</v>
      </c>
      <c r="P9" s="9"/>
    </row>
    <row r="10" spans="1:16" ht="15">
      <c r="A10" s="12"/>
      <c r="B10" s="25">
        <v>314.1</v>
      </c>
      <c r="C10" s="20" t="s">
        <v>13</v>
      </c>
      <c r="D10" s="46">
        <v>86316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86316</v>
      </c>
      <c r="O10" s="47">
        <f t="shared" si="1"/>
        <v>51.22611275964392</v>
      </c>
      <c r="P10" s="9"/>
    </row>
    <row r="11" spans="1:16" ht="15">
      <c r="A11" s="12"/>
      <c r="B11" s="25">
        <v>314.3</v>
      </c>
      <c r="C11" s="20" t="s">
        <v>14</v>
      </c>
      <c r="D11" s="46">
        <v>25936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25936</v>
      </c>
      <c r="O11" s="47">
        <f t="shared" si="1"/>
        <v>15.392284866468843</v>
      </c>
      <c r="P11" s="9"/>
    </row>
    <row r="12" spans="1:16" ht="15">
      <c r="A12" s="12"/>
      <c r="B12" s="25">
        <v>314.4</v>
      </c>
      <c r="C12" s="20" t="s">
        <v>15</v>
      </c>
      <c r="D12" s="46">
        <v>4487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4487</v>
      </c>
      <c r="O12" s="47">
        <f t="shared" si="1"/>
        <v>2.6629080118694364</v>
      </c>
      <c r="P12" s="9"/>
    </row>
    <row r="13" spans="1:16" ht="15">
      <c r="A13" s="12"/>
      <c r="B13" s="25">
        <v>315</v>
      </c>
      <c r="C13" s="20" t="s">
        <v>16</v>
      </c>
      <c r="D13" s="46">
        <v>106279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106279</v>
      </c>
      <c r="O13" s="47">
        <f t="shared" si="1"/>
        <v>63.07359050445104</v>
      </c>
      <c r="P13" s="9"/>
    </row>
    <row r="14" spans="1:16" ht="15">
      <c r="A14" s="12"/>
      <c r="B14" s="25">
        <v>316</v>
      </c>
      <c r="C14" s="20" t="s">
        <v>17</v>
      </c>
      <c r="D14" s="46">
        <v>35590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35590</v>
      </c>
      <c r="O14" s="47">
        <f t="shared" si="1"/>
        <v>21.12166172106825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SUM(D16:D23)</f>
        <v>127547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21980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149527</v>
      </c>
      <c r="O15" s="45">
        <f t="shared" si="1"/>
        <v>88.740059347181</v>
      </c>
      <c r="P15" s="10"/>
    </row>
    <row r="16" spans="1:16" ht="15">
      <c r="A16" s="12"/>
      <c r="B16" s="25">
        <v>322</v>
      </c>
      <c r="C16" s="20" t="s">
        <v>0</v>
      </c>
      <c r="D16" s="46">
        <v>24348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24348</v>
      </c>
      <c r="O16" s="47">
        <f t="shared" si="1"/>
        <v>14.449851632047478</v>
      </c>
      <c r="P16" s="9"/>
    </row>
    <row r="17" spans="1:16" ht="15">
      <c r="A17" s="12"/>
      <c r="B17" s="25">
        <v>323.1</v>
      </c>
      <c r="C17" s="20" t="s">
        <v>19</v>
      </c>
      <c r="D17" s="46">
        <v>72604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3">SUM(D17:M17)</f>
        <v>72604</v>
      </c>
      <c r="O17" s="47">
        <f t="shared" si="1"/>
        <v>43.08842729970326</v>
      </c>
      <c r="P17" s="9"/>
    </row>
    <row r="18" spans="1:16" ht="15">
      <c r="A18" s="12"/>
      <c r="B18" s="25">
        <v>323.7</v>
      </c>
      <c r="C18" s="20" t="s">
        <v>20</v>
      </c>
      <c r="D18" s="46">
        <v>18541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18541</v>
      </c>
      <c r="O18" s="47">
        <f t="shared" si="1"/>
        <v>11.003560830860534</v>
      </c>
      <c r="P18" s="9"/>
    </row>
    <row r="19" spans="1:16" ht="15">
      <c r="A19" s="12"/>
      <c r="B19" s="25">
        <v>324.11</v>
      </c>
      <c r="C19" s="20" t="s">
        <v>21</v>
      </c>
      <c r="D19" s="46">
        <v>2970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2970</v>
      </c>
      <c r="O19" s="47">
        <f t="shared" si="1"/>
        <v>1.7626112759643917</v>
      </c>
      <c r="P19" s="9"/>
    </row>
    <row r="20" spans="1:16" ht="15">
      <c r="A20" s="12"/>
      <c r="B20" s="25">
        <v>324.21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21980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21980</v>
      </c>
      <c r="O20" s="47">
        <f t="shared" si="1"/>
        <v>13.044510385756677</v>
      </c>
      <c r="P20" s="9"/>
    </row>
    <row r="21" spans="1:16" ht="15">
      <c r="A21" s="12"/>
      <c r="B21" s="25">
        <v>324.61</v>
      </c>
      <c r="C21" s="20" t="s">
        <v>23</v>
      </c>
      <c r="D21" s="46">
        <v>3120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3120</v>
      </c>
      <c r="O21" s="47">
        <f t="shared" si="1"/>
        <v>1.8516320474777448</v>
      </c>
      <c r="P21" s="9"/>
    </row>
    <row r="22" spans="1:16" ht="15">
      <c r="A22" s="12"/>
      <c r="B22" s="25">
        <v>324.71</v>
      </c>
      <c r="C22" s="20" t="s">
        <v>24</v>
      </c>
      <c r="D22" s="46">
        <v>5244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5244</v>
      </c>
      <c r="O22" s="47">
        <f t="shared" si="1"/>
        <v>3.112166172106825</v>
      </c>
      <c r="P22" s="9"/>
    </row>
    <row r="23" spans="1:16" ht="15">
      <c r="A23" s="12"/>
      <c r="B23" s="25">
        <v>329</v>
      </c>
      <c r="C23" s="20" t="s">
        <v>25</v>
      </c>
      <c r="D23" s="46">
        <v>720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720</v>
      </c>
      <c r="O23" s="47">
        <f t="shared" si="1"/>
        <v>0.42729970326409494</v>
      </c>
      <c r="P23" s="9"/>
    </row>
    <row r="24" spans="1:16" ht="15.75">
      <c r="A24" s="29" t="s">
        <v>27</v>
      </c>
      <c r="B24" s="30"/>
      <c r="C24" s="31"/>
      <c r="D24" s="32">
        <f aca="true" t="shared" si="5" ref="D24:M24">SUM(D25:D34)</f>
        <v>270655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836287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1106942</v>
      </c>
      <c r="O24" s="45">
        <f t="shared" si="1"/>
        <v>656.9388724035608</v>
      </c>
      <c r="P24" s="10"/>
    </row>
    <row r="25" spans="1:16" ht="15">
      <c r="A25" s="12"/>
      <c r="B25" s="25">
        <v>331.2</v>
      </c>
      <c r="C25" s="20" t="s">
        <v>26</v>
      </c>
      <c r="D25" s="46">
        <v>2089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3">SUM(D25:M25)</f>
        <v>2089</v>
      </c>
      <c r="O25" s="47">
        <f t="shared" si="1"/>
        <v>1.2397626112759643</v>
      </c>
      <c r="P25" s="9"/>
    </row>
    <row r="26" spans="1:16" ht="15">
      <c r="A26" s="12"/>
      <c r="B26" s="25">
        <v>331.7</v>
      </c>
      <c r="C26" s="20" t="s">
        <v>28</v>
      </c>
      <c r="D26" s="46">
        <v>6725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6725</v>
      </c>
      <c r="O26" s="47">
        <f t="shared" si="1"/>
        <v>3.9910979228486645</v>
      </c>
      <c r="P26" s="9"/>
    </row>
    <row r="27" spans="1:16" ht="15">
      <c r="A27" s="12"/>
      <c r="B27" s="25">
        <v>334.35</v>
      </c>
      <c r="C27" s="20" t="s">
        <v>29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836287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836287</v>
      </c>
      <c r="O27" s="47">
        <f t="shared" si="1"/>
        <v>496.31275964391693</v>
      </c>
      <c r="P27" s="9"/>
    </row>
    <row r="28" spans="1:16" ht="15">
      <c r="A28" s="12"/>
      <c r="B28" s="25">
        <v>334.7</v>
      </c>
      <c r="C28" s="20" t="s">
        <v>30</v>
      </c>
      <c r="D28" s="46">
        <v>70358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70358</v>
      </c>
      <c r="O28" s="47">
        <f t="shared" si="1"/>
        <v>41.755489614243324</v>
      </c>
      <c r="P28" s="9"/>
    </row>
    <row r="29" spans="1:16" ht="15">
      <c r="A29" s="12"/>
      <c r="B29" s="25">
        <v>335.12</v>
      </c>
      <c r="C29" s="20" t="s">
        <v>31</v>
      </c>
      <c r="D29" s="46">
        <v>52580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52580</v>
      </c>
      <c r="O29" s="47">
        <f t="shared" si="1"/>
        <v>31.204747774480712</v>
      </c>
      <c r="P29" s="9"/>
    </row>
    <row r="30" spans="1:16" ht="15">
      <c r="A30" s="12"/>
      <c r="B30" s="25">
        <v>335.14</v>
      </c>
      <c r="C30" s="20" t="s">
        <v>32</v>
      </c>
      <c r="D30" s="46">
        <v>5248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5248</v>
      </c>
      <c r="O30" s="47">
        <f t="shared" si="1"/>
        <v>3.114540059347181</v>
      </c>
      <c r="P30" s="9"/>
    </row>
    <row r="31" spans="1:16" ht="15">
      <c r="A31" s="12"/>
      <c r="B31" s="25">
        <v>335.15</v>
      </c>
      <c r="C31" s="20" t="s">
        <v>33</v>
      </c>
      <c r="D31" s="46">
        <v>479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479</v>
      </c>
      <c r="O31" s="47">
        <f t="shared" si="1"/>
        <v>0.284272997032641</v>
      </c>
      <c r="P31" s="9"/>
    </row>
    <row r="32" spans="1:16" ht="15">
      <c r="A32" s="12"/>
      <c r="B32" s="25">
        <v>335.18</v>
      </c>
      <c r="C32" s="20" t="s">
        <v>34</v>
      </c>
      <c r="D32" s="46">
        <v>87261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87261</v>
      </c>
      <c r="O32" s="47">
        <f t="shared" si="1"/>
        <v>51.78694362017804</v>
      </c>
      <c r="P32" s="9"/>
    </row>
    <row r="33" spans="1:16" ht="15">
      <c r="A33" s="12"/>
      <c r="B33" s="25">
        <v>335.49</v>
      </c>
      <c r="C33" s="20" t="s">
        <v>35</v>
      </c>
      <c r="D33" s="46">
        <v>20915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20915</v>
      </c>
      <c r="O33" s="47">
        <f t="shared" si="1"/>
        <v>12.41246290801187</v>
      </c>
      <c r="P33" s="9"/>
    </row>
    <row r="34" spans="1:16" ht="15">
      <c r="A34" s="12"/>
      <c r="B34" s="25">
        <v>337.7</v>
      </c>
      <c r="C34" s="20" t="s">
        <v>36</v>
      </c>
      <c r="D34" s="46">
        <v>25000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25000</v>
      </c>
      <c r="O34" s="47">
        <f t="shared" si="1"/>
        <v>14.836795252225519</v>
      </c>
      <c r="P34" s="9"/>
    </row>
    <row r="35" spans="1:16" ht="15.75">
      <c r="A35" s="29" t="s">
        <v>41</v>
      </c>
      <c r="B35" s="30"/>
      <c r="C35" s="31"/>
      <c r="D35" s="32">
        <f aca="true" t="shared" si="7" ref="D35:M35">SUM(D36:D42)</f>
        <v>242654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1206178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1448832</v>
      </c>
      <c r="O35" s="45">
        <f t="shared" si="1"/>
        <v>859.8409495548962</v>
      </c>
      <c r="P35" s="10"/>
    </row>
    <row r="36" spans="1:16" ht="15">
      <c r="A36" s="12"/>
      <c r="B36" s="25">
        <v>341.9</v>
      </c>
      <c r="C36" s="20" t="s">
        <v>44</v>
      </c>
      <c r="D36" s="46">
        <v>825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8" ref="N36:N42">SUM(D36:M36)</f>
        <v>825</v>
      </c>
      <c r="O36" s="47">
        <f t="shared" si="1"/>
        <v>0.4896142433234421</v>
      </c>
      <c r="P36" s="9"/>
    </row>
    <row r="37" spans="1:16" ht="15">
      <c r="A37" s="12"/>
      <c r="B37" s="25">
        <v>343.3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736815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736815</v>
      </c>
      <c r="O37" s="47">
        <f aca="true" t="shared" si="9" ref="O37:O54">(N37/O$56)</f>
        <v>437.27893175074183</v>
      </c>
      <c r="P37" s="9"/>
    </row>
    <row r="38" spans="1:16" ht="15">
      <c r="A38" s="12"/>
      <c r="B38" s="25">
        <v>343.4</v>
      </c>
      <c r="C38" s="20" t="s">
        <v>46</v>
      </c>
      <c r="D38" s="46">
        <v>203035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203035</v>
      </c>
      <c r="O38" s="47">
        <f t="shared" si="9"/>
        <v>120.49554896142433</v>
      </c>
      <c r="P38" s="9"/>
    </row>
    <row r="39" spans="1:16" ht="15">
      <c r="A39" s="12"/>
      <c r="B39" s="25">
        <v>343.5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469363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469363</v>
      </c>
      <c r="O39" s="47">
        <f t="shared" si="9"/>
        <v>278.55370919881307</v>
      </c>
      <c r="P39" s="9"/>
    </row>
    <row r="40" spans="1:16" ht="15">
      <c r="A40" s="12"/>
      <c r="B40" s="25">
        <v>343.9</v>
      </c>
      <c r="C40" s="20" t="s">
        <v>48</v>
      </c>
      <c r="D40" s="46">
        <v>16788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16788</v>
      </c>
      <c r="O40" s="47">
        <f t="shared" si="9"/>
        <v>9.96320474777448</v>
      </c>
      <c r="P40" s="9"/>
    </row>
    <row r="41" spans="1:16" ht="15">
      <c r="A41" s="12"/>
      <c r="B41" s="25">
        <v>344.9</v>
      </c>
      <c r="C41" s="20" t="s">
        <v>49</v>
      </c>
      <c r="D41" s="46">
        <v>17942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17942</v>
      </c>
      <c r="O41" s="47">
        <f t="shared" si="9"/>
        <v>10.648071216617211</v>
      </c>
      <c r="P41" s="9"/>
    </row>
    <row r="42" spans="1:16" ht="15">
      <c r="A42" s="12"/>
      <c r="B42" s="25">
        <v>347.1</v>
      </c>
      <c r="C42" s="20" t="s">
        <v>50</v>
      </c>
      <c r="D42" s="46">
        <v>4064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4064</v>
      </c>
      <c r="O42" s="47">
        <f t="shared" si="9"/>
        <v>2.4118694362017803</v>
      </c>
      <c r="P42" s="9"/>
    </row>
    <row r="43" spans="1:16" ht="15.75">
      <c r="A43" s="29" t="s">
        <v>42</v>
      </c>
      <c r="B43" s="30"/>
      <c r="C43" s="31"/>
      <c r="D43" s="32">
        <f aca="true" t="shared" si="10" ref="D43:M43">SUM(D44:D46)</f>
        <v>3404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aca="true" t="shared" si="11" ref="N43:N54">SUM(D43:M43)</f>
        <v>3404</v>
      </c>
      <c r="O43" s="45">
        <f t="shared" si="9"/>
        <v>2.020178041543027</v>
      </c>
      <c r="P43" s="10"/>
    </row>
    <row r="44" spans="1:16" ht="15">
      <c r="A44" s="13"/>
      <c r="B44" s="39">
        <v>351.1</v>
      </c>
      <c r="C44" s="21" t="s">
        <v>53</v>
      </c>
      <c r="D44" s="46">
        <v>2809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2809</v>
      </c>
      <c r="O44" s="47">
        <f t="shared" si="9"/>
        <v>1.6670623145400594</v>
      </c>
      <c r="P44" s="9"/>
    </row>
    <row r="45" spans="1:16" ht="15">
      <c r="A45" s="13"/>
      <c r="B45" s="39">
        <v>354</v>
      </c>
      <c r="C45" s="21" t="s">
        <v>54</v>
      </c>
      <c r="D45" s="46">
        <v>510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510</v>
      </c>
      <c r="O45" s="47">
        <f t="shared" si="9"/>
        <v>0.3026706231454006</v>
      </c>
      <c r="P45" s="9"/>
    </row>
    <row r="46" spans="1:16" ht="15">
      <c r="A46" s="13"/>
      <c r="B46" s="39">
        <v>359</v>
      </c>
      <c r="C46" s="21" t="s">
        <v>55</v>
      </c>
      <c r="D46" s="46">
        <v>85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85</v>
      </c>
      <c r="O46" s="47">
        <f t="shared" si="9"/>
        <v>0.050445103857566766</v>
      </c>
      <c r="P46" s="9"/>
    </row>
    <row r="47" spans="1:16" ht="15.75">
      <c r="A47" s="29" t="s">
        <v>3</v>
      </c>
      <c r="B47" s="30"/>
      <c r="C47" s="31"/>
      <c r="D47" s="32">
        <f aca="true" t="shared" si="12" ref="D47:M47">SUM(D48:D51)</f>
        <v>36367</v>
      </c>
      <c r="E47" s="32">
        <f t="shared" si="12"/>
        <v>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75200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1"/>
        <v>111567</v>
      </c>
      <c r="O47" s="45">
        <f t="shared" si="9"/>
        <v>66.21186943620178</v>
      </c>
      <c r="P47" s="10"/>
    </row>
    <row r="48" spans="1:16" ht="15">
      <c r="A48" s="12"/>
      <c r="B48" s="25">
        <v>361.1</v>
      </c>
      <c r="C48" s="20" t="s">
        <v>56</v>
      </c>
      <c r="D48" s="46">
        <v>747</v>
      </c>
      <c r="E48" s="46">
        <v>0</v>
      </c>
      <c r="F48" s="46">
        <v>0</v>
      </c>
      <c r="G48" s="46">
        <v>0</v>
      </c>
      <c r="H48" s="46">
        <v>0</v>
      </c>
      <c r="I48" s="46">
        <v>1256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2003</v>
      </c>
      <c r="O48" s="47">
        <f t="shared" si="9"/>
        <v>1.1887240356083086</v>
      </c>
      <c r="P48" s="9"/>
    </row>
    <row r="49" spans="1:16" ht="15">
      <c r="A49" s="12"/>
      <c r="B49" s="25">
        <v>362</v>
      </c>
      <c r="C49" s="20" t="s">
        <v>57</v>
      </c>
      <c r="D49" s="46">
        <v>400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400</v>
      </c>
      <c r="O49" s="47">
        <f t="shared" si="9"/>
        <v>0.23738872403560832</v>
      </c>
      <c r="P49" s="9"/>
    </row>
    <row r="50" spans="1:16" ht="15">
      <c r="A50" s="12"/>
      <c r="B50" s="25">
        <v>366</v>
      </c>
      <c r="C50" s="20" t="s">
        <v>58</v>
      </c>
      <c r="D50" s="46">
        <v>2767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2767</v>
      </c>
      <c r="O50" s="47">
        <f t="shared" si="9"/>
        <v>1.6421364985163205</v>
      </c>
      <c r="P50" s="9"/>
    </row>
    <row r="51" spans="1:16" ht="15">
      <c r="A51" s="12"/>
      <c r="B51" s="25">
        <v>369.9</v>
      </c>
      <c r="C51" s="20" t="s">
        <v>59</v>
      </c>
      <c r="D51" s="46">
        <v>32453</v>
      </c>
      <c r="E51" s="46">
        <v>0</v>
      </c>
      <c r="F51" s="46">
        <v>0</v>
      </c>
      <c r="G51" s="46">
        <v>0</v>
      </c>
      <c r="H51" s="46">
        <v>0</v>
      </c>
      <c r="I51" s="46">
        <v>73944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106397</v>
      </c>
      <c r="O51" s="47">
        <f t="shared" si="9"/>
        <v>63.143620178041544</v>
      </c>
      <c r="P51" s="9"/>
    </row>
    <row r="52" spans="1:16" ht="15.75">
      <c r="A52" s="29" t="s">
        <v>43</v>
      </c>
      <c r="B52" s="30"/>
      <c r="C52" s="31"/>
      <c r="D52" s="32">
        <f aca="true" t="shared" si="13" ref="D52:M52">SUM(D53:D53)</f>
        <v>100000</v>
      </c>
      <c r="E52" s="32">
        <f t="shared" si="13"/>
        <v>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 t="shared" si="11"/>
        <v>100000</v>
      </c>
      <c r="O52" s="45">
        <f t="shared" si="9"/>
        <v>59.347181008902076</v>
      </c>
      <c r="P52" s="9"/>
    </row>
    <row r="53" spans="1:16" ht="15.75" thickBot="1">
      <c r="A53" s="12"/>
      <c r="B53" s="25">
        <v>381</v>
      </c>
      <c r="C53" s="20" t="s">
        <v>60</v>
      </c>
      <c r="D53" s="46">
        <v>100000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100000</v>
      </c>
      <c r="O53" s="47">
        <f t="shared" si="9"/>
        <v>59.347181008902076</v>
      </c>
      <c r="P53" s="9"/>
    </row>
    <row r="54" spans="1:119" ht="16.5" thickBot="1">
      <c r="A54" s="14" t="s">
        <v>51</v>
      </c>
      <c r="B54" s="23"/>
      <c r="C54" s="22"/>
      <c r="D54" s="15">
        <f aca="true" t="shared" si="14" ref="D54:M54">SUM(D5,D15,D24,D35,D43,D47,D52)</f>
        <v>1733038</v>
      </c>
      <c r="E54" s="15">
        <f t="shared" si="14"/>
        <v>0</v>
      </c>
      <c r="F54" s="15">
        <f t="shared" si="14"/>
        <v>0</v>
      </c>
      <c r="G54" s="15">
        <f t="shared" si="14"/>
        <v>0</v>
      </c>
      <c r="H54" s="15">
        <f t="shared" si="14"/>
        <v>0</v>
      </c>
      <c r="I54" s="15">
        <f t="shared" si="14"/>
        <v>2139645</v>
      </c>
      <c r="J54" s="15">
        <f t="shared" si="14"/>
        <v>0</v>
      </c>
      <c r="K54" s="15">
        <f t="shared" si="14"/>
        <v>0</v>
      </c>
      <c r="L54" s="15">
        <f t="shared" si="14"/>
        <v>0</v>
      </c>
      <c r="M54" s="15">
        <f t="shared" si="14"/>
        <v>0</v>
      </c>
      <c r="N54" s="15">
        <f t="shared" si="11"/>
        <v>3872683</v>
      </c>
      <c r="O54" s="38">
        <f t="shared" si="9"/>
        <v>2298.3281899109793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5" ht="15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5" ht="15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67</v>
      </c>
      <c r="M56" s="48"/>
      <c r="N56" s="48"/>
      <c r="O56" s="43">
        <v>1685</v>
      </c>
    </row>
    <row r="57" spans="1:15" ht="1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5" ht="15.75" thickBot="1">
      <c r="A58" s="52" t="s">
        <v>75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sheetProtection/>
  <mergeCells count="10">
    <mergeCell ref="A58:O58"/>
    <mergeCell ref="A57:O57"/>
    <mergeCell ref="L56:N5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848662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848662</v>
      </c>
      <c r="O5" s="33">
        <f aca="true" t="shared" si="1" ref="O5:O36">(N5/O$56)</f>
        <v>484.67275842375784</v>
      </c>
      <c r="P5" s="6"/>
    </row>
    <row r="6" spans="1:16" ht="15">
      <c r="A6" s="12"/>
      <c r="B6" s="25">
        <v>311</v>
      </c>
      <c r="C6" s="20" t="s">
        <v>2</v>
      </c>
      <c r="D6" s="46">
        <v>550240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550240</v>
      </c>
      <c r="O6" s="47">
        <f t="shared" si="1"/>
        <v>314.24328954882924</v>
      </c>
      <c r="P6" s="9"/>
    </row>
    <row r="7" spans="1:16" ht="15">
      <c r="A7" s="12"/>
      <c r="B7" s="25">
        <v>312.1</v>
      </c>
      <c r="C7" s="20" t="s">
        <v>103</v>
      </c>
      <c r="D7" s="46">
        <v>88138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88138</v>
      </c>
      <c r="O7" s="47">
        <f t="shared" si="1"/>
        <v>50.33580810965163</v>
      </c>
      <c r="P7" s="9"/>
    </row>
    <row r="8" spans="1:16" ht="15">
      <c r="A8" s="12"/>
      <c r="B8" s="25">
        <v>312.3</v>
      </c>
      <c r="C8" s="20" t="s">
        <v>10</v>
      </c>
      <c r="D8" s="46">
        <v>10823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10823</v>
      </c>
      <c r="O8" s="47">
        <f t="shared" si="1"/>
        <v>6.181039406053683</v>
      </c>
      <c r="P8" s="9"/>
    </row>
    <row r="9" spans="1:16" ht="15">
      <c r="A9" s="12"/>
      <c r="B9" s="25">
        <v>314.1</v>
      </c>
      <c r="C9" s="20" t="s">
        <v>13</v>
      </c>
      <c r="D9" s="46">
        <v>86608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86608</v>
      </c>
      <c r="O9" s="47">
        <f t="shared" si="1"/>
        <v>49.46202170188464</v>
      </c>
      <c r="P9" s="9"/>
    </row>
    <row r="10" spans="1:16" ht="15">
      <c r="A10" s="12"/>
      <c r="B10" s="25">
        <v>314.3</v>
      </c>
      <c r="C10" s="20" t="s">
        <v>14</v>
      </c>
      <c r="D10" s="46">
        <v>26043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26043</v>
      </c>
      <c r="O10" s="47">
        <f t="shared" si="1"/>
        <v>14.873215305539691</v>
      </c>
      <c r="P10" s="9"/>
    </row>
    <row r="11" spans="1:16" ht="15">
      <c r="A11" s="12"/>
      <c r="B11" s="25">
        <v>314.4</v>
      </c>
      <c r="C11" s="20" t="s">
        <v>15</v>
      </c>
      <c r="D11" s="46">
        <v>4351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4351</v>
      </c>
      <c r="O11" s="47">
        <f t="shared" si="1"/>
        <v>2.4848657909765848</v>
      </c>
      <c r="P11" s="9"/>
    </row>
    <row r="12" spans="1:16" ht="15">
      <c r="A12" s="12"/>
      <c r="B12" s="25">
        <v>315</v>
      </c>
      <c r="C12" s="20" t="s">
        <v>16</v>
      </c>
      <c r="D12" s="46">
        <v>82459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82459</v>
      </c>
      <c r="O12" s="47">
        <f t="shared" si="1"/>
        <v>47.092518560822384</v>
      </c>
      <c r="P12" s="9"/>
    </row>
    <row r="13" spans="1:16" ht="15.75">
      <c r="A13" s="29" t="s">
        <v>104</v>
      </c>
      <c r="B13" s="30"/>
      <c r="C13" s="31"/>
      <c r="D13" s="32">
        <f aca="true" t="shared" si="3" ref="D13:M13">SUM(D14:D17)</f>
        <v>199701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19">SUM(D13:M13)</f>
        <v>199701</v>
      </c>
      <c r="O13" s="45">
        <f t="shared" si="1"/>
        <v>114.04968589377499</v>
      </c>
      <c r="P13" s="10"/>
    </row>
    <row r="14" spans="1:16" ht="15">
      <c r="A14" s="12"/>
      <c r="B14" s="25">
        <v>322</v>
      </c>
      <c r="C14" s="20" t="s">
        <v>0</v>
      </c>
      <c r="D14" s="46">
        <v>85435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85435</v>
      </c>
      <c r="O14" s="47">
        <f t="shared" si="1"/>
        <v>48.79211878926328</v>
      </c>
      <c r="P14" s="9"/>
    </row>
    <row r="15" spans="1:16" ht="15">
      <c r="A15" s="12"/>
      <c r="B15" s="25">
        <v>323.1</v>
      </c>
      <c r="C15" s="20" t="s">
        <v>19</v>
      </c>
      <c r="D15" s="46">
        <v>68170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68170</v>
      </c>
      <c r="O15" s="47">
        <f t="shared" si="1"/>
        <v>38.932038834951456</v>
      </c>
      <c r="P15" s="9"/>
    </row>
    <row r="16" spans="1:16" ht="15">
      <c r="A16" s="12"/>
      <c r="B16" s="25">
        <v>323.7</v>
      </c>
      <c r="C16" s="20" t="s">
        <v>20</v>
      </c>
      <c r="D16" s="46">
        <v>27970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27970</v>
      </c>
      <c r="O16" s="47">
        <f t="shared" si="1"/>
        <v>15.97372929754426</v>
      </c>
      <c r="P16" s="9"/>
    </row>
    <row r="17" spans="1:16" ht="15">
      <c r="A17" s="12"/>
      <c r="B17" s="25">
        <v>329</v>
      </c>
      <c r="C17" s="20" t="s">
        <v>105</v>
      </c>
      <c r="D17" s="46">
        <v>18126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18126</v>
      </c>
      <c r="O17" s="47">
        <f t="shared" si="1"/>
        <v>10.35179897201599</v>
      </c>
      <c r="P17" s="9"/>
    </row>
    <row r="18" spans="1:16" ht="15.75">
      <c r="A18" s="29" t="s">
        <v>27</v>
      </c>
      <c r="B18" s="30"/>
      <c r="C18" s="31"/>
      <c r="D18" s="32">
        <f aca="true" t="shared" si="5" ref="D18:M18">SUM(D19:D30)</f>
        <v>471220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655012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1126232</v>
      </c>
      <c r="O18" s="45">
        <f t="shared" si="1"/>
        <v>643.1936036550543</v>
      </c>
      <c r="P18" s="10"/>
    </row>
    <row r="19" spans="1:16" ht="15">
      <c r="A19" s="12"/>
      <c r="B19" s="25">
        <v>331.1</v>
      </c>
      <c r="C19" s="20" t="s">
        <v>106</v>
      </c>
      <c r="D19" s="46">
        <v>239595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239595</v>
      </c>
      <c r="O19" s="47">
        <f t="shared" si="1"/>
        <v>136.83323814962878</v>
      </c>
      <c r="P19" s="9"/>
    </row>
    <row r="20" spans="1:16" ht="15">
      <c r="A20" s="12"/>
      <c r="B20" s="25">
        <v>331.31</v>
      </c>
      <c r="C20" s="20" t="s">
        <v>84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1400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8">SUM(D20:M20)</f>
        <v>1400</v>
      </c>
      <c r="O20" s="47">
        <f t="shared" si="1"/>
        <v>0.799543118218161</v>
      </c>
      <c r="P20" s="9"/>
    </row>
    <row r="21" spans="1:16" ht="15">
      <c r="A21" s="12"/>
      <c r="B21" s="25">
        <v>331.35</v>
      </c>
      <c r="C21" s="20" t="s">
        <v>107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39899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39899</v>
      </c>
      <c r="O21" s="47">
        <f t="shared" si="1"/>
        <v>22.78640776699029</v>
      </c>
      <c r="P21" s="9"/>
    </row>
    <row r="22" spans="1:16" ht="15">
      <c r="A22" s="12"/>
      <c r="B22" s="25">
        <v>334.1</v>
      </c>
      <c r="C22" s="20" t="s">
        <v>108</v>
      </c>
      <c r="D22" s="46">
        <v>24559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24559</v>
      </c>
      <c r="O22" s="47">
        <f t="shared" si="1"/>
        <v>14.02569960022844</v>
      </c>
      <c r="P22" s="9"/>
    </row>
    <row r="23" spans="1:16" ht="15">
      <c r="A23" s="12"/>
      <c r="B23" s="25">
        <v>334.35</v>
      </c>
      <c r="C23" s="20" t="s">
        <v>29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613713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613713</v>
      </c>
      <c r="O23" s="47">
        <f t="shared" si="1"/>
        <v>350.49286122215875</v>
      </c>
      <c r="P23" s="9"/>
    </row>
    <row r="24" spans="1:16" ht="15">
      <c r="A24" s="12"/>
      <c r="B24" s="25">
        <v>335.14</v>
      </c>
      <c r="C24" s="20" t="s">
        <v>32</v>
      </c>
      <c r="D24" s="46">
        <v>4945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4945</v>
      </c>
      <c r="O24" s="47">
        <f t="shared" si="1"/>
        <v>2.8241005139920046</v>
      </c>
      <c r="P24" s="9"/>
    </row>
    <row r="25" spans="1:16" ht="15">
      <c r="A25" s="12"/>
      <c r="B25" s="25">
        <v>335.15</v>
      </c>
      <c r="C25" s="20" t="s">
        <v>33</v>
      </c>
      <c r="D25" s="46">
        <v>493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493</v>
      </c>
      <c r="O25" s="47">
        <f t="shared" si="1"/>
        <v>0.2815533980582524</v>
      </c>
      <c r="P25" s="9"/>
    </row>
    <row r="26" spans="1:16" ht="15">
      <c r="A26" s="12"/>
      <c r="B26" s="25">
        <v>335.16</v>
      </c>
      <c r="C26" s="20" t="s">
        <v>85</v>
      </c>
      <c r="D26" s="46">
        <v>54257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54257</v>
      </c>
      <c r="O26" s="47">
        <f t="shared" si="1"/>
        <v>30.986293546544832</v>
      </c>
      <c r="P26" s="9"/>
    </row>
    <row r="27" spans="1:16" ht="15">
      <c r="A27" s="12"/>
      <c r="B27" s="25">
        <v>335.18</v>
      </c>
      <c r="C27" s="20" t="s">
        <v>34</v>
      </c>
      <c r="D27" s="46">
        <v>101121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101121</v>
      </c>
      <c r="O27" s="47">
        <f t="shared" si="1"/>
        <v>57.75042832667047</v>
      </c>
      <c r="P27" s="9"/>
    </row>
    <row r="28" spans="1:16" ht="15">
      <c r="A28" s="12"/>
      <c r="B28" s="25">
        <v>335.49</v>
      </c>
      <c r="C28" s="20" t="s">
        <v>35</v>
      </c>
      <c r="D28" s="46">
        <v>20242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20242</v>
      </c>
      <c r="O28" s="47">
        <f t="shared" si="1"/>
        <v>11.560251284980012</v>
      </c>
      <c r="P28" s="9"/>
    </row>
    <row r="29" spans="1:16" ht="15">
      <c r="A29" s="12"/>
      <c r="B29" s="25">
        <v>337.7</v>
      </c>
      <c r="C29" s="20" t="s">
        <v>36</v>
      </c>
      <c r="D29" s="46">
        <v>25000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25000</v>
      </c>
      <c r="O29" s="47">
        <f t="shared" si="1"/>
        <v>14.277555682467161</v>
      </c>
      <c r="P29" s="9"/>
    </row>
    <row r="30" spans="1:16" ht="15">
      <c r="A30" s="12"/>
      <c r="B30" s="25">
        <v>337.9</v>
      </c>
      <c r="C30" s="20" t="s">
        <v>109</v>
      </c>
      <c r="D30" s="46">
        <v>1008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1008</v>
      </c>
      <c r="O30" s="47">
        <f t="shared" si="1"/>
        <v>0.575671045117076</v>
      </c>
      <c r="P30" s="9"/>
    </row>
    <row r="31" spans="1:16" ht="15.75">
      <c r="A31" s="29" t="s">
        <v>41</v>
      </c>
      <c r="B31" s="30"/>
      <c r="C31" s="31"/>
      <c r="D31" s="32">
        <f aca="true" t="shared" si="7" ref="D31:M31">SUM(D32:D38)</f>
        <v>245998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725797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971795</v>
      </c>
      <c r="O31" s="45">
        <f t="shared" si="1"/>
        <v>554.994288977727</v>
      </c>
      <c r="P31" s="10"/>
    </row>
    <row r="32" spans="1:16" ht="15">
      <c r="A32" s="12"/>
      <c r="B32" s="25">
        <v>342.9</v>
      </c>
      <c r="C32" s="20" t="s">
        <v>110</v>
      </c>
      <c r="D32" s="46">
        <v>7055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8" ref="N32:N40">SUM(D32:M32)</f>
        <v>7055</v>
      </c>
      <c r="O32" s="47">
        <f t="shared" si="1"/>
        <v>4.029126213592233</v>
      </c>
      <c r="P32" s="9"/>
    </row>
    <row r="33" spans="1:16" ht="15">
      <c r="A33" s="12"/>
      <c r="B33" s="25">
        <v>343.3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485944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485944</v>
      </c>
      <c r="O33" s="47">
        <f t="shared" si="1"/>
        <v>277.5237007424329</v>
      </c>
      <c r="P33" s="9"/>
    </row>
    <row r="34" spans="1:16" ht="15">
      <c r="A34" s="12"/>
      <c r="B34" s="25">
        <v>343.4</v>
      </c>
      <c r="C34" s="20" t="s">
        <v>46</v>
      </c>
      <c r="D34" s="46">
        <v>205160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205160</v>
      </c>
      <c r="O34" s="47">
        <f t="shared" si="1"/>
        <v>117.16733295259851</v>
      </c>
      <c r="P34" s="9"/>
    </row>
    <row r="35" spans="1:16" ht="15">
      <c r="A35" s="12"/>
      <c r="B35" s="25">
        <v>343.5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239853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239853</v>
      </c>
      <c r="O35" s="47">
        <f t="shared" si="1"/>
        <v>136.98058252427185</v>
      </c>
      <c r="P35" s="9"/>
    </row>
    <row r="36" spans="1:16" ht="15">
      <c r="A36" s="12"/>
      <c r="B36" s="25">
        <v>343.9</v>
      </c>
      <c r="C36" s="20" t="s">
        <v>48</v>
      </c>
      <c r="D36" s="46">
        <v>16094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16094</v>
      </c>
      <c r="O36" s="47">
        <f t="shared" si="1"/>
        <v>9.19131924614506</v>
      </c>
      <c r="P36" s="9"/>
    </row>
    <row r="37" spans="1:16" ht="15">
      <c r="A37" s="12"/>
      <c r="B37" s="25">
        <v>344.9</v>
      </c>
      <c r="C37" s="20" t="s">
        <v>49</v>
      </c>
      <c r="D37" s="46">
        <v>16222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16222</v>
      </c>
      <c r="O37" s="47">
        <f aca="true" t="shared" si="9" ref="O37:O54">(N37/O$56)</f>
        <v>9.264420331239291</v>
      </c>
      <c r="P37" s="9"/>
    </row>
    <row r="38" spans="1:16" ht="15">
      <c r="A38" s="12"/>
      <c r="B38" s="25">
        <v>347.1</v>
      </c>
      <c r="C38" s="20" t="s">
        <v>50</v>
      </c>
      <c r="D38" s="46">
        <v>1467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1467</v>
      </c>
      <c r="O38" s="47">
        <f t="shared" si="9"/>
        <v>0.8378069674471731</v>
      </c>
      <c r="P38" s="9"/>
    </row>
    <row r="39" spans="1:16" ht="15.75">
      <c r="A39" s="29" t="s">
        <v>42</v>
      </c>
      <c r="B39" s="30"/>
      <c r="C39" s="31"/>
      <c r="D39" s="32">
        <f aca="true" t="shared" si="10" ref="D39:M39">SUM(D40:D41)</f>
        <v>9037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8"/>
        <v>9037</v>
      </c>
      <c r="O39" s="45">
        <f t="shared" si="9"/>
        <v>5.1610508280982295</v>
      </c>
      <c r="P39" s="10"/>
    </row>
    <row r="40" spans="1:16" ht="15">
      <c r="A40" s="13"/>
      <c r="B40" s="39">
        <v>351.1</v>
      </c>
      <c r="C40" s="21" t="s">
        <v>53</v>
      </c>
      <c r="D40" s="46">
        <v>7037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7037</v>
      </c>
      <c r="O40" s="47">
        <f t="shared" si="9"/>
        <v>4.018846373500857</v>
      </c>
      <c r="P40" s="9"/>
    </row>
    <row r="41" spans="1:16" ht="15">
      <c r="A41" s="13"/>
      <c r="B41" s="39">
        <v>359</v>
      </c>
      <c r="C41" s="21" t="s">
        <v>55</v>
      </c>
      <c r="D41" s="46">
        <v>2000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11" ref="N41:N54">SUM(D41:M41)</f>
        <v>2000</v>
      </c>
      <c r="O41" s="47">
        <f t="shared" si="9"/>
        <v>1.1422044545973729</v>
      </c>
      <c r="P41" s="9"/>
    </row>
    <row r="42" spans="1:16" ht="15.75">
      <c r="A42" s="29" t="s">
        <v>3</v>
      </c>
      <c r="B42" s="30"/>
      <c r="C42" s="31"/>
      <c r="D42" s="32">
        <f aca="true" t="shared" si="12" ref="D42:M42">SUM(D43:D49)</f>
        <v>175788</v>
      </c>
      <c r="E42" s="32">
        <f t="shared" si="12"/>
        <v>0</v>
      </c>
      <c r="F42" s="32">
        <f t="shared" si="12"/>
        <v>0</v>
      </c>
      <c r="G42" s="32">
        <f t="shared" si="12"/>
        <v>0</v>
      </c>
      <c r="H42" s="32">
        <f t="shared" si="12"/>
        <v>0</v>
      </c>
      <c r="I42" s="32">
        <f t="shared" si="12"/>
        <v>240542</v>
      </c>
      <c r="J42" s="32">
        <f t="shared" si="12"/>
        <v>0</v>
      </c>
      <c r="K42" s="32">
        <f t="shared" si="12"/>
        <v>0</v>
      </c>
      <c r="L42" s="32">
        <f t="shared" si="12"/>
        <v>0</v>
      </c>
      <c r="M42" s="32">
        <f t="shared" si="12"/>
        <v>0</v>
      </c>
      <c r="N42" s="32">
        <f t="shared" si="11"/>
        <v>416330</v>
      </c>
      <c r="O42" s="45">
        <f t="shared" si="9"/>
        <v>237.76699029126215</v>
      </c>
      <c r="P42" s="10"/>
    </row>
    <row r="43" spans="1:16" ht="15">
      <c r="A43" s="12"/>
      <c r="B43" s="25">
        <v>361.1</v>
      </c>
      <c r="C43" s="20" t="s">
        <v>56</v>
      </c>
      <c r="D43" s="46">
        <v>6994</v>
      </c>
      <c r="E43" s="46">
        <v>0</v>
      </c>
      <c r="F43" s="46">
        <v>0</v>
      </c>
      <c r="G43" s="46">
        <v>0</v>
      </c>
      <c r="H43" s="46">
        <v>0</v>
      </c>
      <c r="I43" s="46">
        <v>6604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13598</v>
      </c>
      <c r="O43" s="47">
        <f t="shared" si="9"/>
        <v>7.765848086807538</v>
      </c>
      <c r="P43" s="9"/>
    </row>
    <row r="44" spans="1:16" ht="15">
      <c r="A44" s="12"/>
      <c r="B44" s="25">
        <v>363.22</v>
      </c>
      <c r="C44" s="20" t="s">
        <v>111</v>
      </c>
      <c r="D44" s="46">
        <v>37625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37625</v>
      </c>
      <c r="O44" s="47">
        <f t="shared" si="9"/>
        <v>21.48772130211308</v>
      </c>
      <c r="P44" s="9"/>
    </row>
    <row r="45" spans="1:16" ht="15">
      <c r="A45" s="12"/>
      <c r="B45" s="25">
        <v>363.27</v>
      </c>
      <c r="C45" s="20" t="s">
        <v>112</v>
      </c>
      <c r="D45" s="46">
        <v>41219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41219</v>
      </c>
      <c r="O45" s="47">
        <f t="shared" si="9"/>
        <v>23.540262707024556</v>
      </c>
      <c r="P45" s="9"/>
    </row>
    <row r="46" spans="1:16" ht="15">
      <c r="A46" s="12"/>
      <c r="B46" s="25">
        <v>363.29</v>
      </c>
      <c r="C46" s="20" t="s">
        <v>113</v>
      </c>
      <c r="D46" s="46">
        <v>68517</v>
      </c>
      <c r="E46" s="46">
        <v>0</v>
      </c>
      <c r="F46" s="46">
        <v>0</v>
      </c>
      <c r="G46" s="46">
        <v>0</v>
      </c>
      <c r="H46" s="46">
        <v>0</v>
      </c>
      <c r="I46" s="46">
        <v>159995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228512</v>
      </c>
      <c r="O46" s="47">
        <f t="shared" si="9"/>
        <v>130.50371216447743</v>
      </c>
      <c r="P46" s="9"/>
    </row>
    <row r="47" spans="1:16" ht="15">
      <c r="A47" s="12"/>
      <c r="B47" s="25">
        <v>364</v>
      </c>
      <c r="C47" s="20" t="s">
        <v>79</v>
      </c>
      <c r="D47" s="46">
        <v>1781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1781</v>
      </c>
      <c r="O47" s="47">
        <f t="shared" si="9"/>
        <v>1.0171330668189607</v>
      </c>
      <c r="P47" s="9"/>
    </row>
    <row r="48" spans="1:16" ht="15">
      <c r="A48" s="12"/>
      <c r="B48" s="25">
        <v>366</v>
      </c>
      <c r="C48" s="20" t="s">
        <v>58</v>
      </c>
      <c r="D48" s="46">
        <v>12906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12906</v>
      </c>
      <c r="O48" s="47">
        <f t="shared" si="9"/>
        <v>7.370645345516848</v>
      </c>
      <c r="P48" s="9"/>
    </row>
    <row r="49" spans="1:16" ht="15">
      <c r="A49" s="12"/>
      <c r="B49" s="25">
        <v>369.9</v>
      </c>
      <c r="C49" s="20" t="s">
        <v>59</v>
      </c>
      <c r="D49" s="46">
        <v>6746</v>
      </c>
      <c r="E49" s="46">
        <v>0</v>
      </c>
      <c r="F49" s="46">
        <v>0</v>
      </c>
      <c r="G49" s="46">
        <v>0</v>
      </c>
      <c r="H49" s="46">
        <v>0</v>
      </c>
      <c r="I49" s="46">
        <v>73943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80689</v>
      </c>
      <c r="O49" s="47">
        <f t="shared" si="9"/>
        <v>46.081667618503715</v>
      </c>
      <c r="P49" s="9"/>
    </row>
    <row r="50" spans="1:16" ht="15.75">
      <c r="A50" s="29" t="s">
        <v>43</v>
      </c>
      <c r="B50" s="30"/>
      <c r="C50" s="31"/>
      <c r="D50" s="32">
        <f aca="true" t="shared" si="13" ref="D50:M50">SUM(D51:D53)</f>
        <v>75000</v>
      </c>
      <c r="E50" s="32">
        <f t="shared" si="13"/>
        <v>0</v>
      </c>
      <c r="F50" s="32">
        <f t="shared" si="13"/>
        <v>0</v>
      </c>
      <c r="G50" s="32">
        <f t="shared" si="13"/>
        <v>0</v>
      </c>
      <c r="H50" s="32">
        <f t="shared" si="13"/>
        <v>0</v>
      </c>
      <c r="I50" s="32">
        <f t="shared" si="13"/>
        <v>3388990</v>
      </c>
      <c r="J50" s="32">
        <f t="shared" si="13"/>
        <v>0</v>
      </c>
      <c r="K50" s="32">
        <f t="shared" si="13"/>
        <v>0</v>
      </c>
      <c r="L50" s="32">
        <f t="shared" si="13"/>
        <v>0</v>
      </c>
      <c r="M50" s="32">
        <f t="shared" si="13"/>
        <v>0</v>
      </c>
      <c r="N50" s="32">
        <f t="shared" si="11"/>
        <v>3463990</v>
      </c>
      <c r="O50" s="45">
        <f t="shared" si="9"/>
        <v>1978.2924043403768</v>
      </c>
      <c r="P50" s="9"/>
    </row>
    <row r="51" spans="1:16" ht="15">
      <c r="A51" s="12"/>
      <c r="B51" s="25">
        <v>382</v>
      </c>
      <c r="C51" s="20" t="s">
        <v>71</v>
      </c>
      <c r="D51" s="46">
        <v>75000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75000</v>
      </c>
      <c r="O51" s="47">
        <f t="shared" si="9"/>
        <v>42.832667047401486</v>
      </c>
      <c r="P51" s="9"/>
    </row>
    <row r="52" spans="1:16" ht="15">
      <c r="A52" s="12"/>
      <c r="B52" s="25">
        <v>389.7</v>
      </c>
      <c r="C52" s="20" t="s">
        <v>114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2692917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2692917</v>
      </c>
      <c r="O52" s="47">
        <f t="shared" si="9"/>
        <v>1537.9308966304968</v>
      </c>
      <c r="P52" s="9"/>
    </row>
    <row r="53" spans="1:16" ht="15.75" thickBot="1">
      <c r="A53" s="12"/>
      <c r="B53" s="25">
        <v>389.8</v>
      </c>
      <c r="C53" s="20" t="s">
        <v>115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696073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696073</v>
      </c>
      <c r="O53" s="47">
        <f t="shared" si="9"/>
        <v>397.52884066247856</v>
      </c>
      <c r="P53" s="9"/>
    </row>
    <row r="54" spans="1:119" ht="16.5" thickBot="1">
      <c r="A54" s="14" t="s">
        <v>51</v>
      </c>
      <c r="B54" s="23"/>
      <c r="C54" s="22"/>
      <c r="D54" s="15">
        <f aca="true" t="shared" si="14" ref="D54:M54">SUM(D5,D13,D18,D31,D39,D42,D50)</f>
        <v>2025406</v>
      </c>
      <c r="E54" s="15">
        <f t="shared" si="14"/>
        <v>0</v>
      </c>
      <c r="F54" s="15">
        <f t="shared" si="14"/>
        <v>0</v>
      </c>
      <c r="G54" s="15">
        <f t="shared" si="14"/>
        <v>0</v>
      </c>
      <c r="H54" s="15">
        <f t="shared" si="14"/>
        <v>0</v>
      </c>
      <c r="I54" s="15">
        <f t="shared" si="14"/>
        <v>5010341</v>
      </c>
      <c r="J54" s="15">
        <f t="shared" si="14"/>
        <v>0</v>
      </c>
      <c r="K54" s="15">
        <f t="shared" si="14"/>
        <v>0</v>
      </c>
      <c r="L54" s="15">
        <f t="shared" si="14"/>
        <v>0</v>
      </c>
      <c r="M54" s="15">
        <f t="shared" si="14"/>
        <v>0</v>
      </c>
      <c r="N54" s="15">
        <f t="shared" si="11"/>
        <v>7035747</v>
      </c>
      <c r="O54" s="38">
        <f t="shared" si="9"/>
        <v>4018.1307824100513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5" ht="15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5" ht="15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116</v>
      </c>
      <c r="M56" s="48"/>
      <c r="N56" s="48"/>
      <c r="O56" s="43">
        <v>1751</v>
      </c>
    </row>
    <row r="57" spans="1:15" ht="1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5" ht="15.75" customHeight="1" thickBot="1">
      <c r="A58" s="52" t="s">
        <v>75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sheetProtection/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1515167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1515167</v>
      </c>
      <c r="O5" s="33">
        <f aca="true" t="shared" si="1" ref="O5:O36">(N5/O$55)</f>
        <v>608.5008032128515</v>
      </c>
      <c r="P5" s="6"/>
    </row>
    <row r="6" spans="1:16" ht="15">
      <c r="A6" s="12"/>
      <c r="B6" s="25">
        <v>311</v>
      </c>
      <c r="C6" s="20" t="s">
        <v>2</v>
      </c>
      <c r="D6" s="46">
        <v>951733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951733</v>
      </c>
      <c r="O6" s="47">
        <f t="shared" si="1"/>
        <v>382.22208835341365</v>
      </c>
      <c r="P6" s="9"/>
    </row>
    <row r="7" spans="1:16" ht="15">
      <c r="A7" s="12"/>
      <c r="B7" s="25">
        <v>312.41</v>
      </c>
      <c r="C7" s="20" t="s">
        <v>12</v>
      </c>
      <c r="D7" s="46">
        <v>85700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85700</v>
      </c>
      <c r="O7" s="47">
        <f t="shared" si="1"/>
        <v>34.41767068273092</v>
      </c>
      <c r="P7" s="9"/>
    </row>
    <row r="8" spans="1:16" ht="15">
      <c r="A8" s="12"/>
      <c r="B8" s="25">
        <v>312.42</v>
      </c>
      <c r="C8" s="20" t="s">
        <v>11</v>
      </c>
      <c r="D8" s="46">
        <v>54230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54230</v>
      </c>
      <c r="O8" s="47">
        <f t="shared" si="1"/>
        <v>21.779116465863453</v>
      </c>
      <c r="P8" s="9"/>
    </row>
    <row r="9" spans="1:16" ht="15">
      <c r="A9" s="12"/>
      <c r="B9" s="25">
        <v>314.1</v>
      </c>
      <c r="C9" s="20" t="s">
        <v>13</v>
      </c>
      <c r="D9" s="46">
        <v>126936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126936</v>
      </c>
      <c r="O9" s="47">
        <f t="shared" si="1"/>
        <v>50.97831325301205</v>
      </c>
      <c r="P9" s="9"/>
    </row>
    <row r="10" spans="1:16" ht="15">
      <c r="A10" s="12"/>
      <c r="B10" s="25">
        <v>314.3</v>
      </c>
      <c r="C10" s="20" t="s">
        <v>14</v>
      </c>
      <c r="D10" s="46">
        <v>73942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73942</v>
      </c>
      <c r="O10" s="47">
        <f t="shared" si="1"/>
        <v>29.69558232931727</v>
      </c>
      <c r="P10" s="9"/>
    </row>
    <row r="11" spans="1:16" ht="15">
      <c r="A11" s="12"/>
      <c r="B11" s="25">
        <v>314.4</v>
      </c>
      <c r="C11" s="20" t="s">
        <v>15</v>
      </c>
      <c r="D11" s="46">
        <v>7542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7542</v>
      </c>
      <c r="O11" s="47">
        <f t="shared" si="1"/>
        <v>3.0289156626506024</v>
      </c>
      <c r="P11" s="9"/>
    </row>
    <row r="12" spans="1:16" ht="15">
      <c r="A12" s="12"/>
      <c r="B12" s="25">
        <v>315</v>
      </c>
      <c r="C12" s="20" t="s">
        <v>90</v>
      </c>
      <c r="D12" s="46">
        <v>200328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200328</v>
      </c>
      <c r="O12" s="47">
        <f t="shared" si="1"/>
        <v>80.45301204819278</v>
      </c>
      <c r="P12" s="9"/>
    </row>
    <row r="13" spans="1:16" ht="15">
      <c r="A13" s="12"/>
      <c r="B13" s="25">
        <v>316</v>
      </c>
      <c r="C13" s="20" t="s">
        <v>91</v>
      </c>
      <c r="D13" s="46">
        <v>14756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14756</v>
      </c>
      <c r="O13" s="47">
        <f t="shared" si="1"/>
        <v>5.9261044176706825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SUM(D15:D22)</f>
        <v>698683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501695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1">SUM(D14:M14)</f>
        <v>1200378</v>
      </c>
      <c r="O14" s="45">
        <f t="shared" si="1"/>
        <v>482.07951807228915</v>
      </c>
      <c r="P14" s="10"/>
    </row>
    <row r="15" spans="1:16" ht="15">
      <c r="A15" s="12"/>
      <c r="B15" s="25">
        <v>322</v>
      </c>
      <c r="C15" s="20" t="s">
        <v>0</v>
      </c>
      <c r="D15" s="46">
        <v>257590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257590</v>
      </c>
      <c r="O15" s="47">
        <f t="shared" si="1"/>
        <v>103.44979919678715</v>
      </c>
      <c r="P15" s="9"/>
    </row>
    <row r="16" spans="1:16" ht="15">
      <c r="A16" s="12"/>
      <c r="B16" s="25">
        <v>323.1</v>
      </c>
      <c r="C16" s="20" t="s">
        <v>19</v>
      </c>
      <c r="D16" s="46">
        <v>73775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73775</v>
      </c>
      <c r="O16" s="47">
        <f t="shared" si="1"/>
        <v>29.6285140562249</v>
      </c>
      <c r="P16" s="9"/>
    </row>
    <row r="17" spans="1:16" ht="15">
      <c r="A17" s="12"/>
      <c r="B17" s="25">
        <v>323.7</v>
      </c>
      <c r="C17" s="20" t="s">
        <v>20</v>
      </c>
      <c r="D17" s="46">
        <v>45372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45372</v>
      </c>
      <c r="O17" s="47">
        <f t="shared" si="1"/>
        <v>18.221686746987952</v>
      </c>
      <c r="P17" s="9"/>
    </row>
    <row r="18" spans="1:16" ht="15">
      <c r="A18" s="12"/>
      <c r="B18" s="25">
        <v>324.11</v>
      </c>
      <c r="C18" s="20" t="s">
        <v>21</v>
      </c>
      <c r="D18" s="46">
        <v>81212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81212</v>
      </c>
      <c r="O18" s="47">
        <f t="shared" si="1"/>
        <v>32.615261044176705</v>
      </c>
      <c r="P18" s="9"/>
    </row>
    <row r="19" spans="1:16" ht="15">
      <c r="A19" s="12"/>
      <c r="B19" s="25">
        <v>324.21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501695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501695</v>
      </c>
      <c r="O19" s="47">
        <f t="shared" si="1"/>
        <v>201.48393574297188</v>
      </c>
      <c r="P19" s="9"/>
    </row>
    <row r="20" spans="1:16" ht="15">
      <c r="A20" s="12"/>
      <c r="B20" s="25">
        <v>324.61</v>
      </c>
      <c r="C20" s="20" t="s">
        <v>23</v>
      </c>
      <c r="D20" s="46">
        <v>83476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83476</v>
      </c>
      <c r="O20" s="47">
        <f t="shared" si="1"/>
        <v>33.52449799196787</v>
      </c>
      <c r="P20" s="9"/>
    </row>
    <row r="21" spans="1:16" ht="15">
      <c r="A21" s="12"/>
      <c r="B21" s="25">
        <v>324.91</v>
      </c>
      <c r="C21" s="20" t="s">
        <v>24</v>
      </c>
      <c r="D21" s="46">
        <v>140295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140295</v>
      </c>
      <c r="O21" s="47">
        <f t="shared" si="1"/>
        <v>56.3433734939759</v>
      </c>
      <c r="P21" s="9"/>
    </row>
    <row r="22" spans="1:16" ht="15">
      <c r="A22" s="12"/>
      <c r="B22" s="25">
        <v>329</v>
      </c>
      <c r="C22" s="20" t="s">
        <v>25</v>
      </c>
      <c r="D22" s="46">
        <v>16963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5" ref="N22:N33">SUM(D22:M22)</f>
        <v>16963</v>
      </c>
      <c r="O22" s="47">
        <f t="shared" si="1"/>
        <v>6.812449799196787</v>
      </c>
      <c r="P22" s="9"/>
    </row>
    <row r="23" spans="1:16" ht="15.75">
      <c r="A23" s="29" t="s">
        <v>27</v>
      </c>
      <c r="B23" s="30"/>
      <c r="C23" s="31"/>
      <c r="D23" s="32">
        <f aca="true" t="shared" si="6" ref="D23:M23">SUM(D24:D32)</f>
        <v>287963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287963</v>
      </c>
      <c r="O23" s="45">
        <f t="shared" si="1"/>
        <v>115.64779116465863</v>
      </c>
      <c r="P23" s="10"/>
    </row>
    <row r="24" spans="1:16" ht="15">
      <c r="A24" s="12"/>
      <c r="B24" s="25">
        <v>332</v>
      </c>
      <c r="C24" s="20" t="s">
        <v>134</v>
      </c>
      <c r="D24" s="46">
        <v>8303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8303</v>
      </c>
      <c r="O24" s="47">
        <f t="shared" si="1"/>
        <v>3.334538152610442</v>
      </c>
      <c r="P24" s="9"/>
    </row>
    <row r="25" spans="1:16" ht="15">
      <c r="A25" s="12"/>
      <c r="B25" s="25">
        <v>334.1</v>
      </c>
      <c r="C25" s="20" t="s">
        <v>108</v>
      </c>
      <c r="D25" s="46">
        <v>750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750</v>
      </c>
      <c r="O25" s="47">
        <f t="shared" si="1"/>
        <v>0.30120481927710846</v>
      </c>
      <c r="P25" s="9"/>
    </row>
    <row r="26" spans="1:16" ht="15">
      <c r="A26" s="12"/>
      <c r="B26" s="25">
        <v>335.12</v>
      </c>
      <c r="C26" s="20" t="s">
        <v>94</v>
      </c>
      <c r="D26" s="46">
        <v>59063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59063</v>
      </c>
      <c r="O26" s="47">
        <f t="shared" si="1"/>
        <v>23.720080321285142</v>
      </c>
      <c r="P26" s="9"/>
    </row>
    <row r="27" spans="1:16" ht="15">
      <c r="A27" s="12"/>
      <c r="B27" s="25">
        <v>335.14</v>
      </c>
      <c r="C27" s="20" t="s">
        <v>95</v>
      </c>
      <c r="D27" s="46">
        <v>6892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6892</v>
      </c>
      <c r="O27" s="47">
        <f t="shared" si="1"/>
        <v>2.767871485943775</v>
      </c>
      <c r="P27" s="9"/>
    </row>
    <row r="28" spans="1:16" ht="15">
      <c r="A28" s="12"/>
      <c r="B28" s="25">
        <v>335.15</v>
      </c>
      <c r="C28" s="20" t="s">
        <v>96</v>
      </c>
      <c r="D28" s="46">
        <v>979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979</v>
      </c>
      <c r="O28" s="47">
        <f t="shared" si="1"/>
        <v>0.3931726907630522</v>
      </c>
      <c r="P28" s="9"/>
    </row>
    <row r="29" spans="1:16" ht="15">
      <c r="A29" s="12"/>
      <c r="B29" s="25">
        <v>335.18</v>
      </c>
      <c r="C29" s="20" t="s">
        <v>97</v>
      </c>
      <c r="D29" s="46">
        <v>137349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137349</v>
      </c>
      <c r="O29" s="47">
        <f t="shared" si="1"/>
        <v>55.16024096385542</v>
      </c>
      <c r="P29" s="9"/>
    </row>
    <row r="30" spans="1:16" ht="15">
      <c r="A30" s="12"/>
      <c r="B30" s="25">
        <v>335.49</v>
      </c>
      <c r="C30" s="20" t="s">
        <v>35</v>
      </c>
      <c r="D30" s="46">
        <v>17284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17284</v>
      </c>
      <c r="O30" s="47">
        <f t="shared" si="1"/>
        <v>6.94136546184739</v>
      </c>
      <c r="P30" s="9"/>
    </row>
    <row r="31" spans="1:16" ht="15">
      <c r="A31" s="12"/>
      <c r="B31" s="25">
        <v>337.7</v>
      </c>
      <c r="C31" s="20" t="s">
        <v>36</v>
      </c>
      <c r="D31" s="46">
        <v>43226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43226</v>
      </c>
      <c r="O31" s="47">
        <f t="shared" si="1"/>
        <v>17.35983935742972</v>
      </c>
      <c r="P31" s="9"/>
    </row>
    <row r="32" spans="1:16" ht="15">
      <c r="A32" s="12"/>
      <c r="B32" s="25">
        <v>338</v>
      </c>
      <c r="C32" s="20" t="s">
        <v>120</v>
      </c>
      <c r="D32" s="46">
        <v>14117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14117</v>
      </c>
      <c r="O32" s="47">
        <f t="shared" si="1"/>
        <v>5.669477911646586</v>
      </c>
      <c r="P32" s="9"/>
    </row>
    <row r="33" spans="1:16" ht="15.75">
      <c r="A33" s="29" t="s">
        <v>41</v>
      </c>
      <c r="B33" s="30"/>
      <c r="C33" s="31"/>
      <c r="D33" s="32">
        <f aca="true" t="shared" si="7" ref="D33:M33">SUM(D34:D40)</f>
        <v>370649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2581207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5"/>
        <v>2951856</v>
      </c>
      <c r="O33" s="45">
        <f t="shared" si="1"/>
        <v>1185.4843373493975</v>
      </c>
      <c r="P33" s="10"/>
    </row>
    <row r="34" spans="1:16" ht="15">
      <c r="A34" s="12"/>
      <c r="B34" s="25">
        <v>341.9</v>
      </c>
      <c r="C34" s="20" t="s">
        <v>98</v>
      </c>
      <c r="D34" s="46">
        <v>268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8" ref="N34:N40">SUM(D34:M34)</f>
        <v>268</v>
      </c>
      <c r="O34" s="47">
        <f t="shared" si="1"/>
        <v>0.10763052208835341</v>
      </c>
      <c r="P34" s="9"/>
    </row>
    <row r="35" spans="1:16" ht="15">
      <c r="A35" s="12"/>
      <c r="B35" s="25">
        <v>343.3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142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142</v>
      </c>
      <c r="O35" s="47">
        <f t="shared" si="1"/>
        <v>0.0570281124497992</v>
      </c>
      <c r="P35" s="9"/>
    </row>
    <row r="36" spans="1:16" ht="15">
      <c r="A36" s="12"/>
      <c r="B36" s="25">
        <v>343.4</v>
      </c>
      <c r="C36" s="20" t="s">
        <v>46</v>
      </c>
      <c r="D36" s="46">
        <v>317980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317980</v>
      </c>
      <c r="O36" s="47">
        <f t="shared" si="1"/>
        <v>127.70281124497993</v>
      </c>
      <c r="P36" s="9"/>
    </row>
    <row r="37" spans="1:16" ht="15">
      <c r="A37" s="12"/>
      <c r="B37" s="25">
        <v>343.6</v>
      </c>
      <c r="C37" s="20" t="s">
        <v>86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2581065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2581065</v>
      </c>
      <c r="O37" s="47">
        <f aca="true" t="shared" si="9" ref="O37:O53">(N37/O$55)</f>
        <v>1036.5722891566265</v>
      </c>
      <c r="P37" s="9"/>
    </row>
    <row r="38" spans="1:16" ht="15">
      <c r="A38" s="12"/>
      <c r="B38" s="25">
        <v>343.9</v>
      </c>
      <c r="C38" s="20" t="s">
        <v>48</v>
      </c>
      <c r="D38" s="46">
        <v>33742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33742</v>
      </c>
      <c r="O38" s="47">
        <f t="shared" si="9"/>
        <v>13.551004016064256</v>
      </c>
      <c r="P38" s="9"/>
    </row>
    <row r="39" spans="1:16" ht="15">
      <c r="A39" s="12"/>
      <c r="B39" s="25">
        <v>344.9</v>
      </c>
      <c r="C39" s="20" t="s">
        <v>99</v>
      </c>
      <c r="D39" s="46">
        <v>13404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13404</v>
      </c>
      <c r="O39" s="47">
        <f t="shared" si="9"/>
        <v>5.3831325301204815</v>
      </c>
      <c r="P39" s="9"/>
    </row>
    <row r="40" spans="1:16" ht="15">
      <c r="A40" s="12"/>
      <c r="B40" s="25">
        <v>347.1</v>
      </c>
      <c r="C40" s="20" t="s">
        <v>50</v>
      </c>
      <c r="D40" s="46">
        <v>5255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5255</v>
      </c>
      <c r="O40" s="47">
        <f t="shared" si="9"/>
        <v>2.110441767068273</v>
      </c>
      <c r="P40" s="9"/>
    </row>
    <row r="41" spans="1:16" ht="15.75">
      <c r="A41" s="29" t="s">
        <v>42</v>
      </c>
      <c r="B41" s="30"/>
      <c r="C41" s="31"/>
      <c r="D41" s="32">
        <f aca="true" t="shared" si="10" ref="D41:M41">SUM(D42:D43)</f>
        <v>9216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aca="true" t="shared" si="11" ref="N41:N53">SUM(D41:M41)</f>
        <v>9216</v>
      </c>
      <c r="O41" s="45">
        <f t="shared" si="9"/>
        <v>3.7012048192771085</v>
      </c>
      <c r="P41" s="10"/>
    </row>
    <row r="42" spans="1:16" ht="15">
      <c r="A42" s="13"/>
      <c r="B42" s="39">
        <v>351.1</v>
      </c>
      <c r="C42" s="21" t="s">
        <v>53</v>
      </c>
      <c r="D42" s="46">
        <v>20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20</v>
      </c>
      <c r="O42" s="47">
        <f t="shared" si="9"/>
        <v>0.008032128514056224</v>
      </c>
      <c r="P42" s="9"/>
    </row>
    <row r="43" spans="1:16" ht="15">
      <c r="A43" s="13"/>
      <c r="B43" s="39">
        <v>359</v>
      </c>
      <c r="C43" s="21" t="s">
        <v>55</v>
      </c>
      <c r="D43" s="46">
        <v>9196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9196</v>
      </c>
      <c r="O43" s="47">
        <f t="shared" si="9"/>
        <v>3.693172690763052</v>
      </c>
      <c r="P43" s="9"/>
    </row>
    <row r="44" spans="1:16" ht="15.75">
      <c r="A44" s="29" t="s">
        <v>3</v>
      </c>
      <c r="B44" s="30"/>
      <c r="C44" s="31"/>
      <c r="D44" s="32">
        <f aca="true" t="shared" si="12" ref="D44:M44">SUM(D45:D50)</f>
        <v>27814</v>
      </c>
      <c r="E44" s="32">
        <f t="shared" si="12"/>
        <v>0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795784</v>
      </c>
      <c r="J44" s="32">
        <f t="shared" si="12"/>
        <v>0</v>
      </c>
      <c r="K44" s="32">
        <f t="shared" si="12"/>
        <v>0</v>
      </c>
      <c r="L44" s="32">
        <f t="shared" si="12"/>
        <v>0</v>
      </c>
      <c r="M44" s="32">
        <f t="shared" si="12"/>
        <v>0</v>
      </c>
      <c r="N44" s="32">
        <f t="shared" si="11"/>
        <v>823598</v>
      </c>
      <c r="O44" s="45">
        <f t="shared" si="9"/>
        <v>330.76224899598395</v>
      </c>
      <c r="P44" s="10"/>
    </row>
    <row r="45" spans="1:16" ht="15">
      <c r="A45" s="12"/>
      <c r="B45" s="25">
        <v>361.1</v>
      </c>
      <c r="C45" s="20" t="s">
        <v>56</v>
      </c>
      <c r="D45" s="46">
        <v>542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542</v>
      </c>
      <c r="O45" s="47">
        <f t="shared" si="9"/>
        <v>0.2176706827309237</v>
      </c>
      <c r="P45" s="9"/>
    </row>
    <row r="46" spans="1:16" ht="15">
      <c r="A46" s="12"/>
      <c r="B46" s="25">
        <v>362</v>
      </c>
      <c r="C46" s="20" t="s">
        <v>57</v>
      </c>
      <c r="D46" s="46">
        <v>6800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6800</v>
      </c>
      <c r="O46" s="47">
        <f t="shared" si="9"/>
        <v>2.7309236947791167</v>
      </c>
      <c r="P46" s="9"/>
    </row>
    <row r="47" spans="1:16" ht="15">
      <c r="A47" s="12"/>
      <c r="B47" s="25">
        <v>364</v>
      </c>
      <c r="C47" s="20" t="s">
        <v>126</v>
      </c>
      <c r="D47" s="46">
        <v>220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220</v>
      </c>
      <c r="O47" s="47">
        <f t="shared" si="9"/>
        <v>0.08835341365461848</v>
      </c>
      <c r="P47" s="9"/>
    </row>
    <row r="48" spans="1:16" ht="15">
      <c r="A48" s="12"/>
      <c r="B48" s="25">
        <v>366</v>
      </c>
      <c r="C48" s="20" t="s">
        <v>58</v>
      </c>
      <c r="D48" s="46">
        <v>3857</v>
      </c>
      <c r="E48" s="46">
        <v>0</v>
      </c>
      <c r="F48" s="46">
        <v>0</v>
      </c>
      <c r="G48" s="46">
        <v>0</v>
      </c>
      <c r="H48" s="46">
        <v>0</v>
      </c>
      <c r="I48" s="46">
        <v>786201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790058</v>
      </c>
      <c r="O48" s="47">
        <f t="shared" si="9"/>
        <v>317.2923694779116</v>
      </c>
      <c r="P48" s="9"/>
    </row>
    <row r="49" spans="1:16" ht="15">
      <c r="A49" s="12"/>
      <c r="B49" s="25">
        <v>369.3</v>
      </c>
      <c r="C49" s="20" t="s">
        <v>127</v>
      </c>
      <c r="D49" s="46">
        <v>2155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2155</v>
      </c>
      <c r="O49" s="47">
        <f t="shared" si="9"/>
        <v>0.8654618473895582</v>
      </c>
      <c r="P49" s="9"/>
    </row>
    <row r="50" spans="1:16" ht="15">
      <c r="A50" s="12"/>
      <c r="B50" s="25">
        <v>369.9</v>
      </c>
      <c r="C50" s="20" t="s">
        <v>59</v>
      </c>
      <c r="D50" s="46">
        <v>14240</v>
      </c>
      <c r="E50" s="46">
        <v>0</v>
      </c>
      <c r="F50" s="46">
        <v>0</v>
      </c>
      <c r="G50" s="46">
        <v>0</v>
      </c>
      <c r="H50" s="46">
        <v>0</v>
      </c>
      <c r="I50" s="46">
        <v>9583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23823</v>
      </c>
      <c r="O50" s="47">
        <f t="shared" si="9"/>
        <v>9.567469879518072</v>
      </c>
      <c r="P50" s="9"/>
    </row>
    <row r="51" spans="1:16" ht="15.75">
      <c r="A51" s="29" t="s">
        <v>43</v>
      </c>
      <c r="B51" s="30"/>
      <c r="C51" s="31"/>
      <c r="D51" s="32">
        <f aca="true" t="shared" si="13" ref="D51:M51">SUM(D52:D52)</f>
        <v>25000</v>
      </c>
      <c r="E51" s="32">
        <f t="shared" si="13"/>
        <v>0</v>
      </c>
      <c r="F51" s="32">
        <f t="shared" si="13"/>
        <v>0</v>
      </c>
      <c r="G51" s="32">
        <f t="shared" si="13"/>
        <v>0</v>
      </c>
      <c r="H51" s="32">
        <f t="shared" si="13"/>
        <v>0</v>
      </c>
      <c r="I51" s="32">
        <f t="shared" si="13"/>
        <v>0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si="11"/>
        <v>25000</v>
      </c>
      <c r="O51" s="45">
        <f t="shared" si="9"/>
        <v>10.040160642570282</v>
      </c>
      <c r="P51" s="9"/>
    </row>
    <row r="52" spans="1:16" ht="15.75" thickBot="1">
      <c r="A52" s="12"/>
      <c r="B52" s="25">
        <v>381</v>
      </c>
      <c r="C52" s="20" t="s">
        <v>60</v>
      </c>
      <c r="D52" s="46">
        <v>25000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25000</v>
      </c>
      <c r="O52" s="47">
        <f t="shared" si="9"/>
        <v>10.040160642570282</v>
      </c>
      <c r="P52" s="9"/>
    </row>
    <row r="53" spans="1:119" ht="16.5" thickBot="1">
      <c r="A53" s="14" t="s">
        <v>51</v>
      </c>
      <c r="B53" s="23"/>
      <c r="C53" s="22"/>
      <c r="D53" s="15">
        <f aca="true" t="shared" si="14" ref="D53:M53">SUM(D5,D14,D23,D33,D41,D44,D51)</f>
        <v>2934492</v>
      </c>
      <c r="E53" s="15">
        <f t="shared" si="14"/>
        <v>0</v>
      </c>
      <c r="F53" s="15">
        <f t="shared" si="14"/>
        <v>0</v>
      </c>
      <c r="G53" s="15">
        <f t="shared" si="14"/>
        <v>0</v>
      </c>
      <c r="H53" s="15">
        <f t="shared" si="14"/>
        <v>0</v>
      </c>
      <c r="I53" s="15">
        <f t="shared" si="14"/>
        <v>3878686</v>
      </c>
      <c r="J53" s="15">
        <f t="shared" si="14"/>
        <v>0</v>
      </c>
      <c r="K53" s="15">
        <f t="shared" si="14"/>
        <v>0</v>
      </c>
      <c r="L53" s="15">
        <f t="shared" si="14"/>
        <v>0</v>
      </c>
      <c r="M53" s="15">
        <f t="shared" si="14"/>
        <v>0</v>
      </c>
      <c r="N53" s="15">
        <f t="shared" si="11"/>
        <v>6813178</v>
      </c>
      <c r="O53" s="38">
        <f t="shared" si="9"/>
        <v>2736.216064257028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5" ht="15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5" ht="15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135</v>
      </c>
      <c r="M55" s="48"/>
      <c r="N55" s="48"/>
      <c r="O55" s="43">
        <v>2490</v>
      </c>
    </row>
    <row r="56" spans="1:15" ht="1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5" ht="15.75" customHeight="1" thickBot="1">
      <c r="A57" s="52" t="s">
        <v>75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sheetProtection/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7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1348881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1348881</v>
      </c>
      <c r="O5" s="33">
        <f aca="true" t="shared" si="1" ref="O5:O52">(N5/O$54)</f>
        <v>581.1637225333908</v>
      </c>
      <c r="P5" s="6"/>
    </row>
    <row r="6" spans="1:16" ht="15">
      <c r="A6" s="12"/>
      <c r="B6" s="25">
        <v>311</v>
      </c>
      <c r="C6" s="20" t="s">
        <v>2</v>
      </c>
      <c r="D6" s="46">
        <v>782473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782473</v>
      </c>
      <c r="O6" s="47">
        <f t="shared" si="1"/>
        <v>337.12753123653596</v>
      </c>
      <c r="P6" s="9"/>
    </row>
    <row r="7" spans="1:16" ht="15">
      <c r="A7" s="12"/>
      <c r="B7" s="25">
        <v>312.3</v>
      </c>
      <c r="C7" s="20" t="s">
        <v>10</v>
      </c>
      <c r="D7" s="46">
        <v>15348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15348</v>
      </c>
      <c r="O7" s="47">
        <f t="shared" si="1"/>
        <v>6.612666953899182</v>
      </c>
      <c r="P7" s="9"/>
    </row>
    <row r="8" spans="1:16" ht="15">
      <c r="A8" s="12"/>
      <c r="B8" s="25">
        <v>312.41</v>
      </c>
      <c r="C8" s="20" t="s">
        <v>12</v>
      </c>
      <c r="D8" s="46">
        <v>85234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85234</v>
      </c>
      <c r="O8" s="47">
        <f t="shared" si="1"/>
        <v>36.72296423955192</v>
      </c>
      <c r="P8" s="9"/>
    </row>
    <row r="9" spans="1:16" ht="15">
      <c r="A9" s="12"/>
      <c r="B9" s="25">
        <v>312.42</v>
      </c>
      <c r="C9" s="20" t="s">
        <v>11</v>
      </c>
      <c r="D9" s="46">
        <v>53779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53779</v>
      </c>
      <c r="O9" s="47">
        <f t="shared" si="1"/>
        <v>23.170616113744074</v>
      </c>
      <c r="P9" s="9"/>
    </row>
    <row r="10" spans="1:16" ht="15">
      <c r="A10" s="12"/>
      <c r="B10" s="25">
        <v>314.1</v>
      </c>
      <c r="C10" s="20" t="s">
        <v>13</v>
      </c>
      <c r="D10" s="46">
        <v>118048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118048</v>
      </c>
      <c r="O10" s="47">
        <f t="shared" si="1"/>
        <v>50.86083584661784</v>
      </c>
      <c r="P10" s="9"/>
    </row>
    <row r="11" spans="1:16" ht="15">
      <c r="A11" s="12"/>
      <c r="B11" s="25">
        <v>314.3</v>
      </c>
      <c r="C11" s="20" t="s">
        <v>14</v>
      </c>
      <c r="D11" s="46">
        <v>65510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65510</v>
      </c>
      <c r="O11" s="47">
        <f t="shared" si="1"/>
        <v>28.224903059026282</v>
      </c>
      <c r="P11" s="9"/>
    </row>
    <row r="12" spans="1:16" ht="15">
      <c r="A12" s="12"/>
      <c r="B12" s="25">
        <v>314.4</v>
      </c>
      <c r="C12" s="20" t="s">
        <v>15</v>
      </c>
      <c r="D12" s="46">
        <v>7884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7884</v>
      </c>
      <c r="O12" s="47">
        <f t="shared" si="1"/>
        <v>3.3968117190866005</v>
      </c>
      <c r="P12" s="9"/>
    </row>
    <row r="13" spans="1:16" ht="15">
      <c r="A13" s="12"/>
      <c r="B13" s="25">
        <v>315</v>
      </c>
      <c r="C13" s="20" t="s">
        <v>90</v>
      </c>
      <c r="D13" s="46">
        <v>214001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214001</v>
      </c>
      <c r="O13" s="47">
        <f t="shared" si="1"/>
        <v>92.202068074106</v>
      </c>
      <c r="P13" s="9"/>
    </row>
    <row r="14" spans="1:16" ht="15">
      <c r="A14" s="12"/>
      <c r="B14" s="25">
        <v>316</v>
      </c>
      <c r="C14" s="20" t="s">
        <v>91</v>
      </c>
      <c r="D14" s="46">
        <v>6604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6604</v>
      </c>
      <c r="O14" s="47">
        <f t="shared" si="1"/>
        <v>2.845325290822921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SUM(D16:D23)</f>
        <v>516589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297523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814112</v>
      </c>
      <c r="O15" s="45">
        <f t="shared" si="1"/>
        <v>350.7591555364067</v>
      </c>
      <c r="P15" s="10"/>
    </row>
    <row r="16" spans="1:16" ht="15">
      <c r="A16" s="12"/>
      <c r="B16" s="25">
        <v>322</v>
      </c>
      <c r="C16" s="20" t="s">
        <v>0</v>
      </c>
      <c r="D16" s="46">
        <v>240322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240322</v>
      </c>
      <c r="O16" s="47">
        <f t="shared" si="1"/>
        <v>103.54243860404998</v>
      </c>
      <c r="P16" s="9"/>
    </row>
    <row r="17" spans="1:16" ht="15">
      <c r="A17" s="12"/>
      <c r="B17" s="25">
        <v>323.1</v>
      </c>
      <c r="C17" s="20" t="s">
        <v>19</v>
      </c>
      <c r="D17" s="46">
        <v>74157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2">SUM(D17:M17)</f>
        <v>74157</v>
      </c>
      <c r="O17" s="47">
        <f t="shared" si="1"/>
        <v>31.950452391210685</v>
      </c>
      <c r="P17" s="9"/>
    </row>
    <row r="18" spans="1:16" ht="15">
      <c r="A18" s="12"/>
      <c r="B18" s="25">
        <v>323.7</v>
      </c>
      <c r="C18" s="20" t="s">
        <v>20</v>
      </c>
      <c r="D18" s="46">
        <v>33628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33628</v>
      </c>
      <c r="O18" s="47">
        <f t="shared" si="1"/>
        <v>14.488582507539853</v>
      </c>
      <c r="P18" s="9"/>
    </row>
    <row r="19" spans="1:16" ht="15">
      <c r="A19" s="12"/>
      <c r="B19" s="25">
        <v>324.11</v>
      </c>
      <c r="C19" s="20" t="s">
        <v>21</v>
      </c>
      <c r="D19" s="46">
        <v>41584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41584</v>
      </c>
      <c r="O19" s="47">
        <f t="shared" si="1"/>
        <v>17.916415338216286</v>
      </c>
      <c r="P19" s="9"/>
    </row>
    <row r="20" spans="1:16" ht="15">
      <c r="A20" s="12"/>
      <c r="B20" s="25">
        <v>324.21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297523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297523</v>
      </c>
      <c r="O20" s="47">
        <f t="shared" si="1"/>
        <v>128.18741921585524</v>
      </c>
      <c r="P20" s="9"/>
    </row>
    <row r="21" spans="1:16" ht="15">
      <c r="A21" s="12"/>
      <c r="B21" s="25">
        <v>324.61</v>
      </c>
      <c r="C21" s="20" t="s">
        <v>23</v>
      </c>
      <c r="D21" s="46">
        <v>42647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42647</v>
      </c>
      <c r="O21" s="47">
        <f t="shared" si="1"/>
        <v>18.37440758293839</v>
      </c>
      <c r="P21" s="9"/>
    </row>
    <row r="22" spans="1:16" ht="15">
      <c r="A22" s="12"/>
      <c r="B22" s="25">
        <v>324.71</v>
      </c>
      <c r="C22" s="20" t="s">
        <v>24</v>
      </c>
      <c r="D22" s="46">
        <v>73416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73416</v>
      </c>
      <c r="O22" s="47">
        <f t="shared" si="1"/>
        <v>31.631193451098664</v>
      </c>
      <c r="P22" s="9"/>
    </row>
    <row r="23" spans="1:16" ht="15">
      <c r="A23" s="12"/>
      <c r="B23" s="25">
        <v>329</v>
      </c>
      <c r="C23" s="20" t="s">
        <v>25</v>
      </c>
      <c r="D23" s="46">
        <v>10835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5" ref="N23:N34">SUM(D23:M23)</f>
        <v>10835</v>
      </c>
      <c r="O23" s="47">
        <f t="shared" si="1"/>
        <v>4.668246445497631</v>
      </c>
      <c r="P23" s="9"/>
    </row>
    <row r="24" spans="1:16" ht="15.75">
      <c r="A24" s="29" t="s">
        <v>27</v>
      </c>
      <c r="B24" s="30"/>
      <c r="C24" s="31"/>
      <c r="D24" s="32">
        <f aca="true" t="shared" si="6" ref="D24:M24">SUM(D25:D33)</f>
        <v>330393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128000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458393</v>
      </c>
      <c r="O24" s="45">
        <f t="shared" si="1"/>
        <v>197.49806118052564</v>
      </c>
      <c r="P24" s="10"/>
    </row>
    <row r="25" spans="1:16" ht="15">
      <c r="A25" s="12"/>
      <c r="B25" s="25">
        <v>331.1</v>
      </c>
      <c r="C25" s="20" t="s">
        <v>106</v>
      </c>
      <c r="D25" s="46">
        <v>90999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90999</v>
      </c>
      <c r="O25" s="47">
        <f t="shared" si="1"/>
        <v>39.20680741059888</v>
      </c>
      <c r="P25" s="9"/>
    </row>
    <row r="26" spans="1:16" ht="15">
      <c r="A26" s="12"/>
      <c r="B26" s="25">
        <v>334.1</v>
      </c>
      <c r="C26" s="20" t="s">
        <v>108</v>
      </c>
      <c r="D26" s="46">
        <v>1250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1250</v>
      </c>
      <c r="O26" s="47">
        <f t="shared" si="1"/>
        <v>0.5385609651012495</v>
      </c>
      <c r="P26" s="9"/>
    </row>
    <row r="27" spans="1:16" ht="15">
      <c r="A27" s="12"/>
      <c r="B27" s="25">
        <v>334.35</v>
      </c>
      <c r="C27" s="20" t="s">
        <v>29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128000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128000</v>
      </c>
      <c r="O27" s="47">
        <f t="shared" si="1"/>
        <v>55.14864282636795</v>
      </c>
      <c r="P27" s="9"/>
    </row>
    <row r="28" spans="1:16" ht="15">
      <c r="A28" s="12"/>
      <c r="B28" s="25">
        <v>335.14</v>
      </c>
      <c r="C28" s="20" t="s">
        <v>95</v>
      </c>
      <c r="D28" s="46">
        <v>5455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5455</v>
      </c>
      <c r="O28" s="47">
        <f t="shared" si="1"/>
        <v>2.3502800517018527</v>
      </c>
      <c r="P28" s="9"/>
    </row>
    <row r="29" spans="1:16" ht="15">
      <c r="A29" s="12"/>
      <c r="B29" s="25">
        <v>335.15</v>
      </c>
      <c r="C29" s="20" t="s">
        <v>96</v>
      </c>
      <c r="D29" s="46">
        <v>1126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1126</v>
      </c>
      <c r="O29" s="47">
        <f t="shared" si="1"/>
        <v>0.4851357173632055</v>
      </c>
      <c r="P29" s="9"/>
    </row>
    <row r="30" spans="1:16" ht="15">
      <c r="A30" s="12"/>
      <c r="B30" s="25">
        <v>335.16</v>
      </c>
      <c r="C30" s="20" t="s">
        <v>125</v>
      </c>
      <c r="D30" s="46">
        <v>58081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58081</v>
      </c>
      <c r="O30" s="47">
        <f t="shared" si="1"/>
        <v>25.024127531236537</v>
      </c>
      <c r="P30" s="9"/>
    </row>
    <row r="31" spans="1:16" ht="15">
      <c r="A31" s="12"/>
      <c r="B31" s="25">
        <v>335.18</v>
      </c>
      <c r="C31" s="20" t="s">
        <v>97</v>
      </c>
      <c r="D31" s="46">
        <v>121829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121829</v>
      </c>
      <c r="O31" s="47">
        <f t="shared" si="1"/>
        <v>52.489875053856096</v>
      </c>
      <c r="P31" s="9"/>
    </row>
    <row r="32" spans="1:16" ht="15">
      <c r="A32" s="12"/>
      <c r="B32" s="25">
        <v>335.49</v>
      </c>
      <c r="C32" s="20" t="s">
        <v>35</v>
      </c>
      <c r="D32" s="46">
        <v>17777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17777</v>
      </c>
      <c r="O32" s="47">
        <f t="shared" si="1"/>
        <v>7.659198621283929</v>
      </c>
      <c r="P32" s="9"/>
    </row>
    <row r="33" spans="1:16" ht="15">
      <c r="A33" s="12"/>
      <c r="B33" s="25">
        <v>337.7</v>
      </c>
      <c r="C33" s="20" t="s">
        <v>36</v>
      </c>
      <c r="D33" s="46">
        <v>33876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33876</v>
      </c>
      <c r="O33" s="47">
        <f t="shared" si="1"/>
        <v>14.595433003015941</v>
      </c>
      <c r="P33" s="9"/>
    </row>
    <row r="34" spans="1:16" ht="15.75">
      <c r="A34" s="29" t="s">
        <v>41</v>
      </c>
      <c r="B34" s="30"/>
      <c r="C34" s="31"/>
      <c r="D34" s="32">
        <f aca="true" t="shared" si="7" ref="D34:M34">SUM(D35:D40)</f>
        <v>361125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2411484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5"/>
        <v>2772609</v>
      </c>
      <c r="O34" s="45">
        <f t="shared" si="1"/>
        <v>1194.5751831107282</v>
      </c>
      <c r="P34" s="10"/>
    </row>
    <row r="35" spans="1:16" ht="15">
      <c r="A35" s="12"/>
      <c r="B35" s="25">
        <v>341.9</v>
      </c>
      <c r="C35" s="20" t="s">
        <v>98</v>
      </c>
      <c r="D35" s="46">
        <v>175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8" ref="N35:N40">SUM(D35:M35)</f>
        <v>175</v>
      </c>
      <c r="O35" s="47">
        <f t="shared" si="1"/>
        <v>0.07539853511417492</v>
      </c>
      <c r="P35" s="9"/>
    </row>
    <row r="36" spans="1:16" ht="15">
      <c r="A36" s="12"/>
      <c r="B36" s="25">
        <v>343.4</v>
      </c>
      <c r="C36" s="20" t="s">
        <v>46</v>
      </c>
      <c r="D36" s="46">
        <v>305896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305896</v>
      </c>
      <c r="O36" s="47">
        <f t="shared" si="1"/>
        <v>131.79491598448945</v>
      </c>
      <c r="P36" s="9"/>
    </row>
    <row r="37" spans="1:16" ht="15">
      <c r="A37" s="12"/>
      <c r="B37" s="25">
        <v>343.6</v>
      </c>
      <c r="C37" s="20" t="s">
        <v>86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2411484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2411484</v>
      </c>
      <c r="O37" s="47">
        <f t="shared" si="1"/>
        <v>1038.9849202929772</v>
      </c>
      <c r="P37" s="9"/>
    </row>
    <row r="38" spans="1:16" ht="15">
      <c r="A38" s="12"/>
      <c r="B38" s="25">
        <v>343.9</v>
      </c>
      <c r="C38" s="20" t="s">
        <v>48</v>
      </c>
      <c r="D38" s="46">
        <v>31540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31540</v>
      </c>
      <c r="O38" s="47">
        <f t="shared" si="1"/>
        <v>13.588970271434727</v>
      </c>
      <c r="P38" s="9"/>
    </row>
    <row r="39" spans="1:16" ht="15">
      <c r="A39" s="12"/>
      <c r="B39" s="25">
        <v>344.9</v>
      </c>
      <c r="C39" s="20" t="s">
        <v>99</v>
      </c>
      <c r="D39" s="46">
        <v>16304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16304</v>
      </c>
      <c r="O39" s="47">
        <f t="shared" si="1"/>
        <v>7.024558380008617</v>
      </c>
      <c r="P39" s="9"/>
    </row>
    <row r="40" spans="1:16" ht="15">
      <c r="A40" s="12"/>
      <c r="B40" s="25">
        <v>347.1</v>
      </c>
      <c r="C40" s="20" t="s">
        <v>50</v>
      </c>
      <c r="D40" s="46">
        <v>7210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7210</v>
      </c>
      <c r="O40" s="47">
        <f t="shared" si="1"/>
        <v>3.106419646704007</v>
      </c>
      <c r="P40" s="9"/>
    </row>
    <row r="41" spans="1:16" ht="15.75">
      <c r="A41" s="29" t="s">
        <v>42</v>
      </c>
      <c r="B41" s="30"/>
      <c r="C41" s="31"/>
      <c r="D41" s="32">
        <f aca="true" t="shared" si="9" ref="D41:M41">SUM(D42:D42)</f>
        <v>12069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aca="true" t="shared" si="10" ref="N41:N52">SUM(D41:M41)</f>
        <v>12069</v>
      </c>
      <c r="O41" s="45">
        <f t="shared" si="1"/>
        <v>5.199913830245584</v>
      </c>
      <c r="P41" s="10"/>
    </row>
    <row r="42" spans="1:16" ht="15">
      <c r="A42" s="13"/>
      <c r="B42" s="39">
        <v>359</v>
      </c>
      <c r="C42" s="21" t="s">
        <v>55</v>
      </c>
      <c r="D42" s="46">
        <v>12069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12069</v>
      </c>
      <c r="O42" s="47">
        <f t="shared" si="1"/>
        <v>5.199913830245584</v>
      </c>
      <c r="P42" s="9"/>
    </row>
    <row r="43" spans="1:16" ht="15.75">
      <c r="A43" s="29" t="s">
        <v>3</v>
      </c>
      <c r="B43" s="30"/>
      <c r="C43" s="31"/>
      <c r="D43" s="32">
        <f aca="true" t="shared" si="11" ref="D43:M43">SUM(D44:D49)</f>
        <v>37857</v>
      </c>
      <c r="E43" s="32">
        <f t="shared" si="11"/>
        <v>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6518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10"/>
        <v>44375</v>
      </c>
      <c r="O43" s="45">
        <f t="shared" si="1"/>
        <v>19.118914261094357</v>
      </c>
      <c r="P43" s="10"/>
    </row>
    <row r="44" spans="1:16" ht="15">
      <c r="A44" s="12"/>
      <c r="B44" s="25">
        <v>361.1</v>
      </c>
      <c r="C44" s="20" t="s">
        <v>56</v>
      </c>
      <c r="D44" s="46">
        <v>1009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1009</v>
      </c>
      <c r="O44" s="47">
        <f t="shared" si="1"/>
        <v>0.4347264110297286</v>
      </c>
      <c r="P44" s="9"/>
    </row>
    <row r="45" spans="1:16" ht="15">
      <c r="A45" s="12"/>
      <c r="B45" s="25">
        <v>362</v>
      </c>
      <c r="C45" s="20" t="s">
        <v>57</v>
      </c>
      <c r="D45" s="46">
        <v>11600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11600</v>
      </c>
      <c r="O45" s="47">
        <f t="shared" si="1"/>
        <v>4.997845756139595</v>
      </c>
      <c r="P45" s="9"/>
    </row>
    <row r="46" spans="1:16" ht="15">
      <c r="A46" s="12"/>
      <c r="B46" s="25">
        <v>364</v>
      </c>
      <c r="C46" s="20" t="s">
        <v>126</v>
      </c>
      <c r="D46" s="46">
        <v>136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136</v>
      </c>
      <c r="O46" s="47">
        <f t="shared" si="1"/>
        <v>0.058595433003015944</v>
      </c>
      <c r="P46" s="9"/>
    </row>
    <row r="47" spans="1:16" ht="15">
      <c r="A47" s="12"/>
      <c r="B47" s="25">
        <v>366</v>
      </c>
      <c r="C47" s="20" t="s">
        <v>58</v>
      </c>
      <c r="D47" s="46">
        <v>11001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11001</v>
      </c>
      <c r="O47" s="47">
        <f t="shared" si="1"/>
        <v>4.739767341663076</v>
      </c>
      <c r="P47" s="9"/>
    </row>
    <row r="48" spans="1:16" ht="15">
      <c r="A48" s="12"/>
      <c r="B48" s="25">
        <v>369.3</v>
      </c>
      <c r="C48" s="20" t="s">
        <v>127</v>
      </c>
      <c r="D48" s="46">
        <v>4480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4480</v>
      </c>
      <c r="O48" s="47">
        <f t="shared" si="1"/>
        <v>1.930202498922878</v>
      </c>
      <c r="P48" s="9"/>
    </row>
    <row r="49" spans="1:16" ht="15">
      <c r="A49" s="12"/>
      <c r="B49" s="25">
        <v>369.9</v>
      </c>
      <c r="C49" s="20" t="s">
        <v>59</v>
      </c>
      <c r="D49" s="46">
        <v>9631</v>
      </c>
      <c r="E49" s="46">
        <v>0</v>
      </c>
      <c r="F49" s="46">
        <v>0</v>
      </c>
      <c r="G49" s="46">
        <v>0</v>
      </c>
      <c r="H49" s="46">
        <v>0</v>
      </c>
      <c r="I49" s="46">
        <v>6518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16149</v>
      </c>
      <c r="O49" s="47">
        <f t="shared" si="1"/>
        <v>6.957776820336062</v>
      </c>
      <c r="P49" s="9"/>
    </row>
    <row r="50" spans="1:16" ht="15.75">
      <c r="A50" s="29" t="s">
        <v>43</v>
      </c>
      <c r="B50" s="30"/>
      <c r="C50" s="31"/>
      <c r="D50" s="32">
        <f aca="true" t="shared" si="12" ref="D50:M50">SUM(D51:D51)</f>
        <v>25000</v>
      </c>
      <c r="E50" s="32">
        <f t="shared" si="12"/>
        <v>0</v>
      </c>
      <c r="F50" s="32">
        <f t="shared" si="12"/>
        <v>0</v>
      </c>
      <c r="G50" s="32">
        <f t="shared" si="12"/>
        <v>0</v>
      </c>
      <c r="H50" s="32">
        <f t="shared" si="12"/>
        <v>0</v>
      </c>
      <c r="I50" s="32">
        <f t="shared" si="12"/>
        <v>0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 t="shared" si="10"/>
        <v>25000</v>
      </c>
      <c r="O50" s="45">
        <f t="shared" si="1"/>
        <v>10.771219302024988</v>
      </c>
      <c r="P50" s="9"/>
    </row>
    <row r="51" spans="1:16" ht="15.75" thickBot="1">
      <c r="A51" s="12"/>
      <c r="B51" s="25">
        <v>381</v>
      </c>
      <c r="C51" s="20" t="s">
        <v>60</v>
      </c>
      <c r="D51" s="46">
        <v>25000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25000</v>
      </c>
      <c r="O51" s="47">
        <f t="shared" si="1"/>
        <v>10.771219302024988</v>
      </c>
      <c r="P51" s="9"/>
    </row>
    <row r="52" spans="1:119" ht="16.5" thickBot="1">
      <c r="A52" s="14" t="s">
        <v>51</v>
      </c>
      <c r="B52" s="23"/>
      <c r="C52" s="22"/>
      <c r="D52" s="15">
        <f aca="true" t="shared" si="13" ref="D52:M52">SUM(D5,D15,D24,D34,D41,D43,D50)</f>
        <v>2631914</v>
      </c>
      <c r="E52" s="15">
        <f t="shared" si="13"/>
        <v>0</v>
      </c>
      <c r="F52" s="15">
        <f t="shared" si="13"/>
        <v>0</v>
      </c>
      <c r="G52" s="15">
        <f t="shared" si="13"/>
        <v>0</v>
      </c>
      <c r="H52" s="15">
        <f t="shared" si="13"/>
        <v>0</v>
      </c>
      <c r="I52" s="15">
        <f t="shared" si="13"/>
        <v>2843525</v>
      </c>
      <c r="J52" s="15">
        <f t="shared" si="13"/>
        <v>0</v>
      </c>
      <c r="K52" s="15">
        <f t="shared" si="13"/>
        <v>0</v>
      </c>
      <c r="L52" s="15">
        <f t="shared" si="13"/>
        <v>0</v>
      </c>
      <c r="M52" s="15">
        <f t="shared" si="13"/>
        <v>0</v>
      </c>
      <c r="N52" s="15">
        <f t="shared" si="10"/>
        <v>5475439</v>
      </c>
      <c r="O52" s="38">
        <f t="shared" si="1"/>
        <v>2359.086169754416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5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5" ht="15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132</v>
      </c>
      <c r="M54" s="48"/>
      <c r="N54" s="48"/>
      <c r="O54" s="43">
        <v>2321</v>
      </c>
    </row>
    <row r="55" spans="1:15" ht="1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5" ht="15.75" customHeight="1" thickBot="1">
      <c r="A56" s="52" t="s">
        <v>75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sheetProtection/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1141952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1141952</v>
      </c>
      <c r="O5" s="33">
        <f aca="true" t="shared" si="1" ref="O5:O51">(N5/O$53)</f>
        <v>546.911877394636</v>
      </c>
      <c r="P5" s="6"/>
    </row>
    <row r="6" spans="1:16" ht="15">
      <c r="A6" s="12"/>
      <c r="B6" s="25">
        <v>311</v>
      </c>
      <c r="C6" s="20" t="s">
        <v>2</v>
      </c>
      <c r="D6" s="46">
        <v>603370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603370</v>
      </c>
      <c r="O6" s="47">
        <f t="shared" si="1"/>
        <v>288.97030651341</v>
      </c>
      <c r="P6" s="9"/>
    </row>
    <row r="7" spans="1:16" ht="15">
      <c r="A7" s="12"/>
      <c r="B7" s="25">
        <v>312.3</v>
      </c>
      <c r="C7" s="20" t="s">
        <v>10</v>
      </c>
      <c r="D7" s="46">
        <v>14594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14594</v>
      </c>
      <c r="O7" s="47">
        <f t="shared" si="1"/>
        <v>6.989463601532567</v>
      </c>
      <c r="P7" s="9"/>
    </row>
    <row r="8" spans="1:16" ht="15">
      <c r="A8" s="12"/>
      <c r="B8" s="25">
        <v>312.41</v>
      </c>
      <c r="C8" s="20" t="s">
        <v>12</v>
      </c>
      <c r="D8" s="46">
        <v>81005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81005</v>
      </c>
      <c r="O8" s="47">
        <f t="shared" si="1"/>
        <v>38.79549808429119</v>
      </c>
      <c r="P8" s="9"/>
    </row>
    <row r="9" spans="1:16" ht="15">
      <c r="A9" s="12"/>
      <c r="B9" s="25">
        <v>312.42</v>
      </c>
      <c r="C9" s="20" t="s">
        <v>11</v>
      </c>
      <c r="D9" s="46">
        <v>50529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50529</v>
      </c>
      <c r="O9" s="47">
        <f t="shared" si="1"/>
        <v>24.19971264367816</v>
      </c>
      <c r="P9" s="9"/>
    </row>
    <row r="10" spans="1:16" ht="15">
      <c r="A10" s="12"/>
      <c r="B10" s="25">
        <v>314.1</v>
      </c>
      <c r="C10" s="20" t="s">
        <v>13</v>
      </c>
      <c r="D10" s="46">
        <v>102387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102387</v>
      </c>
      <c r="O10" s="47">
        <f t="shared" si="1"/>
        <v>49.035919540229884</v>
      </c>
      <c r="P10" s="9"/>
    </row>
    <row r="11" spans="1:16" ht="15">
      <c r="A11" s="12"/>
      <c r="B11" s="25">
        <v>314.3</v>
      </c>
      <c r="C11" s="20" t="s">
        <v>14</v>
      </c>
      <c r="D11" s="46">
        <v>57258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57258</v>
      </c>
      <c r="O11" s="47">
        <f t="shared" si="1"/>
        <v>27.42241379310345</v>
      </c>
      <c r="P11" s="9"/>
    </row>
    <row r="12" spans="1:16" ht="15">
      <c r="A12" s="12"/>
      <c r="B12" s="25">
        <v>314.4</v>
      </c>
      <c r="C12" s="20" t="s">
        <v>15</v>
      </c>
      <c r="D12" s="46">
        <v>5226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5226</v>
      </c>
      <c r="O12" s="47">
        <f t="shared" si="1"/>
        <v>2.5028735632183907</v>
      </c>
      <c r="P12" s="9"/>
    </row>
    <row r="13" spans="1:16" ht="15">
      <c r="A13" s="12"/>
      <c r="B13" s="25">
        <v>315</v>
      </c>
      <c r="C13" s="20" t="s">
        <v>90</v>
      </c>
      <c r="D13" s="46">
        <v>208574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208574</v>
      </c>
      <c r="O13" s="47">
        <f t="shared" si="1"/>
        <v>99.89176245210729</v>
      </c>
      <c r="P13" s="9"/>
    </row>
    <row r="14" spans="1:16" ht="15">
      <c r="A14" s="12"/>
      <c r="B14" s="25">
        <v>316</v>
      </c>
      <c r="C14" s="20" t="s">
        <v>91</v>
      </c>
      <c r="D14" s="46">
        <v>19009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19009</v>
      </c>
      <c r="O14" s="47">
        <f t="shared" si="1"/>
        <v>9.103927203065133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SUM(D16:D23)</f>
        <v>939207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838847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1778054</v>
      </c>
      <c r="O15" s="45">
        <f t="shared" si="1"/>
        <v>851.5584291187739</v>
      </c>
      <c r="P15" s="10"/>
    </row>
    <row r="16" spans="1:16" ht="15">
      <c r="A16" s="12"/>
      <c r="B16" s="25">
        <v>322</v>
      </c>
      <c r="C16" s="20" t="s">
        <v>0</v>
      </c>
      <c r="D16" s="46">
        <v>472643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472643</v>
      </c>
      <c r="O16" s="47">
        <f t="shared" si="1"/>
        <v>226.36159003831418</v>
      </c>
      <c r="P16" s="9"/>
    </row>
    <row r="17" spans="1:16" ht="15">
      <c r="A17" s="12"/>
      <c r="B17" s="25">
        <v>323.1</v>
      </c>
      <c r="C17" s="20" t="s">
        <v>19</v>
      </c>
      <c r="D17" s="46">
        <v>68314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2">SUM(D17:M17)</f>
        <v>68314</v>
      </c>
      <c r="O17" s="47">
        <f t="shared" si="1"/>
        <v>32.71743295019157</v>
      </c>
      <c r="P17" s="9"/>
    </row>
    <row r="18" spans="1:16" ht="15">
      <c r="A18" s="12"/>
      <c r="B18" s="25">
        <v>323.7</v>
      </c>
      <c r="C18" s="20" t="s">
        <v>20</v>
      </c>
      <c r="D18" s="46">
        <v>30157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30157</v>
      </c>
      <c r="O18" s="47">
        <f t="shared" si="1"/>
        <v>14.44300766283525</v>
      </c>
      <c r="P18" s="9"/>
    </row>
    <row r="19" spans="1:16" ht="15">
      <c r="A19" s="12"/>
      <c r="B19" s="25">
        <v>324.11</v>
      </c>
      <c r="C19" s="20" t="s">
        <v>21</v>
      </c>
      <c r="D19" s="46">
        <v>96040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96040</v>
      </c>
      <c r="O19" s="47">
        <f t="shared" si="1"/>
        <v>45.99616858237548</v>
      </c>
      <c r="P19" s="9"/>
    </row>
    <row r="20" spans="1:16" ht="15">
      <c r="A20" s="12"/>
      <c r="B20" s="25">
        <v>324.21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838847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838847</v>
      </c>
      <c r="O20" s="47">
        <f t="shared" si="1"/>
        <v>401.74664750957857</v>
      </c>
      <c r="P20" s="9"/>
    </row>
    <row r="21" spans="1:16" ht="15">
      <c r="A21" s="12"/>
      <c r="B21" s="25">
        <v>324.61</v>
      </c>
      <c r="C21" s="20" t="s">
        <v>23</v>
      </c>
      <c r="D21" s="46">
        <v>100896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100896</v>
      </c>
      <c r="O21" s="47">
        <f t="shared" si="1"/>
        <v>48.32183908045977</v>
      </c>
      <c r="P21" s="9"/>
    </row>
    <row r="22" spans="1:16" ht="15">
      <c r="A22" s="12"/>
      <c r="B22" s="25">
        <v>324.71</v>
      </c>
      <c r="C22" s="20" t="s">
        <v>24</v>
      </c>
      <c r="D22" s="46">
        <v>169557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169557</v>
      </c>
      <c r="O22" s="47">
        <f t="shared" si="1"/>
        <v>81.20545977011494</v>
      </c>
      <c r="P22" s="9"/>
    </row>
    <row r="23" spans="1:16" ht="15">
      <c r="A23" s="12"/>
      <c r="B23" s="25">
        <v>329</v>
      </c>
      <c r="C23" s="20" t="s">
        <v>25</v>
      </c>
      <c r="D23" s="46">
        <v>1600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5" ref="N23:N32">SUM(D23:M23)</f>
        <v>1600</v>
      </c>
      <c r="O23" s="47">
        <f t="shared" si="1"/>
        <v>0.7662835249042146</v>
      </c>
      <c r="P23" s="9"/>
    </row>
    <row r="24" spans="1:16" ht="15.75">
      <c r="A24" s="29" t="s">
        <v>27</v>
      </c>
      <c r="B24" s="30"/>
      <c r="C24" s="31"/>
      <c r="D24" s="32">
        <f aca="true" t="shared" si="6" ref="D24:M24">SUM(D25:D31)</f>
        <v>298551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298551</v>
      </c>
      <c r="O24" s="45">
        <f t="shared" si="1"/>
        <v>142.98419540229884</v>
      </c>
      <c r="P24" s="10"/>
    </row>
    <row r="25" spans="1:16" ht="15">
      <c r="A25" s="12"/>
      <c r="B25" s="25">
        <v>331.1</v>
      </c>
      <c r="C25" s="20" t="s">
        <v>106</v>
      </c>
      <c r="D25" s="46">
        <v>76860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76860</v>
      </c>
      <c r="O25" s="47">
        <f t="shared" si="1"/>
        <v>36.810344827586206</v>
      </c>
      <c r="P25" s="9"/>
    </row>
    <row r="26" spans="1:16" ht="15">
      <c r="A26" s="12"/>
      <c r="B26" s="25">
        <v>335.14</v>
      </c>
      <c r="C26" s="20" t="s">
        <v>95</v>
      </c>
      <c r="D26" s="46">
        <v>5485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5485</v>
      </c>
      <c r="O26" s="47">
        <f t="shared" si="1"/>
        <v>2.6269157088122603</v>
      </c>
      <c r="P26" s="9"/>
    </row>
    <row r="27" spans="1:16" ht="15">
      <c r="A27" s="12"/>
      <c r="B27" s="25">
        <v>335.15</v>
      </c>
      <c r="C27" s="20" t="s">
        <v>96</v>
      </c>
      <c r="D27" s="46">
        <v>1126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1126</v>
      </c>
      <c r="O27" s="47">
        <f t="shared" si="1"/>
        <v>0.539272030651341</v>
      </c>
      <c r="P27" s="9"/>
    </row>
    <row r="28" spans="1:16" ht="15">
      <c r="A28" s="12"/>
      <c r="B28" s="25">
        <v>335.16</v>
      </c>
      <c r="C28" s="20" t="s">
        <v>125</v>
      </c>
      <c r="D28" s="46">
        <v>57403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57403</v>
      </c>
      <c r="O28" s="47">
        <f t="shared" si="1"/>
        <v>27.49185823754789</v>
      </c>
      <c r="P28" s="9"/>
    </row>
    <row r="29" spans="1:16" ht="15">
      <c r="A29" s="12"/>
      <c r="B29" s="25">
        <v>335.18</v>
      </c>
      <c r="C29" s="20" t="s">
        <v>97</v>
      </c>
      <c r="D29" s="46">
        <v>107783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107783</v>
      </c>
      <c r="O29" s="47">
        <f t="shared" si="1"/>
        <v>51.62021072796935</v>
      </c>
      <c r="P29" s="9"/>
    </row>
    <row r="30" spans="1:16" ht="15">
      <c r="A30" s="12"/>
      <c r="B30" s="25">
        <v>335.49</v>
      </c>
      <c r="C30" s="20" t="s">
        <v>35</v>
      </c>
      <c r="D30" s="46">
        <v>17904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17904</v>
      </c>
      <c r="O30" s="47">
        <f t="shared" si="1"/>
        <v>8.574712643678161</v>
      </c>
      <c r="P30" s="9"/>
    </row>
    <row r="31" spans="1:16" ht="15">
      <c r="A31" s="12"/>
      <c r="B31" s="25">
        <v>337.7</v>
      </c>
      <c r="C31" s="20" t="s">
        <v>36</v>
      </c>
      <c r="D31" s="46">
        <v>31990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31990</v>
      </c>
      <c r="O31" s="47">
        <f t="shared" si="1"/>
        <v>15.32088122605364</v>
      </c>
      <c r="P31" s="9"/>
    </row>
    <row r="32" spans="1:16" ht="15.75">
      <c r="A32" s="29" t="s">
        <v>41</v>
      </c>
      <c r="B32" s="30"/>
      <c r="C32" s="31"/>
      <c r="D32" s="32">
        <f aca="true" t="shared" si="7" ref="D32:M32">SUM(D33:D38)</f>
        <v>331833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2272594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5"/>
        <v>2604427</v>
      </c>
      <c r="O32" s="45">
        <f t="shared" si="1"/>
        <v>1247.330938697318</v>
      </c>
      <c r="P32" s="10"/>
    </row>
    <row r="33" spans="1:16" ht="15">
      <c r="A33" s="12"/>
      <c r="B33" s="25">
        <v>341.9</v>
      </c>
      <c r="C33" s="20" t="s">
        <v>98</v>
      </c>
      <c r="D33" s="46">
        <v>25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8" ref="N33:N38">SUM(D33:M33)</f>
        <v>25</v>
      </c>
      <c r="O33" s="47">
        <f t="shared" si="1"/>
        <v>0.011973180076628353</v>
      </c>
      <c r="P33" s="9"/>
    </row>
    <row r="34" spans="1:16" ht="15">
      <c r="A34" s="12"/>
      <c r="B34" s="25">
        <v>343.4</v>
      </c>
      <c r="C34" s="20" t="s">
        <v>46</v>
      </c>
      <c r="D34" s="46">
        <v>283229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283229</v>
      </c>
      <c r="O34" s="47">
        <f t="shared" si="1"/>
        <v>135.64607279693487</v>
      </c>
      <c r="P34" s="9"/>
    </row>
    <row r="35" spans="1:16" ht="15">
      <c r="A35" s="12"/>
      <c r="B35" s="25">
        <v>343.6</v>
      </c>
      <c r="C35" s="20" t="s">
        <v>86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2272594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2272594</v>
      </c>
      <c r="O35" s="47">
        <f t="shared" si="1"/>
        <v>1088.4070881226053</v>
      </c>
      <c r="P35" s="9"/>
    </row>
    <row r="36" spans="1:16" ht="15">
      <c r="A36" s="12"/>
      <c r="B36" s="25">
        <v>343.9</v>
      </c>
      <c r="C36" s="20" t="s">
        <v>48</v>
      </c>
      <c r="D36" s="46">
        <v>23880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23880</v>
      </c>
      <c r="O36" s="47">
        <f t="shared" si="1"/>
        <v>11.436781609195402</v>
      </c>
      <c r="P36" s="9"/>
    </row>
    <row r="37" spans="1:16" ht="15">
      <c r="A37" s="12"/>
      <c r="B37" s="25">
        <v>344.9</v>
      </c>
      <c r="C37" s="20" t="s">
        <v>99</v>
      </c>
      <c r="D37" s="46">
        <v>16304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16304</v>
      </c>
      <c r="O37" s="47">
        <f t="shared" si="1"/>
        <v>7.8084291187739465</v>
      </c>
      <c r="P37" s="9"/>
    </row>
    <row r="38" spans="1:16" ht="15">
      <c r="A38" s="12"/>
      <c r="B38" s="25">
        <v>347.1</v>
      </c>
      <c r="C38" s="20" t="s">
        <v>50</v>
      </c>
      <c r="D38" s="46">
        <v>8395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8395</v>
      </c>
      <c r="O38" s="47">
        <f t="shared" si="1"/>
        <v>4.020593869731801</v>
      </c>
      <c r="P38" s="9"/>
    </row>
    <row r="39" spans="1:16" ht="15.75">
      <c r="A39" s="29" t="s">
        <v>42</v>
      </c>
      <c r="B39" s="30"/>
      <c r="C39" s="31"/>
      <c r="D39" s="32">
        <f aca="true" t="shared" si="9" ref="D39:M39">SUM(D40:D40)</f>
        <v>7306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aca="true" t="shared" si="10" ref="N39:N51">SUM(D39:M39)</f>
        <v>7306</v>
      </c>
      <c r="O39" s="45">
        <f t="shared" si="1"/>
        <v>3.4990421455938696</v>
      </c>
      <c r="P39" s="10"/>
    </row>
    <row r="40" spans="1:16" ht="15">
      <c r="A40" s="13"/>
      <c r="B40" s="39">
        <v>359</v>
      </c>
      <c r="C40" s="21" t="s">
        <v>55</v>
      </c>
      <c r="D40" s="46">
        <v>7306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7306</v>
      </c>
      <c r="O40" s="47">
        <f t="shared" si="1"/>
        <v>3.4990421455938696</v>
      </c>
      <c r="P40" s="9"/>
    </row>
    <row r="41" spans="1:16" ht="15.75">
      <c r="A41" s="29" t="s">
        <v>3</v>
      </c>
      <c r="B41" s="30"/>
      <c r="C41" s="31"/>
      <c r="D41" s="32">
        <f aca="true" t="shared" si="11" ref="D41:M41">SUM(D42:D47)</f>
        <v>43524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791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10"/>
        <v>44315</v>
      </c>
      <c r="O41" s="45">
        <f t="shared" si="1"/>
        <v>21.22365900383142</v>
      </c>
      <c r="P41" s="10"/>
    </row>
    <row r="42" spans="1:16" ht="15">
      <c r="A42" s="12"/>
      <c r="B42" s="25">
        <v>361.1</v>
      </c>
      <c r="C42" s="20" t="s">
        <v>56</v>
      </c>
      <c r="D42" s="46">
        <v>391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391</v>
      </c>
      <c r="O42" s="47">
        <f t="shared" si="1"/>
        <v>0.18726053639846743</v>
      </c>
      <c r="P42" s="9"/>
    </row>
    <row r="43" spans="1:16" ht="15">
      <c r="A43" s="12"/>
      <c r="B43" s="25">
        <v>362</v>
      </c>
      <c r="C43" s="20" t="s">
        <v>57</v>
      </c>
      <c r="D43" s="46">
        <v>6300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6300</v>
      </c>
      <c r="O43" s="47">
        <f t="shared" si="1"/>
        <v>3.0172413793103448</v>
      </c>
      <c r="P43" s="9"/>
    </row>
    <row r="44" spans="1:16" ht="15">
      <c r="A44" s="12"/>
      <c r="B44" s="25">
        <v>364</v>
      </c>
      <c r="C44" s="20" t="s">
        <v>126</v>
      </c>
      <c r="D44" s="46">
        <v>3586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3586</v>
      </c>
      <c r="O44" s="47">
        <f t="shared" si="1"/>
        <v>1.7174329501915708</v>
      </c>
      <c r="P44" s="9"/>
    </row>
    <row r="45" spans="1:16" ht="15">
      <c r="A45" s="12"/>
      <c r="B45" s="25">
        <v>366</v>
      </c>
      <c r="C45" s="20" t="s">
        <v>58</v>
      </c>
      <c r="D45" s="46">
        <v>4086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4086</v>
      </c>
      <c r="O45" s="47">
        <f t="shared" si="1"/>
        <v>1.956896551724138</v>
      </c>
      <c r="P45" s="9"/>
    </row>
    <row r="46" spans="1:16" ht="15">
      <c r="A46" s="12"/>
      <c r="B46" s="25">
        <v>369.3</v>
      </c>
      <c r="C46" s="20" t="s">
        <v>127</v>
      </c>
      <c r="D46" s="46">
        <v>4452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4452</v>
      </c>
      <c r="O46" s="47">
        <f t="shared" si="1"/>
        <v>2.132183908045977</v>
      </c>
      <c r="P46" s="9"/>
    </row>
    <row r="47" spans="1:16" ht="15">
      <c r="A47" s="12"/>
      <c r="B47" s="25">
        <v>369.9</v>
      </c>
      <c r="C47" s="20" t="s">
        <v>59</v>
      </c>
      <c r="D47" s="46">
        <v>24709</v>
      </c>
      <c r="E47" s="46">
        <v>0</v>
      </c>
      <c r="F47" s="46">
        <v>0</v>
      </c>
      <c r="G47" s="46">
        <v>0</v>
      </c>
      <c r="H47" s="46">
        <v>0</v>
      </c>
      <c r="I47" s="46">
        <v>791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25500</v>
      </c>
      <c r="O47" s="47">
        <f t="shared" si="1"/>
        <v>12.21264367816092</v>
      </c>
      <c r="P47" s="9"/>
    </row>
    <row r="48" spans="1:16" ht="15.75">
      <c r="A48" s="29" t="s">
        <v>43</v>
      </c>
      <c r="B48" s="30"/>
      <c r="C48" s="31"/>
      <c r="D48" s="32">
        <f aca="true" t="shared" si="12" ref="D48:M48">SUM(D49:D50)</f>
        <v>1583592</v>
      </c>
      <c r="E48" s="32">
        <f t="shared" si="12"/>
        <v>0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0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0"/>
        <v>1583592</v>
      </c>
      <c r="O48" s="45">
        <f t="shared" si="1"/>
        <v>758.4252873563219</v>
      </c>
      <c r="P48" s="9"/>
    </row>
    <row r="49" spans="1:16" ht="15">
      <c r="A49" s="12"/>
      <c r="B49" s="25">
        <v>381</v>
      </c>
      <c r="C49" s="20" t="s">
        <v>60</v>
      </c>
      <c r="D49" s="46">
        <v>183592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183592</v>
      </c>
      <c r="O49" s="47">
        <f t="shared" si="1"/>
        <v>87.9272030651341</v>
      </c>
      <c r="P49" s="9"/>
    </row>
    <row r="50" spans="1:16" ht="15.75" thickBot="1">
      <c r="A50" s="12"/>
      <c r="B50" s="25">
        <v>384</v>
      </c>
      <c r="C50" s="20" t="s">
        <v>80</v>
      </c>
      <c r="D50" s="46">
        <v>1400000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1400000</v>
      </c>
      <c r="O50" s="47">
        <f t="shared" si="1"/>
        <v>670.4980842911878</v>
      </c>
      <c r="P50" s="9"/>
    </row>
    <row r="51" spans="1:119" ht="16.5" thickBot="1">
      <c r="A51" s="14" t="s">
        <v>51</v>
      </c>
      <c r="B51" s="23"/>
      <c r="C51" s="22"/>
      <c r="D51" s="15">
        <f aca="true" t="shared" si="13" ref="D51:M51">SUM(D5,D15,D24,D32,D39,D41,D48)</f>
        <v>4345965</v>
      </c>
      <c r="E51" s="15">
        <f t="shared" si="13"/>
        <v>0</v>
      </c>
      <c r="F51" s="15">
        <f t="shared" si="13"/>
        <v>0</v>
      </c>
      <c r="G51" s="15">
        <f t="shared" si="13"/>
        <v>0</v>
      </c>
      <c r="H51" s="15">
        <f t="shared" si="13"/>
        <v>0</v>
      </c>
      <c r="I51" s="15">
        <f t="shared" si="13"/>
        <v>3112232</v>
      </c>
      <c r="J51" s="15">
        <f t="shared" si="13"/>
        <v>0</v>
      </c>
      <c r="K51" s="15">
        <f t="shared" si="13"/>
        <v>0</v>
      </c>
      <c r="L51" s="15">
        <f t="shared" si="13"/>
        <v>0</v>
      </c>
      <c r="M51" s="15">
        <f t="shared" si="13"/>
        <v>0</v>
      </c>
      <c r="N51" s="15">
        <f t="shared" si="10"/>
        <v>7458197</v>
      </c>
      <c r="O51" s="38">
        <f t="shared" si="1"/>
        <v>3571.933429118774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5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5" ht="15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130</v>
      </c>
      <c r="M53" s="48"/>
      <c r="N53" s="48"/>
      <c r="O53" s="43">
        <v>2088</v>
      </c>
    </row>
    <row r="54" spans="1:15" ht="1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5" ht="15.75" customHeight="1" thickBot="1">
      <c r="A55" s="52" t="s">
        <v>75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sheetProtection/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1048282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1048282</v>
      </c>
      <c r="O5" s="33">
        <f aca="true" t="shared" si="1" ref="O5:O36">(N5/O$57)</f>
        <v>584.6525376464027</v>
      </c>
      <c r="P5" s="6"/>
    </row>
    <row r="6" spans="1:16" ht="15">
      <c r="A6" s="12"/>
      <c r="B6" s="25">
        <v>311</v>
      </c>
      <c r="C6" s="20" t="s">
        <v>2</v>
      </c>
      <c r="D6" s="46">
        <v>563672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563672</v>
      </c>
      <c r="O6" s="47">
        <f t="shared" si="1"/>
        <v>314.37367540435025</v>
      </c>
      <c r="P6" s="9"/>
    </row>
    <row r="7" spans="1:16" ht="15">
      <c r="A7" s="12"/>
      <c r="B7" s="25">
        <v>312.3</v>
      </c>
      <c r="C7" s="20" t="s">
        <v>10</v>
      </c>
      <c r="D7" s="46">
        <v>13919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13919</v>
      </c>
      <c r="O7" s="47">
        <f t="shared" si="1"/>
        <v>7.762967094255438</v>
      </c>
      <c r="P7" s="9"/>
    </row>
    <row r="8" spans="1:16" ht="15">
      <c r="A8" s="12"/>
      <c r="B8" s="25">
        <v>312.41</v>
      </c>
      <c r="C8" s="20" t="s">
        <v>12</v>
      </c>
      <c r="D8" s="46">
        <v>77259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77259</v>
      </c>
      <c r="O8" s="47">
        <f t="shared" si="1"/>
        <v>43.089235917456776</v>
      </c>
      <c r="P8" s="9"/>
    </row>
    <row r="9" spans="1:16" ht="15">
      <c r="A9" s="12"/>
      <c r="B9" s="25">
        <v>312.42</v>
      </c>
      <c r="C9" s="20" t="s">
        <v>11</v>
      </c>
      <c r="D9" s="46">
        <v>48866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48866</v>
      </c>
      <c r="O9" s="47">
        <f t="shared" si="1"/>
        <v>27.253764640267708</v>
      </c>
      <c r="P9" s="9"/>
    </row>
    <row r="10" spans="1:16" ht="15">
      <c r="A10" s="12"/>
      <c r="B10" s="25">
        <v>314.1</v>
      </c>
      <c r="C10" s="20" t="s">
        <v>13</v>
      </c>
      <c r="D10" s="46">
        <v>87830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87830</v>
      </c>
      <c r="O10" s="47">
        <f t="shared" si="1"/>
        <v>48.98494143892917</v>
      </c>
      <c r="P10" s="9"/>
    </row>
    <row r="11" spans="1:16" ht="15">
      <c r="A11" s="12"/>
      <c r="B11" s="25">
        <v>314.3</v>
      </c>
      <c r="C11" s="20" t="s">
        <v>14</v>
      </c>
      <c r="D11" s="46">
        <v>65373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65373</v>
      </c>
      <c r="O11" s="47">
        <f t="shared" si="1"/>
        <v>36.4601226993865</v>
      </c>
      <c r="P11" s="9"/>
    </row>
    <row r="12" spans="1:16" ht="15">
      <c r="A12" s="12"/>
      <c r="B12" s="25">
        <v>314.4</v>
      </c>
      <c r="C12" s="20" t="s">
        <v>15</v>
      </c>
      <c r="D12" s="46">
        <v>4012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4012</v>
      </c>
      <c r="O12" s="47">
        <f t="shared" si="1"/>
        <v>2.237590630228667</v>
      </c>
      <c r="P12" s="9"/>
    </row>
    <row r="13" spans="1:16" ht="15">
      <c r="A13" s="12"/>
      <c r="B13" s="25">
        <v>315</v>
      </c>
      <c r="C13" s="20" t="s">
        <v>90</v>
      </c>
      <c r="D13" s="46">
        <v>181190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181190</v>
      </c>
      <c r="O13" s="47">
        <f t="shared" si="1"/>
        <v>101.05409927495818</v>
      </c>
      <c r="P13" s="9"/>
    </row>
    <row r="14" spans="1:16" ht="15">
      <c r="A14" s="12"/>
      <c r="B14" s="25">
        <v>316</v>
      </c>
      <c r="C14" s="20" t="s">
        <v>91</v>
      </c>
      <c r="D14" s="46">
        <v>6161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6161</v>
      </c>
      <c r="O14" s="47">
        <f t="shared" si="1"/>
        <v>3.4361405465699946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SUM(D16:D23)</f>
        <v>729800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449479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1179279</v>
      </c>
      <c r="O15" s="45">
        <f t="shared" si="1"/>
        <v>657.712771890686</v>
      </c>
      <c r="P15" s="10"/>
    </row>
    <row r="16" spans="1:16" ht="15">
      <c r="A16" s="12"/>
      <c r="B16" s="25">
        <v>322</v>
      </c>
      <c r="C16" s="20" t="s">
        <v>0</v>
      </c>
      <c r="D16" s="46">
        <v>293077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293077</v>
      </c>
      <c r="O16" s="47">
        <f t="shared" si="1"/>
        <v>163.45621862799777</v>
      </c>
      <c r="P16" s="9"/>
    </row>
    <row r="17" spans="1:16" ht="15">
      <c r="A17" s="12"/>
      <c r="B17" s="25">
        <v>323.1</v>
      </c>
      <c r="C17" s="20" t="s">
        <v>19</v>
      </c>
      <c r="D17" s="46">
        <v>57166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2">SUM(D17:M17)</f>
        <v>57166</v>
      </c>
      <c r="O17" s="47">
        <f t="shared" si="1"/>
        <v>31.88287785833798</v>
      </c>
      <c r="P17" s="9"/>
    </row>
    <row r="18" spans="1:16" ht="15">
      <c r="A18" s="12"/>
      <c r="B18" s="25">
        <v>323.7</v>
      </c>
      <c r="C18" s="20" t="s">
        <v>20</v>
      </c>
      <c r="D18" s="46">
        <v>28306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28306</v>
      </c>
      <c r="O18" s="47">
        <f t="shared" si="1"/>
        <v>15.786949247071947</v>
      </c>
      <c r="P18" s="9"/>
    </row>
    <row r="19" spans="1:16" ht="15">
      <c r="A19" s="12"/>
      <c r="B19" s="25">
        <v>324.11</v>
      </c>
      <c r="C19" s="20" t="s">
        <v>21</v>
      </c>
      <c r="D19" s="46">
        <v>91089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91089</v>
      </c>
      <c r="O19" s="47">
        <f t="shared" si="1"/>
        <v>50.80256553262688</v>
      </c>
      <c r="P19" s="9"/>
    </row>
    <row r="20" spans="1:16" ht="15">
      <c r="A20" s="12"/>
      <c r="B20" s="25">
        <v>324.21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449479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449479</v>
      </c>
      <c r="O20" s="47">
        <f t="shared" si="1"/>
        <v>250.68544339096485</v>
      </c>
      <c r="P20" s="9"/>
    </row>
    <row r="21" spans="1:16" ht="15">
      <c r="A21" s="12"/>
      <c r="B21" s="25">
        <v>324.61</v>
      </c>
      <c r="C21" s="20" t="s">
        <v>23</v>
      </c>
      <c r="D21" s="46">
        <v>95695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95695</v>
      </c>
      <c r="O21" s="47">
        <f t="shared" si="1"/>
        <v>53.37144450641383</v>
      </c>
      <c r="P21" s="9"/>
    </row>
    <row r="22" spans="1:16" ht="15">
      <c r="A22" s="12"/>
      <c r="B22" s="25">
        <v>324.71</v>
      </c>
      <c r="C22" s="20" t="s">
        <v>24</v>
      </c>
      <c r="D22" s="46">
        <v>160817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160817</v>
      </c>
      <c r="O22" s="47">
        <f t="shared" si="1"/>
        <v>89.69157836029002</v>
      </c>
      <c r="P22" s="9"/>
    </row>
    <row r="23" spans="1:16" ht="15">
      <c r="A23" s="12"/>
      <c r="B23" s="25">
        <v>329</v>
      </c>
      <c r="C23" s="20" t="s">
        <v>25</v>
      </c>
      <c r="D23" s="46">
        <v>3650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3650</v>
      </c>
      <c r="O23" s="47">
        <f t="shared" si="1"/>
        <v>2.0356943669827103</v>
      </c>
      <c r="P23" s="9"/>
    </row>
    <row r="24" spans="1:16" ht="15.75">
      <c r="A24" s="29" t="s">
        <v>27</v>
      </c>
      <c r="B24" s="30"/>
      <c r="C24" s="31"/>
      <c r="D24" s="32">
        <f aca="true" t="shared" si="5" ref="D24:M24">SUM(D25:D34)</f>
        <v>290378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290378</v>
      </c>
      <c r="O24" s="45">
        <f t="shared" si="1"/>
        <v>161.95092024539878</v>
      </c>
      <c r="P24" s="10"/>
    </row>
    <row r="25" spans="1:16" ht="15">
      <c r="A25" s="12"/>
      <c r="B25" s="25">
        <v>331.1</v>
      </c>
      <c r="C25" s="20" t="s">
        <v>106</v>
      </c>
      <c r="D25" s="46">
        <v>19659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19659</v>
      </c>
      <c r="O25" s="47">
        <f t="shared" si="1"/>
        <v>10.96430563301729</v>
      </c>
      <c r="P25" s="9"/>
    </row>
    <row r="26" spans="1:16" ht="15">
      <c r="A26" s="12"/>
      <c r="B26" s="25">
        <v>331.2</v>
      </c>
      <c r="C26" s="20" t="s">
        <v>26</v>
      </c>
      <c r="D26" s="46">
        <v>5111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5111</v>
      </c>
      <c r="O26" s="47">
        <f t="shared" si="1"/>
        <v>2.8505298382598996</v>
      </c>
      <c r="P26" s="9"/>
    </row>
    <row r="27" spans="1:16" ht="15">
      <c r="A27" s="12"/>
      <c r="B27" s="25">
        <v>334.7</v>
      </c>
      <c r="C27" s="20" t="s">
        <v>30</v>
      </c>
      <c r="D27" s="46">
        <v>46748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2">SUM(D27:M27)</f>
        <v>46748</v>
      </c>
      <c r="O27" s="47">
        <f t="shared" si="1"/>
        <v>26.07250418293363</v>
      </c>
      <c r="P27" s="9"/>
    </row>
    <row r="28" spans="1:16" ht="15">
      <c r="A28" s="12"/>
      <c r="B28" s="25">
        <v>335.14</v>
      </c>
      <c r="C28" s="20" t="s">
        <v>95</v>
      </c>
      <c r="D28" s="46">
        <v>5222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5222</v>
      </c>
      <c r="O28" s="47">
        <f t="shared" si="1"/>
        <v>2.9124372559955383</v>
      </c>
      <c r="P28" s="9"/>
    </row>
    <row r="29" spans="1:16" ht="15">
      <c r="A29" s="12"/>
      <c r="B29" s="25">
        <v>335.15</v>
      </c>
      <c r="C29" s="20" t="s">
        <v>96</v>
      </c>
      <c r="D29" s="46">
        <v>1199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1199</v>
      </c>
      <c r="O29" s="47">
        <f t="shared" si="1"/>
        <v>0.6687116564417178</v>
      </c>
      <c r="P29" s="9"/>
    </row>
    <row r="30" spans="1:16" ht="15">
      <c r="A30" s="12"/>
      <c r="B30" s="25">
        <v>335.16</v>
      </c>
      <c r="C30" s="20" t="s">
        <v>125</v>
      </c>
      <c r="D30" s="46">
        <v>56893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56893</v>
      </c>
      <c r="O30" s="47">
        <f t="shared" si="1"/>
        <v>31.730619074177355</v>
      </c>
      <c r="P30" s="9"/>
    </row>
    <row r="31" spans="1:16" ht="15">
      <c r="A31" s="12"/>
      <c r="B31" s="25">
        <v>335.18</v>
      </c>
      <c r="C31" s="20" t="s">
        <v>97</v>
      </c>
      <c r="D31" s="46">
        <v>100745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100745</v>
      </c>
      <c r="O31" s="47">
        <f t="shared" si="1"/>
        <v>56.18795315114333</v>
      </c>
      <c r="P31" s="9"/>
    </row>
    <row r="32" spans="1:16" ht="15">
      <c r="A32" s="12"/>
      <c r="B32" s="25">
        <v>335.49</v>
      </c>
      <c r="C32" s="20" t="s">
        <v>35</v>
      </c>
      <c r="D32" s="46">
        <v>17772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17772</v>
      </c>
      <c r="O32" s="47">
        <f t="shared" si="1"/>
        <v>9.911879531511433</v>
      </c>
      <c r="P32" s="9"/>
    </row>
    <row r="33" spans="1:16" ht="15">
      <c r="A33" s="12"/>
      <c r="B33" s="25">
        <v>337.7</v>
      </c>
      <c r="C33" s="20" t="s">
        <v>36</v>
      </c>
      <c r="D33" s="46">
        <v>36029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36029</v>
      </c>
      <c r="O33" s="47">
        <f t="shared" si="1"/>
        <v>20.09425543781372</v>
      </c>
      <c r="P33" s="9"/>
    </row>
    <row r="34" spans="1:16" ht="15">
      <c r="A34" s="12"/>
      <c r="B34" s="25">
        <v>338</v>
      </c>
      <c r="C34" s="20" t="s">
        <v>120</v>
      </c>
      <c r="D34" s="46">
        <v>1000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1000</v>
      </c>
      <c r="O34" s="47">
        <f t="shared" si="1"/>
        <v>0.5577244841048522</v>
      </c>
      <c r="P34" s="9"/>
    </row>
    <row r="35" spans="1:16" ht="15.75">
      <c r="A35" s="29" t="s">
        <v>41</v>
      </c>
      <c r="B35" s="30"/>
      <c r="C35" s="31"/>
      <c r="D35" s="32">
        <f aca="true" t="shared" si="7" ref="D35:M35">SUM(D36:D42)</f>
        <v>300656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2250056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2550712</v>
      </c>
      <c r="O35" s="45">
        <f t="shared" si="1"/>
        <v>1422.5945343000558</v>
      </c>
      <c r="P35" s="10"/>
    </row>
    <row r="36" spans="1:16" ht="15">
      <c r="A36" s="12"/>
      <c r="B36" s="25">
        <v>341.9</v>
      </c>
      <c r="C36" s="20" t="s">
        <v>98</v>
      </c>
      <c r="D36" s="46">
        <v>10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8" ref="N36:N42">SUM(D36:M36)</f>
        <v>10</v>
      </c>
      <c r="O36" s="47">
        <f t="shared" si="1"/>
        <v>0.005577244841048522</v>
      </c>
      <c r="P36" s="9"/>
    </row>
    <row r="37" spans="1:16" ht="15">
      <c r="A37" s="12"/>
      <c r="B37" s="25">
        <v>343.3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22960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22960</v>
      </c>
      <c r="O37" s="47">
        <f aca="true" t="shared" si="9" ref="O37:O55">(N37/O$57)</f>
        <v>12.805354155047407</v>
      </c>
      <c r="P37" s="9"/>
    </row>
    <row r="38" spans="1:16" ht="15">
      <c r="A38" s="12"/>
      <c r="B38" s="25">
        <v>343.4</v>
      </c>
      <c r="C38" s="20" t="s">
        <v>46</v>
      </c>
      <c r="D38" s="46">
        <v>260587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260587</v>
      </c>
      <c r="O38" s="47">
        <f t="shared" si="9"/>
        <v>145.33575013943113</v>
      </c>
      <c r="P38" s="9"/>
    </row>
    <row r="39" spans="1:16" ht="15">
      <c r="A39" s="12"/>
      <c r="B39" s="25">
        <v>343.5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2227096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2227096</v>
      </c>
      <c r="O39" s="47">
        <f t="shared" si="9"/>
        <v>1242.1059676519799</v>
      </c>
      <c r="P39" s="9"/>
    </row>
    <row r="40" spans="1:16" ht="15">
      <c r="A40" s="12"/>
      <c r="B40" s="25">
        <v>343.9</v>
      </c>
      <c r="C40" s="20" t="s">
        <v>48</v>
      </c>
      <c r="D40" s="46">
        <v>18969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18969</v>
      </c>
      <c r="O40" s="47">
        <f t="shared" si="9"/>
        <v>10.579475738984941</v>
      </c>
      <c r="P40" s="9"/>
    </row>
    <row r="41" spans="1:16" ht="15">
      <c r="A41" s="12"/>
      <c r="B41" s="25">
        <v>344.9</v>
      </c>
      <c r="C41" s="20" t="s">
        <v>99</v>
      </c>
      <c r="D41" s="46">
        <v>15790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15790</v>
      </c>
      <c r="O41" s="47">
        <f t="shared" si="9"/>
        <v>8.806469604015616</v>
      </c>
      <c r="P41" s="9"/>
    </row>
    <row r="42" spans="1:16" ht="15">
      <c r="A42" s="12"/>
      <c r="B42" s="25">
        <v>347.1</v>
      </c>
      <c r="C42" s="20" t="s">
        <v>50</v>
      </c>
      <c r="D42" s="46">
        <v>5300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5300</v>
      </c>
      <c r="O42" s="47">
        <f t="shared" si="9"/>
        <v>2.9559397657557165</v>
      </c>
      <c r="P42" s="9"/>
    </row>
    <row r="43" spans="1:16" ht="15.75">
      <c r="A43" s="29" t="s">
        <v>42</v>
      </c>
      <c r="B43" s="30"/>
      <c r="C43" s="31"/>
      <c r="D43" s="32">
        <f aca="true" t="shared" si="10" ref="D43:M43">SUM(D44:D45)</f>
        <v>5842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aca="true" t="shared" si="11" ref="N43:N55">SUM(D43:M43)</f>
        <v>5842</v>
      </c>
      <c r="O43" s="45">
        <f t="shared" si="9"/>
        <v>3.2582264361405464</v>
      </c>
      <c r="P43" s="10"/>
    </row>
    <row r="44" spans="1:16" ht="15">
      <c r="A44" s="13"/>
      <c r="B44" s="39">
        <v>351.1</v>
      </c>
      <c r="C44" s="21" t="s">
        <v>53</v>
      </c>
      <c r="D44" s="46">
        <v>164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164</v>
      </c>
      <c r="O44" s="47">
        <f t="shared" si="9"/>
        <v>0.09146681539319576</v>
      </c>
      <c r="P44" s="9"/>
    </row>
    <row r="45" spans="1:16" ht="15">
      <c r="A45" s="13"/>
      <c r="B45" s="39">
        <v>359</v>
      </c>
      <c r="C45" s="21" t="s">
        <v>55</v>
      </c>
      <c r="D45" s="46">
        <v>5678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5678</v>
      </c>
      <c r="O45" s="47">
        <f t="shared" si="9"/>
        <v>3.1667596207473507</v>
      </c>
      <c r="P45" s="9"/>
    </row>
    <row r="46" spans="1:16" ht="15.75">
      <c r="A46" s="29" t="s">
        <v>3</v>
      </c>
      <c r="B46" s="30"/>
      <c r="C46" s="31"/>
      <c r="D46" s="32">
        <f aca="true" t="shared" si="12" ref="D46:M46">SUM(D47:D52)</f>
        <v>38350</v>
      </c>
      <c r="E46" s="32">
        <f t="shared" si="12"/>
        <v>0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8667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1"/>
        <v>47017</v>
      </c>
      <c r="O46" s="45">
        <f t="shared" si="9"/>
        <v>26.222532069157836</v>
      </c>
      <c r="P46" s="10"/>
    </row>
    <row r="47" spans="1:16" ht="15">
      <c r="A47" s="12"/>
      <c r="B47" s="25">
        <v>361.1</v>
      </c>
      <c r="C47" s="20" t="s">
        <v>56</v>
      </c>
      <c r="D47" s="46">
        <v>206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206</v>
      </c>
      <c r="O47" s="47">
        <f t="shared" si="9"/>
        <v>0.11489124372559956</v>
      </c>
      <c r="P47" s="9"/>
    </row>
    <row r="48" spans="1:16" ht="15">
      <c r="A48" s="12"/>
      <c r="B48" s="25">
        <v>362</v>
      </c>
      <c r="C48" s="20" t="s">
        <v>57</v>
      </c>
      <c r="D48" s="46">
        <v>4088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4088</v>
      </c>
      <c r="O48" s="47">
        <f t="shared" si="9"/>
        <v>2.279977691020636</v>
      </c>
      <c r="P48" s="9"/>
    </row>
    <row r="49" spans="1:16" ht="15">
      <c r="A49" s="12"/>
      <c r="B49" s="25">
        <v>364</v>
      </c>
      <c r="C49" s="20" t="s">
        <v>126</v>
      </c>
      <c r="D49" s="46">
        <v>1889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1889</v>
      </c>
      <c r="O49" s="47">
        <f t="shared" si="9"/>
        <v>1.0535415504740657</v>
      </c>
      <c r="P49" s="9"/>
    </row>
    <row r="50" spans="1:16" ht="15">
      <c r="A50" s="12"/>
      <c r="B50" s="25">
        <v>366</v>
      </c>
      <c r="C50" s="20" t="s">
        <v>58</v>
      </c>
      <c r="D50" s="46">
        <v>7340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7340</v>
      </c>
      <c r="O50" s="47">
        <f t="shared" si="9"/>
        <v>4.0936977133296155</v>
      </c>
      <c r="P50" s="9"/>
    </row>
    <row r="51" spans="1:16" ht="15">
      <c r="A51" s="12"/>
      <c r="B51" s="25">
        <v>369.3</v>
      </c>
      <c r="C51" s="20" t="s">
        <v>127</v>
      </c>
      <c r="D51" s="46">
        <v>3790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3790</v>
      </c>
      <c r="O51" s="47">
        <f t="shared" si="9"/>
        <v>2.1137757947573896</v>
      </c>
      <c r="P51" s="9"/>
    </row>
    <row r="52" spans="1:16" ht="15">
      <c r="A52" s="12"/>
      <c r="B52" s="25">
        <v>369.9</v>
      </c>
      <c r="C52" s="20" t="s">
        <v>59</v>
      </c>
      <c r="D52" s="46">
        <v>21037</v>
      </c>
      <c r="E52" s="46">
        <v>0</v>
      </c>
      <c r="F52" s="46">
        <v>0</v>
      </c>
      <c r="G52" s="46">
        <v>0</v>
      </c>
      <c r="H52" s="46">
        <v>0</v>
      </c>
      <c r="I52" s="46">
        <v>8667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29704</v>
      </c>
      <c r="O52" s="47">
        <f t="shared" si="9"/>
        <v>16.56664807585053</v>
      </c>
      <c r="P52" s="9"/>
    </row>
    <row r="53" spans="1:16" ht="15.75">
      <c r="A53" s="29" t="s">
        <v>43</v>
      </c>
      <c r="B53" s="30"/>
      <c r="C53" s="31"/>
      <c r="D53" s="32">
        <f aca="true" t="shared" si="13" ref="D53:M53">SUM(D54:D54)</f>
        <v>25000</v>
      </c>
      <c r="E53" s="32">
        <f t="shared" si="13"/>
        <v>0</v>
      </c>
      <c r="F53" s="32">
        <f t="shared" si="13"/>
        <v>0</v>
      </c>
      <c r="G53" s="32">
        <f t="shared" si="13"/>
        <v>0</v>
      </c>
      <c r="H53" s="32">
        <f t="shared" si="13"/>
        <v>0</v>
      </c>
      <c r="I53" s="32">
        <f t="shared" si="13"/>
        <v>0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1"/>
        <v>25000</v>
      </c>
      <c r="O53" s="45">
        <f t="shared" si="9"/>
        <v>13.943112102621305</v>
      </c>
      <c r="P53" s="9"/>
    </row>
    <row r="54" spans="1:16" ht="15.75" thickBot="1">
      <c r="A54" s="12"/>
      <c r="B54" s="25">
        <v>381</v>
      </c>
      <c r="C54" s="20" t="s">
        <v>60</v>
      </c>
      <c r="D54" s="46">
        <v>25000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25000</v>
      </c>
      <c r="O54" s="47">
        <f t="shared" si="9"/>
        <v>13.943112102621305</v>
      </c>
      <c r="P54" s="9"/>
    </row>
    <row r="55" spans="1:119" ht="16.5" thickBot="1">
      <c r="A55" s="14" t="s">
        <v>51</v>
      </c>
      <c r="B55" s="23"/>
      <c r="C55" s="22"/>
      <c r="D55" s="15">
        <f aca="true" t="shared" si="14" ref="D55:M55">SUM(D5,D15,D24,D35,D43,D46,D53)</f>
        <v>2438308</v>
      </c>
      <c r="E55" s="15">
        <f t="shared" si="14"/>
        <v>0</v>
      </c>
      <c r="F55" s="15">
        <f t="shared" si="14"/>
        <v>0</v>
      </c>
      <c r="G55" s="15">
        <f t="shared" si="14"/>
        <v>0</v>
      </c>
      <c r="H55" s="15">
        <f t="shared" si="14"/>
        <v>0</v>
      </c>
      <c r="I55" s="15">
        <f t="shared" si="14"/>
        <v>2708202</v>
      </c>
      <c r="J55" s="15">
        <f t="shared" si="14"/>
        <v>0</v>
      </c>
      <c r="K55" s="15">
        <f t="shared" si="14"/>
        <v>0</v>
      </c>
      <c r="L55" s="15">
        <f t="shared" si="14"/>
        <v>0</v>
      </c>
      <c r="M55" s="15">
        <f t="shared" si="14"/>
        <v>0</v>
      </c>
      <c r="N55" s="15">
        <f t="shared" si="11"/>
        <v>5146510</v>
      </c>
      <c r="O55" s="38">
        <f t="shared" si="9"/>
        <v>2870.3346346904627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5" ht="15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5" ht="15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128</v>
      </c>
      <c r="M57" s="48"/>
      <c r="N57" s="48"/>
      <c r="O57" s="43">
        <v>1793</v>
      </c>
    </row>
    <row r="58" spans="1:15" ht="15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5" ht="15.75" customHeight="1" thickBot="1">
      <c r="A59" s="52" t="s">
        <v>75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sheetProtection/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943079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943079</v>
      </c>
      <c r="O5" s="33">
        <f aca="true" t="shared" si="1" ref="O5:O45">(N5/O$47)</f>
        <v>564.7179640718563</v>
      </c>
      <c r="P5" s="6"/>
    </row>
    <row r="6" spans="1:16" ht="15">
      <c r="A6" s="12"/>
      <c r="B6" s="25">
        <v>311</v>
      </c>
      <c r="C6" s="20" t="s">
        <v>2</v>
      </c>
      <c r="D6" s="46">
        <v>516502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516502</v>
      </c>
      <c r="O6" s="47">
        <f t="shared" si="1"/>
        <v>309.2826347305389</v>
      </c>
      <c r="P6" s="9"/>
    </row>
    <row r="7" spans="1:16" ht="15">
      <c r="A7" s="12"/>
      <c r="B7" s="25">
        <v>312.3</v>
      </c>
      <c r="C7" s="20" t="s">
        <v>10</v>
      </c>
      <c r="D7" s="46">
        <v>13603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13603</v>
      </c>
      <c r="O7" s="47">
        <f t="shared" si="1"/>
        <v>8.145508982035928</v>
      </c>
      <c r="P7" s="9"/>
    </row>
    <row r="8" spans="1:16" ht="15">
      <c r="A8" s="12"/>
      <c r="B8" s="25">
        <v>312.41</v>
      </c>
      <c r="C8" s="20" t="s">
        <v>12</v>
      </c>
      <c r="D8" s="46">
        <v>75461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75461</v>
      </c>
      <c r="O8" s="47">
        <f t="shared" si="1"/>
        <v>45.18622754491018</v>
      </c>
      <c r="P8" s="9"/>
    </row>
    <row r="9" spans="1:16" ht="15">
      <c r="A9" s="12"/>
      <c r="B9" s="25">
        <v>312.42</v>
      </c>
      <c r="C9" s="20" t="s">
        <v>11</v>
      </c>
      <c r="D9" s="46">
        <v>47731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47731</v>
      </c>
      <c r="O9" s="47">
        <f t="shared" si="1"/>
        <v>28.581437125748504</v>
      </c>
      <c r="P9" s="9"/>
    </row>
    <row r="10" spans="1:16" ht="15">
      <c r="A10" s="12"/>
      <c r="B10" s="25">
        <v>314.1</v>
      </c>
      <c r="C10" s="20" t="s">
        <v>13</v>
      </c>
      <c r="D10" s="46">
        <v>86290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86290</v>
      </c>
      <c r="O10" s="47">
        <f t="shared" si="1"/>
        <v>51.67065868263473</v>
      </c>
      <c r="P10" s="9"/>
    </row>
    <row r="11" spans="1:16" ht="15">
      <c r="A11" s="12"/>
      <c r="B11" s="25">
        <v>314.3</v>
      </c>
      <c r="C11" s="20" t="s">
        <v>14</v>
      </c>
      <c r="D11" s="46">
        <v>48348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48348</v>
      </c>
      <c r="O11" s="47">
        <f t="shared" si="1"/>
        <v>28.950898203592814</v>
      </c>
      <c r="P11" s="9"/>
    </row>
    <row r="12" spans="1:16" ht="15">
      <c r="A12" s="12"/>
      <c r="B12" s="25">
        <v>314.4</v>
      </c>
      <c r="C12" s="20" t="s">
        <v>15</v>
      </c>
      <c r="D12" s="46">
        <v>3184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3184</v>
      </c>
      <c r="O12" s="47">
        <f t="shared" si="1"/>
        <v>1.9065868263473054</v>
      </c>
      <c r="P12" s="9"/>
    </row>
    <row r="13" spans="1:16" ht="15">
      <c r="A13" s="12"/>
      <c r="B13" s="25">
        <v>315</v>
      </c>
      <c r="C13" s="20" t="s">
        <v>90</v>
      </c>
      <c r="D13" s="46">
        <v>138966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138966</v>
      </c>
      <c r="O13" s="47">
        <f t="shared" si="1"/>
        <v>83.2131736526946</v>
      </c>
      <c r="P13" s="9"/>
    </row>
    <row r="14" spans="1:16" ht="15">
      <c r="A14" s="12"/>
      <c r="B14" s="25">
        <v>316</v>
      </c>
      <c r="C14" s="20" t="s">
        <v>91</v>
      </c>
      <c r="D14" s="46">
        <v>12994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12994</v>
      </c>
      <c r="O14" s="47">
        <f t="shared" si="1"/>
        <v>7.780838323353294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SUM(D16:D23)</f>
        <v>442075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395430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837505</v>
      </c>
      <c r="O15" s="45">
        <f t="shared" si="1"/>
        <v>501.5</v>
      </c>
      <c r="P15" s="10"/>
    </row>
    <row r="16" spans="1:16" ht="15">
      <c r="A16" s="12"/>
      <c r="B16" s="25">
        <v>322</v>
      </c>
      <c r="C16" s="20" t="s">
        <v>0</v>
      </c>
      <c r="D16" s="46">
        <v>173854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173854</v>
      </c>
      <c r="O16" s="47">
        <f t="shared" si="1"/>
        <v>104.10419161676647</v>
      </c>
      <c r="P16" s="9"/>
    </row>
    <row r="17" spans="1:16" ht="15">
      <c r="A17" s="12"/>
      <c r="B17" s="25">
        <v>323.1</v>
      </c>
      <c r="C17" s="20" t="s">
        <v>19</v>
      </c>
      <c r="D17" s="46">
        <v>58510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2">SUM(D17:M17)</f>
        <v>58510</v>
      </c>
      <c r="O17" s="47">
        <f t="shared" si="1"/>
        <v>35.035928143712574</v>
      </c>
      <c r="P17" s="9"/>
    </row>
    <row r="18" spans="1:16" ht="15">
      <c r="A18" s="12"/>
      <c r="B18" s="25">
        <v>323.7</v>
      </c>
      <c r="C18" s="20" t="s">
        <v>20</v>
      </c>
      <c r="D18" s="46">
        <v>28054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28054</v>
      </c>
      <c r="O18" s="47">
        <f t="shared" si="1"/>
        <v>16.79880239520958</v>
      </c>
      <c r="P18" s="9"/>
    </row>
    <row r="19" spans="1:16" ht="15">
      <c r="A19" s="12"/>
      <c r="B19" s="25">
        <v>324.11</v>
      </c>
      <c r="C19" s="20" t="s">
        <v>21</v>
      </c>
      <c r="D19" s="46">
        <v>47525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47525</v>
      </c>
      <c r="O19" s="47">
        <f t="shared" si="1"/>
        <v>28.45808383233533</v>
      </c>
      <c r="P19" s="9"/>
    </row>
    <row r="20" spans="1:16" ht="15">
      <c r="A20" s="12"/>
      <c r="B20" s="25">
        <v>324.21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395430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395430</v>
      </c>
      <c r="O20" s="47">
        <f t="shared" si="1"/>
        <v>236.78443113772454</v>
      </c>
      <c r="P20" s="9"/>
    </row>
    <row r="21" spans="1:16" ht="15">
      <c r="A21" s="12"/>
      <c r="B21" s="25">
        <v>324.61</v>
      </c>
      <c r="C21" s="20" t="s">
        <v>23</v>
      </c>
      <c r="D21" s="46">
        <v>49928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49928</v>
      </c>
      <c r="O21" s="47">
        <f t="shared" si="1"/>
        <v>29.897005988023952</v>
      </c>
      <c r="P21" s="9"/>
    </row>
    <row r="22" spans="1:16" ht="15">
      <c r="A22" s="12"/>
      <c r="B22" s="25">
        <v>324.71</v>
      </c>
      <c r="C22" s="20" t="s">
        <v>24</v>
      </c>
      <c r="D22" s="46">
        <v>83904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83904</v>
      </c>
      <c r="O22" s="47">
        <f t="shared" si="1"/>
        <v>50.24191616766467</v>
      </c>
      <c r="P22" s="9"/>
    </row>
    <row r="23" spans="1:16" ht="15">
      <c r="A23" s="12"/>
      <c r="B23" s="25">
        <v>329</v>
      </c>
      <c r="C23" s="20" t="s">
        <v>25</v>
      </c>
      <c r="D23" s="46">
        <v>300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5" ref="N23:N45">SUM(D23:M23)</f>
        <v>300</v>
      </c>
      <c r="O23" s="47">
        <f t="shared" si="1"/>
        <v>0.17964071856287425</v>
      </c>
      <c r="P23" s="9"/>
    </row>
    <row r="24" spans="1:16" ht="15.75">
      <c r="A24" s="29" t="s">
        <v>27</v>
      </c>
      <c r="B24" s="30"/>
      <c r="C24" s="31"/>
      <c r="D24" s="32">
        <f aca="true" t="shared" si="6" ref="D24:M24">SUM(D25:D30)</f>
        <v>214700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214700</v>
      </c>
      <c r="O24" s="45">
        <f t="shared" si="1"/>
        <v>128.562874251497</v>
      </c>
      <c r="P24" s="10"/>
    </row>
    <row r="25" spans="1:16" ht="15">
      <c r="A25" s="12"/>
      <c r="B25" s="25">
        <v>331.2</v>
      </c>
      <c r="C25" s="20" t="s">
        <v>26</v>
      </c>
      <c r="D25" s="46">
        <v>4633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4633</v>
      </c>
      <c r="O25" s="47">
        <f t="shared" si="1"/>
        <v>2.774251497005988</v>
      </c>
      <c r="P25" s="9"/>
    </row>
    <row r="26" spans="1:16" ht="15">
      <c r="A26" s="12"/>
      <c r="B26" s="25">
        <v>335.12</v>
      </c>
      <c r="C26" s="20" t="s">
        <v>94</v>
      </c>
      <c r="D26" s="46">
        <v>56512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56512</v>
      </c>
      <c r="O26" s="47">
        <f t="shared" si="1"/>
        <v>33.83952095808383</v>
      </c>
      <c r="P26" s="9"/>
    </row>
    <row r="27" spans="1:16" ht="15">
      <c r="A27" s="12"/>
      <c r="B27" s="25">
        <v>335.18</v>
      </c>
      <c r="C27" s="20" t="s">
        <v>97</v>
      </c>
      <c r="D27" s="46">
        <v>100267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100267</v>
      </c>
      <c r="O27" s="47">
        <f t="shared" si="1"/>
        <v>60.040119760479044</v>
      </c>
      <c r="P27" s="9"/>
    </row>
    <row r="28" spans="1:16" ht="15">
      <c r="A28" s="12"/>
      <c r="B28" s="25">
        <v>335.49</v>
      </c>
      <c r="C28" s="20" t="s">
        <v>35</v>
      </c>
      <c r="D28" s="46">
        <v>17585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17585</v>
      </c>
      <c r="O28" s="47">
        <f t="shared" si="1"/>
        <v>10.529940119760479</v>
      </c>
      <c r="P28" s="9"/>
    </row>
    <row r="29" spans="1:16" ht="15">
      <c r="A29" s="12"/>
      <c r="B29" s="25">
        <v>337.7</v>
      </c>
      <c r="C29" s="20" t="s">
        <v>36</v>
      </c>
      <c r="D29" s="46">
        <v>29712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29712</v>
      </c>
      <c r="O29" s="47">
        <f t="shared" si="1"/>
        <v>17.791616766467065</v>
      </c>
      <c r="P29" s="9"/>
    </row>
    <row r="30" spans="1:16" ht="15">
      <c r="A30" s="12"/>
      <c r="B30" s="25">
        <v>338</v>
      </c>
      <c r="C30" s="20" t="s">
        <v>120</v>
      </c>
      <c r="D30" s="46">
        <v>5991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5991</v>
      </c>
      <c r="O30" s="47">
        <f t="shared" si="1"/>
        <v>3.5874251497005987</v>
      </c>
      <c r="P30" s="9"/>
    </row>
    <row r="31" spans="1:16" ht="15.75">
      <c r="A31" s="29" t="s">
        <v>41</v>
      </c>
      <c r="B31" s="30"/>
      <c r="C31" s="31"/>
      <c r="D31" s="32">
        <f aca="true" t="shared" si="7" ref="D31:M31">SUM(D32:D36)</f>
        <v>283389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2095911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5"/>
        <v>2379300</v>
      </c>
      <c r="O31" s="45">
        <f t="shared" si="1"/>
        <v>1424.7305389221558</v>
      </c>
      <c r="P31" s="10"/>
    </row>
    <row r="32" spans="1:16" ht="15">
      <c r="A32" s="12"/>
      <c r="B32" s="25">
        <v>343.4</v>
      </c>
      <c r="C32" s="20" t="s">
        <v>46</v>
      </c>
      <c r="D32" s="46">
        <v>245642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245642</v>
      </c>
      <c r="O32" s="47">
        <f t="shared" si="1"/>
        <v>147.09101796407185</v>
      </c>
      <c r="P32" s="9"/>
    </row>
    <row r="33" spans="1:16" ht="15">
      <c r="A33" s="12"/>
      <c r="B33" s="25">
        <v>343.6</v>
      </c>
      <c r="C33" s="20" t="s">
        <v>86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2095911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2095911</v>
      </c>
      <c r="O33" s="47">
        <f t="shared" si="1"/>
        <v>1255.0365269461079</v>
      </c>
      <c r="P33" s="9"/>
    </row>
    <row r="34" spans="1:16" ht="15">
      <c r="A34" s="12"/>
      <c r="B34" s="25">
        <v>343.9</v>
      </c>
      <c r="C34" s="20" t="s">
        <v>48</v>
      </c>
      <c r="D34" s="46">
        <v>17826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17826</v>
      </c>
      <c r="O34" s="47">
        <f t="shared" si="1"/>
        <v>10.674251497005988</v>
      </c>
      <c r="P34" s="9"/>
    </row>
    <row r="35" spans="1:16" ht="15">
      <c r="A35" s="12"/>
      <c r="B35" s="25">
        <v>344.9</v>
      </c>
      <c r="C35" s="20" t="s">
        <v>99</v>
      </c>
      <c r="D35" s="46">
        <v>14249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14249</v>
      </c>
      <c r="O35" s="47">
        <f t="shared" si="1"/>
        <v>8.532335329341317</v>
      </c>
      <c r="P35" s="9"/>
    </row>
    <row r="36" spans="1:16" ht="15">
      <c r="A36" s="12"/>
      <c r="B36" s="25">
        <v>347.1</v>
      </c>
      <c r="C36" s="20" t="s">
        <v>50</v>
      </c>
      <c r="D36" s="46">
        <v>5672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5672</v>
      </c>
      <c r="O36" s="47">
        <f t="shared" si="1"/>
        <v>3.3964071856287426</v>
      </c>
      <c r="P36" s="9"/>
    </row>
    <row r="37" spans="1:16" ht="15.75">
      <c r="A37" s="29" t="s">
        <v>42</v>
      </c>
      <c r="B37" s="30"/>
      <c r="C37" s="31"/>
      <c r="D37" s="32">
        <f aca="true" t="shared" si="8" ref="D37:M37">SUM(D38:D38)</f>
        <v>901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5"/>
        <v>901</v>
      </c>
      <c r="O37" s="45">
        <f t="shared" si="1"/>
        <v>0.5395209580838324</v>
      </c>
      <c r="P37" s="10"/>
    </row>
    <row r="38" spans="1:16" ht="15">
      <c r="A38" s="13"/>
      <c r="B38" s="39">
        <v>351.1</v>
      </c>
      <c r="C38" s="21" t="s">
        <v>53</v>
      </c>
      <c r="D38" s="46">
        <v>901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901</v>
      </c>
      <c r="O38" s="47">
        <f t="shared" si="1"/>
        <v>0.5395209580838324</v>
      </c>
      <c r="P38" s="9"/>
    </row>
    <row r="39" spans="1:16" ht="15.75">
      <c r="A39" s="29" t="s">
        <v>3</v>
      </c>
      <c r="B39" s="30"/>
      <c r="C39" s="31"/>
      <c r="D39" s="32">
        <f aca="true" t="shared" si="9" ref="D39:M39">SUM(D40:D44)</f>
        <v>20354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2414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5"/>
        <v>22768</v>
      </c>
      <c r="O39" s="45">
        <f t="shared" si="1"/>
        <v>13.633532934131736</v>
      </c>
      <c r="P39" s="10"/>
    </row>
    <row r="40" spans="1:16" ht="15">
      <c r="A40" s="12"/>
      <c r="B40" s="25">
        <v>361.1</v>
      </c>
      <c r="C40" s="20" t="s">
        <v>56</v>
      </c>
      <c r="D40" s="46">
        <v>76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76</v>
      </c>
      <c r="O40" s="47">
        <f t="shared" si="1"/>
        <v>0.045508982035928146</v>
      </c>
      <c r="P40" s="9"/>
    </row>
    <row r="41" spans="1:16" ht="15">
      <c r="A41" s="12"/>
      <c r="B41" s="25">
        <v>362</v>
      </c>
      <c r="C41" s="20" t="s">
        <v>57</v>
      </c>
      <c r="D41" s="46">
        <v>700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700</v>
      </c>
      <c r="O41" s="47">
        <f t="shared" si="1"/>
        <v>0.41916167664670656</v>
      </c>
      <c r="P41" s="9"/>
    </row>
    <row r="42" spans="1:16" ht="15">
      <c r="A42" s="12"/>
      <c r="B42" s="25">
        <v>365</v>
      </c>
      <c r="C42" s="20" t="s">
        <v>100</v>
      </c>
      <c r="D42" s="46">
        <v>1919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5"/>
        <v>1919</v>
      </c>
      <c r="O42" s="47">
        <f t="shared" si="1"/>
        <v>1.1491017964071857</v>
      </c>
      <c r="P42" s="9"/>
    </row>
    <row r="43" spans="1:16" ht="15">
      <c r="A43" s="12"/>
      <c r="B43" s="25">
        <v>366</v>
      </c>
      <c r="C43" s="20" t="s">
        <v>58</v>
      </c>
      <c r="D43" s="46">
        <v>7234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5"/>
        <v>7234</v>
      </c>
      <c r="O43" s="47">
        <f t="shared" si="1"/>
        <v>4.3317365269461074</v>
      </c>
      <c r="P43" s="9"/>
    </row>
    <row r="44" spans="1:16" ht="15.75" thickBot="1">
      <c r="A44" s="12"/>
      <c r="B44" s="25">
        <v>369.9</v>
      </c>
      <c r="C44" s="20" t="s">
        <v>59</v>
      </c>
      <c r="D44" s="46">
        <v>10425</v>
      </c>
      <c r="E44" s="46">
        <v>0</v>
      </c>
      <c r="F44" s="46">
        <v>0</v>
      </c>
      <c r="G44" s="46">
        <v>0</v>
      </c>
      <c r="H44" s="46">
        <v>0</v>
      </c>
      <c r="I44" s="46">
        <v>2414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5"/>
        <v>12839</v>
      </c>
      <c r="O44" s="47">
        <f t="shared" si="1"/>
        <v>7.688023952095809</v>
      </c>
      <c r="P44" s="9"/>
    </row>
    <row r="45" spans="1:119" ht="16.5" thickBot="1">
      <c r="A45" s="14" t="s">
        <v>51</v>
      </c>
      <c r="B45" s="23"/>
      <c r="C45" s="22"/>
      <c r="D45" s="15">
        <f>SUM(D5,D15,D24,D31,D37,D39)</f>
        <v>1904498</v>
      </c>
      <c r="E45" s="15">
        <f aca="true" t="shared" si="10" ref="E45:M45">SUM(E5,E15,E24,E31,E37,E39)</f>
        <v>0</v>
      </c>
      <c r="F45" s="15">
        <f t="shared" si="10"/>
        <v>0</v>
      </c>
      <c r="G45" s="15">
        <f t="shared" si="10"/>
        <v>0</v>
      </c>
      <c r="H45" s="15">
        <f t="shared" si="10"/>
        <v>0</v>
      </c>
      <c r="I45" s="15">
        <f t="shared" si="10"/>
        <v>2493755</v>
      </c>
      <c r="J45" s="15">
        <f t="shared" si="10"/>
        <v>0</v>
      </c>
      <c r="K45" s="15">
        <f t="shared" si="10"/>
        <v>0</v>
      </c>
      <c r="L45" s="15">
        <f t="shared" si="10"/>
        <v>0</v>
      </c>
      <c r="M45" s="15">
        <f t="shared" si="10"/>
        <v>0</v>
      </c>
      <c r="N45" s="15">
        <f t="shared" si="5"/>
        <v>4398253</v>
      </c>
      <c r="O45" s="38">
        <f t="shared" si="1"/>
        <v>2633.6844311377245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123</v>
      </c>
      <c r="M47" s="48"/>
      <c r="N47" s="48"/>
      <c r="O47" s="43">
        <v>1670</v>
      </c>
    </row>
    <row r="48" spans="1:15" ht="15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75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919620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919620</v>
      </c>
      <c r="O5" s="33">
        <f aca="true" t="shared" si="1" ref="O5:O45">(N5/O$47)</f>
        <v>566.6173752310536</v>
      </c>
      <c r="P5" s="6"/>
    </row>
    <row r="6" spans="1:16" ht="15">
      <c r="A6" s="12"/>
      <c r="B6" s="25">
        <v>311</v>
      </c>
      <c r="C6" s="20" t="s">
        <v>2</v>
      </c>
      <c r="D6" s="46">
        <v>503870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503870</v>
      </c>
      <c r="O6" s="47">
        <f t="shared" si="1"/>
        <v>310.4559457794208</v>
      </c>
      <c r="P6" s="9"/>
    </row>
    <row r="7" spans="1:16" ht="15">
      <c r="A7" s="12"/>
      <c r="B7" s="25">
        <v>312.3</v>
      </c>
      <c r="C7" s="20" t="s">
        <v>10</v>
      </c>
      <c r="D7" s="46">
        <v>12802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12802</v>
      </c>
      <c r="O7" s="47">
        <f t="shared" si="1"/>
        <v>7.887861983980283</v>
      </c>
      <c r="P7" s="9"/>
    </row>
    <row r="8" spans="1:16" ht="15">
      <c r="A8" s="12"/>
      <c r="B8" s="25">
        <v>312.41</v>
      </c>
      <c r="C8" s="20" t="s">
        <v>12</v>
      </c>
      <c r="D8" s="46">
        <v>70986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70986</v>
      </c>
      <c r="O8" s="47">
        <f t="shared" si="1"/>
        <v>43.737523105360445</v>
      </c>
      <c r="P8" s="9"/>
    </row>
    <row r="9" spans="1:16" ht="15">
      <c r="A9" s="12"/>
      <c r="B9" s="25">
        <v>312.42</v>
      </c>
      <c r="C9" s="20" t="s">
        <v>11</v>
      </c>
      <c r="D9" s="46">
        <v>44544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44544</v>
      </c>
      <c r="O9" s="47">
        <f t="shared" si="1"/>
        <v>27.44547134935305</v>
      </c>
      <c r="P9" s="9"/>
    </row>
    <row r="10" spans="1:16" ht="15">
      <c r="A10" s="12"/>
      <c r="B10" s="25">
        <v>314.1</v>
      </c>
      <c r="C10" s="20" t="s">
        <v>13</v>
      </c>
      <c r="D10" s="46">
        <v>83726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83726</v>
      </c>
      <c r="O10" s="47">
        <f t="shared" si="1"/>
        <v>51.587184226740604</v>
      </c>
      <c r="P10" s="9"/>
    </row>
    <row r="11" spans="1:16" ht="15">
      <c r="A11" s="12"/>
      <c r="B11" s="25">
        <v>314.3</v>
      </c>
      <c r="C11" s="20" t="s">
        <v>14</v>
      </c>
      <c r="D11" s="46">
        <v>45987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45987</v>
      </c>
      <c r="O11" s="47">
        <f t="shared" si="1"/>
        <v>28.33456561922366</v>
      </c>
      <c r="P11" s="9"/>
    </row>
    <row r="12" spans="1:16" ht="15">
      <c r="A12" s="12"/>
      <c r="B12" s="25">
        <v>314.4</v>
      </c>
      <c r="C12" s="20" t="s">
        <v>15</v>
      </c>
      <c r="D12" s="46">
        <v>4687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4687</v>
      </c>
      <c r="O12" s="47">
        <f t="shared" si="1"/>
        <v>2.8878619839802835</v>
      </c>
      <c r="P12" s="9"/>
    </row>
    <row r="13" spans="1:16" ht="15">
      <c r="A13" s="12"/>
      <c r="B13" s="25">
        <v>315</v>
      </c>
      <c r="C13" s="20" t="s">
        <v>90</v>
      </c>
      <c r="D13" s="46">
        <v>141129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141129</v>
      </c>
      <c r="O13" s="47">
        <f t="shared" si="1"/>
        <v>86.95563770794824</v>
      </c>
      <c r="P13" s="9"/>
    </row>
    <row r="14" spans="1:16" ht="15">
      <c r="A14" s="12"/>
      <c r="B14" s="25">
        <v>316</v>
      </c>
      <c r="C14" s="20" t="s">
        <v>91</v>
      </c>
      <c r="D14" s="46">
        <v>11889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11889</v>
      </c>
      <c r="O14" s="47">
        <f t="shared" si="1"/>
        <v>7.32532347504621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SUM(D16:D20)</f>
        <v>166424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234156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8">SUM(D15:M15)</f>
        <v>400580</v>
      </c>
      <c r="O15" s="45">
        <f t="shared" si="1"/>
        <v>246.81454097350584</v>
      </c>
      <c r="P15" s="10"/>
    </row>
    <row r="16" spans="1:16" ht="15">
      <c r="A16" s="12"/>
      <c r="B16" s="25">
        <v>322</v>
      </c>
      <c r="C16" s="20" t="s">
        <v>0</v>
      </c>
      <c r="D16" s="46">
        <v>79287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79287</v>
      </c>
      <c r="O16" s="47">
        <f t="shared" si="1"/>
        <v>48.852125693160815</v>
      </c>
      <c r="P16" s="9"/>
    </row>
    <row r="17" spans="1:16" ht="15">
      <c r="A17" s="12"/>
      <c r="B17" s="25">
        <v>323.1</v>
      </c>
      <c r="C17" s="20" t="s">
        <v>19</v>
      </c>
      <c r="D17" s="46">
        <v>59668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59668</v>
      </c>
      <c r="O17" s="47">
        <f t="shared" si="1"/>
        <v>36.76401725200247</v>
      </c>
      <c r="P17" s="9"/>
    </row>
    <row r="18" spans="1:16" ht="15">
      <c r="A18" s="12"/>
      <c r="B18" s="25">
        <v>323.7</v>
      </c>
      <c r="C18" s="20" t="s">
        <v>20</v>
      </c>
      <c r="D18" s="46">
        <v>27456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27456</v>
      </c>
      <c r="O18" s="47">
        <f t="shared" si="1"/>
        <v>16.91682070240296</v>
      </c>
      <c r="P18" s="9"/>
    </row>
    <row r="19" spans="1:16" ht="15">
      <c r="A19" s="12"/>
      <c r="B19" s="25">
        <v>324.21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234156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234156</v>
      </c>
      <c r="O19" s="47">
        <f t="shared" si="1"/>
        <v>144.2735674676525</v>
      </c>
      <c r="P19" s="9"/>
    </row>
    <row r="20" spans="1:16" ht="15">
      <c r="A20" s="12"/>
      <c r="B20" s="25">
        <v>329</v>
      </c>
      <c r="C20" s="20" t="s">
        <v>25</v>
      </c>
      <c r="D20" s="46">
        <v>13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</v>
      </c>
      <c r="O20" s="47">
        <f t="shared" si="1"/>
        <v>0.008009858287122612</v>
      </c>
      <c r="P20" s="9"/>
    </row>
    <row r="21" spans="1:16" ht="15.75">
      <c r="A21" s="29" t="s">
        <v>27</v>
      </c>
      <c r="B21" s="30"/>
      <c r="C21" s="31"/>
      <c r="D21" s="32">
        <f aca="true" t="shared" si="5" ref="D21:M21">SUM(D22:D27)</f>
        <v>202788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202788</v>
      </c>
      <c r="O21" s="45">
        <f t="shared" si="1"/>
        <v>124.94639556377079</v>
      </c>
      <c r="P21" s="10"/>
    </row>
    <row r="22" spans="1:16" ht="15">
      <c r="A22" s="12"/>
      <c r="B22" s="25">
        <v>331.2</v>
      </c>
      <c r="C22" s="20" t="s">
        <v>26</v>
      </c>
      <c r="D22" s="46">
        <v>5177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5177</v>
      </c>
      <c r="O22" s="47">
        <f t="shared" si="1"/>
        <v>3.1897720271102896</v>
      </c>
      <c r="P22" s="9"/>
    </row>
    <row r="23" spans="1:16" ht="15">
      <c r="A23" s="12"/>
      <c r="B23" s="25">
        <v>335.12</v>
      </c>
      <c r="C23" s="20" t="s">
        <v>94</v>
      </c>
      <c r="D23" s="46">
        <v>55788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55788</v>
      </c>
      <c r="O23" s="47">
        <f t="shared" si="1"/>
        <v>34.373382624768944</v>
      </c>
      <c r="P23" s="9"/>
    </row>
    <row r="24" spans="1:16" ht="15">
      <c r="A24" s="12"/>
      <c r="B24" s="25">
        <v>335.18</v>
      </c>
      <c r="C24" s="20" t="s">
        <v>97</v>
      </c>
      <c r="D24" s="46">
        <v>90667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90667</v>
      </c>
      <c r="O24" s="47">
        <f t="shared" si="1"/>
        <v>55.86383240911891</v>
      </c>
      <c r="P24" s="9"/>
    </row>
    <row r="25" spans="1:16" ht="15">
      <c r="A25" s="12"/>
      <c r="B25" s="25">
        <v>335.49</v>
      </c>
      <c r="C25" s="20" t="s">
        <v>35</v>
      </c>
      <c r="D25" s="46">
        <v>18180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18180</v>
      </c>
      <c r="O25" s="47">
        <f t="shared" si="1"/>
        <v>11.201478743068392</v>
      </c>
      <c r="P25" s="9"/>
    </row>
    <row r="26" spans="1:16" ht="15">
      <c r="A26" s="12"/>
      <c r="B26" s="25">
        <v>337.7</v>
      </c>
      <c r="C26" s="20" t="s">
        <v>36</v>
      </c>
      <c r="D26" s="46">
        <v>27455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27455</v>
      </c>
      <c r="O26" s="47">
        <f t="shared" si="1"/>
        <v>16.916204559457793</v>
      </c>
      <c r="P26" s="9"/>
    </row>
    <row r="27" spans="1:16" ht="15">
      <c r="A27" s="12"/>
      <c r="B27" s="25">
        <v>338</v>
      </c>
      <c r="C27" s="20" t="s">
        <v>120</v>
      </c>
      <c r="D27" s="46">
        <v>5521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5521</v>
      </c>
      <c r="O27" s="47">
        <f t="shared" si="1"/>
        <v>3.401725200246457</v>
      </c>
      <c r="P27" s="9"/>
    </row>
    <row r="28" spans="1:16" ht="15.75">
      <c r="A28" s="29" t="s">
        <v>41</v>
      </c>
      <c r="B28" s="30"/>
      <c r="C28" s="31"/>
      <c r="D28" s="32">
        <f aca="true" t="shared" si="6" ref="D28:M28">SUM(D29:D34)</f>
        <v>273526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2005736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2279262</v>
      </c>
      <c r="O28" s="45">
        <f t="shared" si="1"/>
        <v>1404.3512014787432</v>
      </c>
      <c r="P28" s="10"/>
    </row>
    <row r="29" spans="1:16" ht="15">
      <c r="A29" s="12"/>
      <c r="B29" s="25">
        <v>341.9</v>
      </c>
      <c r="C29" s="20" t="s">
        <v>98</v>
      </c>
      <c r="D29" s="46">
        <v>285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7" ref="N29:N34">SUM(D29:M29)</f>
        <v>285</v>
      </c>
      <c r="O29" s="47">
        <f t="shared" si="1"/>
        <v>0.1756007393715342</v>
      </c>
      <c r="P29" s="9"/>
    </row>
    <row r="30" spans="1:16" ht="15">
      <c r="A30" s="12"/>
      <c r="B30" s="25">
        <v>343.4</v>
      </c>
      <c r="C30" s="20" t="s">
        <v>46</v>
      </c>
      <c r="D30" s="46">
        <v>234836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234836</v>
      </c>
      <c r="O30" s="47">
        <f t="shared" si="1"/>
        <v>144.69254467036353</v>
      </c>
      <c r="P30" s="9"/>
    </row>
    <row r="31" spans="1:16" ht="15">
      <c r="A31" s="12"/>
      <c r="B31" s="25">
        <v>343.6</v>
      </c>
      <c r="C31" s="20" t="s">
        <v>86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2005736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2005736</v>
      </c>
      <c r="O31" s="47">
        <f t="shared" si="1"/>
        <v>1235.8200862600124</v>
      </c>
      <c r="P31" s="9"/>
    </row>
    <row r="32" spans="1:16" ht="15">
      <c r="A32" s="12"/>
      <c r="B32" s="25">
        <v>343.9</v>
      </c>
      <c r="C32" s="20" t="s">
        <v>48</v>
      </c>
      <c r="D32" s="46">
        <v>17093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17093</v>
      </c>
      <c r="O32" s="47">
        <f t="shared" si="1"/>
        <v>10.53173136167591</v>
      </c>
      <c r="P32" s="9"/>
    </row>
    <row r="33" spans="1:16" ht="15">
      <c r="A33" s="12"/>
      <c r="B33" s="25">
        <v>344.9</v>
      </c>
      <c r="C33" s="20" t="s">
        <v>99</v>
      </c>
      <c r="D33" s="46">
        <v>14249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14249</v>
      </c>
      <c r="O33" s="47">
        <f t="shared" si="1"/>
        <v>8.779420825631547</v>
      </c>
      <c r="P33" s="9"/>
    </row>
    <row r="34" spans="1:16" ht="15">
      <c r="A34" s="12"/>
      <c r="B34" s="25">
        <v>347.1</v>
      </c>
      <c r="C34" s="20" t="s">
        <v>50</v>
      </c>
      <c r="D34" s="46">
        <v>7063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7063</v>
      </c>
      <c r="O34" s="47">
        <f t="shared" si="1"/>
        <v>4.351817621688232</v>
      </c>
      <c r="P34" s="9"/>
    </row>
    <row r="35" spans="1:16" ht="15.75">
      <c r="A35" s="29" t="s">
        <v>42</v>
      </c>
      <c r="B35" s="30"/>
      <c r="C35" s="31"/>
      <c r="D35" s="32">
        <f aca="true" t="shared" si="8" ref="D35:M35">SUM(D36:D36)</f>
        <v>1183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aca="true" t="shared" si="9" ref="N35:N45">SUM(D35:M35)</f>
        <v>1183</v>
      </c>
      <c r="O35" s="45">
        <f t="shared" si="1"/>
        <v>0.7288971041281578</v>
      </c>
      <c r="P35" s="10"/>
    </row>
    <row r="36" spans="1:16" ht="15">
      <c r="A36" s="13"/>
      <c r="B36" s="39">
        <v>351.1</v>
      </c>
      <c r="C36" s="21" t="s">
        <v>53</v>
      </c>
      <c r="D36" s="46">
        <v>1183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1183</v>
      </c>
      <c r="O36" s="47">
        <f t="shared" si="1"/>
        <v>0.7288971041281578</v>
      </c>
      <c r="P36" s="9"/>
    </row>
    <row r="37" spans="1:16" ht="15.75">
      <c r="A37" s="29" t="s">
        <v>3</v>
      </c>
      <c r="B37" s="30"/>
      <c r="C37" s="31"/>
      <c r="D37" s="32">
        <f aca="true" t="shared" si="10" ref="D37:M37">SUM(D38:D42)</f>
        <v>13171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1936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9"/>
        <v>15107</v>
      </c>
      <c r="O37" s="45">
        <f t="shared" si="1"/>
        <v>9.30807147258164</v>
      </c>
      <c r="P37" s="10"/>
    </row>
    <row r="38" spans="1:16" ht="15">
      <c r="A38" s="12"/>
      <c r="B38" s="25">
        <v>361.1</v>
      </c>
      <c r="C38" s="20" t="s">
        <v>56</v>
      </c>
      <c r="D38" s="46">
        <v>62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62</v>
      </c>
      <c r="O38" s="47">
        <f t="shared" si="1"/>
        <v>0.03820086260012323</v>
      </c>
      <c r="P38" s="9"/>
    </row>
    <row r="39" spans="1:16" ht="15">
      <c r="A39" s="12"/>
      <c r="B39" s="25">
        <v>362</v>
      </c>
      <c r="C39" s="20" t="s">
        <v>57</v>
      </c>
      <c r="D39" s="46">
        <v>1150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1150</v>
      </c>
      <c r="O39" s="47">
        <f t="shared" si="1"/>
        <v>0.7085643869377696</v>
      </c>
      <c r="P39" s="9"/>
    </row>
    <row r="40" spans="1:16" ht="15">
      <c r="A40" s="12"/>
      <c r="B40" s="25">
        <v>365</v>
      </c>
      <c r="C40" s="20" t="s">
        <v>100</v>
      </c>
      <c r="D40" s="46">
        <v>100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100</v>
      </c>
      <c r="O40" s="47">
        <f t="shared" si="1"/>
        <v>0.061614294516327786</v>
      </c>
      <c r="P40" s="9"/>
    </row>
    <row r="41" spans="1:16" ht="15">
      <c r="A41" s="12"/>
      <c r="B41" s="25">
        <v>366</v>
      </c>
      <c r="C41" s="20" t="s">
        <v>58</v>
      </c>
      <c r="D41" s="46">
        <v>5295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5295</v>
      </c>
      <c r="O41" s="47">
        <f t="shared" si="1"/>
        <v>3.2624768946395566</v>
      </c>
      <c r="P41" s="9"/>
    </row>
    <row r="42" spans="1:16" ht="15">
      <c r="A42" s="12"/>
      <c r="B42" s="25">
        <v>369.9</v>
      </c>
      <c r="C42" s="20" t="s">
        <v>59</v>
      </c>
      <c r="D42" s="46">
        <v>6564</v>
      </c>
      <c r="E42" s="46">
        <v>0</v>
      </c>
      <c r="F42" s="46">
        <v>0</v>
      </c>
      <c r="G42" s="46">
        <v>0</v>
      </c>
      <c r="H42" s="46">
        <v>0</v>
      </c>
      <c r="I42" s="46">
        <v>1936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8500</v>
      </c>
      <c r="O42" s="47">
        <f t="shared" si="1"/>
        <v>5.237215033887862</v>
      </c>
      <c r="P42" s="9"/>
    </row>
    <row r="43" spans="1:16" ht="15.75">
      <c r="A43" s="29" t="s">
        <v>43</v>
      </c>
      <c r="B43" s="30"/>
      <c r="C43" s="31"/>
      <c r="D43" s="32">
        <f aca="true" t="shared" si="11" ref="D43:M43">SUM(D44:D44)</f>
        <v>20000</v>
      </c>
      <c r="E43" s="32">
        <f t="shared" si="11"/>
        <v>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9"/>
        <v>20000</v>
      </c>
      <c r="O43" s="45">
        <f t="shared" si="1"/>
        <v>12.322858903265558</v>
      </c>
      <c r="P43" s="9"/>
    </row>
    <row r="44" spans="1:16" ht="15.75" thickBot="1">
      <c r="A44" s="12"/>
      <c r="B44" s="25">
        <v>382</v>
      </c>
      <c r="C44" s="20" t="s">
        <v>71</v>
      </c>
      <c r="D44" s="46">
        <v>20000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20000</v>
      </c>
      <c r="O44" s="47">
        <f t="shared" si="1"/>
        <v>12.322858903265558</v>
      </c>
      <c r="P44" s="9"/>
    </row>
    <row r="45" spans="1:119" ht="16.5" thickBot="1">
      <c r="A45" s="14" t="s">
        <v>51</v>
      </c>
      <c r="B45" s="23"/>
      <c r="C45" s="22"/>
      <c r="D45" s="15">
        <f aca="true" t="shared" si="12" ref="D45:M45">SUM(D5,D15,D21,D28,D35,D37,D43)</f>
        <v>1596712</v>
      </c>
      <c r="E45" s="15">
        <f t="shared" si="12"/>
        <v>0</v>
      </c>
      <c r="F45" s="15">
        <f t="shared" si="12"/>
        <v>0</v>
      </c>
      <c r="G45" s="15">
        <f t="shared" si="12"/>
        <v>0</v>
      </c>
      <c r="H45" s="15">
        <f t="shared" si="12"/>
        <v>0</v>
      </c>
      <c r="I45" s="15">
        <f t="shared" si="12"/>
        <v>2241828</v>
      </c>
      <c r="J45" s="15">
        <f t="shared" si="12"/>
        <v>0</v>
      </c>
      <c r="K45" s="15">
        <f t="shared" si="12"/>
        <v>0</v>
      </c>
      <c r="L45" s="15">
        <f t="shared" si="12"/>
        <v>0</v>
      </c>
      <c r="M45" s="15">
        <f t="shared" si="12"/>
        <v>0</v>
      </c>
      <c r="N45" s="15">
        <f t="shared" si="9"/>
        <v>3838540</v>
      </c>
      <c r="O45" s="38">
        <f t="shared" si="1"/>
        <v>2365.0893407270487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121</v>
      </c>
      <c r="M47" s="48"/>
      <c r="N47" s="48"/>
      <c r="O47" s="43">
        <v>1623</v>
      </c>
    </row>
    <row r="48" spans="1:15" ht="15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75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876456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876456</v>
      </c>
      <c r="O5" s="33">
        <f aca="true" t="shared" si="1" ref="O5:O46">(N5/O$48)</f>
        <v>537.7030674846626</v>
      </c>
      <c r="P5" s="6"/>
    </row>
    <row r="6" spans="1:16" ht="15">
      <c r="A6" s="12"/>
      <c r="B6" s="25">
        <v>311</v>
      </c>
      <c r="C6" s="20" t="s">
        <v>2</v>
      </c>
      <c r="D6" s="46">
        <v>479271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479271</v>
      </c>
      <c r="O6" s="47">
        <f t="shared" si="1"/>
        <v>294.0312883435583</v>
      </c>
      <c r="P6" s="9"/>
    </row>
    <row r="7" spans="1:16" ht="15">
      <c r="A7" s="12"/>
      <c r="B7" s="25">
        <v>312.3</v>
      </c>
      <c r="C7" s="20" t="s">
        <v>10</v>
      </c>
      <c r="D7" s="46">
        <v>12186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12186</v>
      </c>
      <c r="O7" s="47">
        <f t="shared" si="1"/>
        <v>7.476073619631902</v>
      </c>
      <c r="P7" s="9"/>
    </row>
    <row r="8" spans="1:16" ht="15">
      <c r="A8" s="12"/>
      <c r="B8" s="25">
        <v>312.41</v>
      </c>
      <c r="C8" s="20" t="s">
        <v>12</v>
      </c>
      <c r="D8" s="46">
        <v>67463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67463</v>
      </c>
      <c r="O8" s="47">
        <f t="shared" si="1"/>
        <v>41.38834355828221</v>
      </c>
      <c r="P8" s="9"/>
    </row>
    <row r="9" spans="1:16" ht="15">
      <c r="A9" s="12"/>
      <c r="B9" s="25">
        <v>312.42</v>
      </c>
      <c r="C9" s="20" t="s">
        <v>11</v>
      </c>
      <c r="D9" s="46">
        <v>42935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42935</v>
      </c>
      <c r="O9" s="47">
        <f t="shared" si="1"/>
        <v>26.34049079754601</v>
      </c>
      <c r="P9" s="9"/>
    </row>
    <row r="10" spans="1:16" ht="15">
      <c r="A10" s="12"/>
      <c r="B10" s="25">
        <v>314.1</v>
      </c>
      <c r="C10" s="20" t="s">
        <v>13</v>
      </c>
      <c r="D10" s="46">
        <v>78899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78899</v>
      </c>
      <c r="O10" s="47">
        <f t="shared" si="1"/>
        <v>48.40429447852761</v>
      </c>
      <c r="P10" s="9"/>
    </row>
    <row r="11" spans="1:16" ht="15">
      <c r="A11" s="12"/>
      <c r="B11" s="25">
        <v>314.3</v>
      </c>
      <c r="C11" s="20" t="s">
        <v>14</v>
      </c>
      <c r="D11" s="46">
        <v>45248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45248</v>
      </c>
      <c r="O11" s="47">
        <f t="shared" si="1"/>
        <v>27.759509202453987</v>
      </c>
      <c r="P11" s="9"/>
    </row>
    <row r="12" spans="1:16" ht="15">
      <c r="A12" s="12"/>
      <c r="B12" s="25">
        <v>314.4</v>
      </c>
      <c r="C12" s="20" t="s">
        <v>15</v>
      </c>
      <c r="D12" s="46">
        <v>4896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4896</v>
      </c>
      <c r="O12" s="47">
        <f t="shared" si="1"/>
        <v>3.003680981595092</v>
      </c>
      <c r="P12" s="9"/>
    </row>
    <row r="13" spans="1:16" ht="15">
      <c r="A13" s="12"/>
      <c r="B13" s="25">
        <v>315</v>
      </c>
      <c r="C13" s="20" t="s">
        <v>90</v>
      </c>
      <c r="D13" s="46">
        <v>134721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134721</v>
      </c>
      <c r="O13" s="47">
        <f t="shared" si="1"/>
        <v>82.65092024539878</v>
      </c>
      <c r="P13" s="9"/>
    </row>
    <row r="14" spans="1:16" ht="15">
      <c r="A14" s="12"/>
      <c r="B14" s="25">
        <v>316</v>
      </c>
      <c r="C14" s="20" t="s">
        <v>91</v>
      </c>
      <c r="D14" s="46">
        <v>10837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10837</v>
      </c>
      <c r="O14" s="47">
        <f t="shared" si="1"/>
        <v>6.648466257668711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SUM(D16:D20)</f>
        <v>157546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188354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9">SUM(D15:M15)</f>
        <v>345900</v>
      </c>
      <c r="O15" s="45">
        <f t="shared" si="1"/>
        <v>212.2085889570552</v>
      </c>
      <c r="P15" s="10"/>
    </row>
    <row r="16" spans="1:16" ht="15">
      <c r="A16" s="12"/>
      <c r="B16" s="25">
        <v>322</v>
      </c>
      <c r="C16" s="20" t="s">
        <v>0</v>
      </c>
      <c r="D16" s="46">
        <v>73390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73390</v>
      </c>
      <c r="O16" s="47">
        <f t="shared" si="1"/>
        <v>45.02453987730061</v>
      </c>
      <c r="P16" s="9"/>
    </row>
    <row r="17" spans="1:16" ht="15">
      <c r="A17" s="12"/>
      <c r="B17" s="25">
        <v>323.1</v>
      </c>
      <c r="C17" s="20" t="s">
        <v>19</v>
      </c>
      <c r="D17" s="46">
        <v>55469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55469</v>
      </c>
      <c r="O17" s="47">
        <f t="shared" si="1"/>
        <v>34.03006134969325</v>
      </c>
      <c r="P17" s="9"/>
    </row>
    <row r="18" spans="1:16" ht="15">
      <c r="A18" s="12"/>
      <c r="B18" s="25">
        <v>323.7</v>
      </c>
      <c r="C18" s="20" t="s">
        <v>20</v>
      </c>
      <c r="D18" s="46">
        <v>28122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28122</v>
      </c>
      <c r="O18" s="47">
        <f t="shared" si="1"/>
        <v>17.25276073619632</v>
      </c>
      <c r="P18" s="9"/>
    </row>
    <row r="19" spans="1:16" ht="15">
      <c r="A19" s="12"/>
      <c r="B19" s="25">
        <v>324.21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188354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188354</v>
      </c>
      <c r="O19" s="47">
        <f t="shared" si="1"/>
        <v>115.55460122699387</v>
      </c>
      <c r="P19" s="9"/>
    </row>
    <row r="20" spans="1:16" ht="15">
      <c r="A20" s="12"/>
      <c r="B20" s="25">
        <v>329</v>
      </c>
      <c r="C20" s="20" t="s">
        <v>25</v>
      </c>
      <c r="D20" s="46">
        <v>565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565</v>
      </c>
      <c r="O20" s="47">
        <f t="shared" si="1"/>
        <v>0.34662576687116564</v>
      </c>
      <c r="P20" s="9"/>
    </row>
    <row r="21" spans="1:16" ht="15.75">
      <c r="A21" s="29" t="s">
        <v>27</v>
      </c>
      <c r="B21" s="30"/>
      <c r="C21" s="31"/>
      <c r="D21" s="32">
        <f aca="true" t="shared" si="5" ref="D21:M21">SUM(D22:D28)</f>
        <v>201847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201847</v>
      </c>
      <c r="O21" s="45">
        <f t="shared" si="1"/>
        <v>123.83251533742332</v>
      </c>
      <c r="P21" s="10"/>
    </row>
    <row r="22" spans="1:16" ht="15">
      <c r="A22" s="12"/>
      <c r="B22" s="25">
        <v>331.2</v>
      </c>
      <c r="C22" s="20" t="s">
        <v>26</v>
      </c>
      <c r="D22" s="46">
        <v>4731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4731</v>
      </c>
      <c r="O22" s="47">
        <f t="shared" si="1"/>
        <v>2.9024539877300612</v>
      </c>
      <c r="P22" s="9"/>
    </row>
    <row r="23" spans="1:16" ht="15">
      <c r="A23" s="12"/>
      <c r="B23" s="25">
        <v>334.1</v>
      </c>
      <c r="C23" s="20" t="s">
        <v>108</v>
      </c>
      <c r="D23" s="46">
        <v>7500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7500</v>
      </c>
      <c r="O23" s="47">
        <f t="shared" si="1"/>
        <v>4.601226993865031</v>
      </c>
      <c r="P23" s="9"/>
    </row>
    <row r="24" spans="1:16" ht="15">
      <c r="A24" s="12"/>
      <c r="B24" s="25">
        <v>335.12</v>
      </c>
      <c r="C24" s="20" t="s">
        <v>94</v>
      </c>
      <c r="D24" s="46">
        <v>73335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73335</v>
      </c>
      <c r="O24" s="47">
        <f t="shared" si="1"/>
        <v>44.99079754601227</v>
      </c>
      <c r="P24" s="9"/>
    </row>
    <row r="25" spans="1:16" ht="15">
      <c r="A25" s="12"/>
      <c r="B25" s="25">
        <v>335.14</v>
      </c>
      <c r="C25" s="20" t="s">
        <v>95</v>
      </c>
      <c r="D25" s="46">
        <v>4463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4463</v>
      </c>
      <c r="O25" s="47">
        <f t="shared" si="1"/>
        <v>2.738036809815951</v>
      </c>
      <c r="P25" s="9"/>
    </row>
    <row r="26" spans="1:16" ht="15">
      <c r="A26" s="12"/>
      <c r="B26" s="25">
        <v>335.15</v>
      </c>
      <c r="C26" s="20" t="s">
        <v>96</v>
      </c>
      <c r="D26" s="46">
        <v>441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441</v>
      </c>
      <c r="O26" s="47">
        <f t="shared" si="1"/>
        <v>0.2705521472392638</v>
      </c>
      <c r="P26" s="9"/>
    </row>
    <row r="27" spans="1:16" ht="15">
      <c r="A27" s="12"/>
      <c r="B27" s="25">
        <v>335.18</v>
      </c>
      <c r="C27" s="20" t="s">
        <v>97</v>
      </c>
      <c r="D27" s="46">
        <v>86377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86377</v>
      </c>
      <c r="O27" s="47">
        <f t="shared" si="1"/>
        <v>52.9920245398773</v>
      </c>
      <c r="P27" s="9"/>
    </row>
    <row r="28" spans="1:16" ht="15">
      <c r="A28" s="12"/>
      <c r="B28" s="25">
        <v>337.7</v>
      </c>
      <c r="C28" s="20" t="s">
        <v>36</v>
      </c>
      <c r="D28" s="46">
        <v>25000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25000</v>
      </c>
      <c r="O28" s="47">
        <f t="shared" si="1"/>
        <v>15.337423312883436</v>
      </c>
      <c r="P28" s="9"/>
    </row>
    <row r="29" spans="1:16" ht="15.75">
      <c r="A29" s="29" t="s">
        <v>41</v>
      </c>
      <c r="B29" s="30"/>
      <c r="C29" s="31"/>
      <c r="D29" s="32">
        <f aca="true" t="shared" si="6" ref="D29:M29">SUM(D30:D35)</f>
        <v>280320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1965698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2246018</v>
      </c>
      <c r="O29" s="45">
        <f t="shared" si="1"/>
        <v>1377.925153374233</v>
      </c>
      <c r="P29" s="10"/>
    </row>
    <row r="30" spans="1:16" ht="15">
      <c r="A30" s="12"/>
      <c r="B30" s="25">
        <v>341.9</v>
      </c>
      <c r="C30" s="20" t="s">
        <v>98</v>
      </c>
      <c r="D30" s="46">
        <v>325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35">SUM(D30:M30)</f>
        <v>325</v>
      </c>
      <c r="O30" s="47">
        <f t="shared" si="1"/>
        <v>0.19938650306748465</v>
      </c>
      <c r="P30" s="9"/>
    </row>
    <row r="31" spans="1:16" ht="15">
      <c r="A31" s="12"/>
      <c r="B31" s="25">
        <v>343.4</v>
      </c>
      <c r="C31" s="20" t="s">
        <v>46</v>
      </c>
      <c r="D31" s="46">
        <v>241209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241209</v>
      </c>
      <c r="O31" s="47">
        <f t="shared" si="1"/>
        <v>147.98098159509203</v>
      </c>
      <c r="P31" s="9"/>
    </row>
    <row r="32" spans="1:16" ht="15">
      <c r="A32" s="12"/>
      <c r="B32" s="25">
        <v>343.6</v>
      </c>
      <c r="C32" s="20" t="s">
        <v>86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1965698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1965698</v>
      </c>
      <c r="O32" s="47">
        <f t="shared" si="1"/>
        <v>1205.9496932515337</v>
      </c>
      <c r="P32" s="9"/>
    </row>
    <row r="33" spans="1:16" ht="15">
      <c r="A33" s="12"/>
      <c r="B33" s="25">
        <v>343.9</v>
      </c>
      <c r="C33" s="20" t="s">
        <v>48</v>
      </c>
      <c r="D33" s="46">
        <v>16631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16631</v>
      </c>
      <c r="O33" s="47">
        <f t="shared" si="1"/>
        <v>10.203067484662578</v>
      </c>
      <c r="P33" s="9"/>
    </row>
    <row r="34" spans="1:16" ht="15">
      <c r="A34" s="12"/>
      <c r="B34" s="25">
        <v>344.9</v>
      </c>
      <c r="C34" s="20" t="s">
        <v>99</v>
      </c>
      <c r="D34" s="46">
        <v>15172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15172</v>
      </c>
      <c r="O34" s="47">
        <f t="shared" si="1"/>
        <v>9.3079754601227</v>
      </c>
      <c r="P34" s="9"/>
    </row>
    <row r="35" spans="1:16" ht="15">
      <c r="A35" s="12"/>
      <c r="B35" s="25">
        <v>347.1</v>
      </c>
      <c r="C35" s="20" t="s">
        <v>50</v>
      </c>
      <c r="D35" s="46">
        <v>6983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6983</v>
      </c>
      <c r="O35" s="47">
        <f t="shared" si="1"/>
        <v>4.284049079754602</v>
      </c>
      <c r="P35" s="9"/>
    </row>
    <row r="36" spans="1:16" ht="15.75">
      <c r="A36" s="29" t="s">
        <v>42</v>
      </c>
      <c r="B36" s="30"/>
      <c r="C36" s="31"/>
      <c r="D36" s="32">
        <f aca="true" t="shared" si="8" ref="D36:M36">SUM(D37:D37)</f>
        <v>3263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aca="true" t="shared" si="9" ref="N36:N46">SUM(D36:M36)</f>
        <v>3263</v>
      </c>
      <c r="O36" s="45">
        <f t="shared" si="1"/>
        <v>2.0018404907975462</v>
      </c>
      <c r="P36" s="10"/>
    </row>
    <row r="37" spans="1:16" ht="15">
      <c r="A37" s="13"/>
      <c r="B37" s="39">
        <v>351.1</v>
      </c>
      <c r="C37" s="21" t="s">
        <v>53</v>
      </c>
      <c r="D37" s="46">
        <v>3263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3263</v>
      </c>
      <c r="O37" s="47">
        <f t="shared" si="1"/>
        <v>2.0018404907975462</v>
      </c>
      <c r="P37" s="9"/>
    </row>
    <row r="38" spans="1:16" ht="15.75">
      <c r="A38" s="29" t="s">
        <v>3</v>
      </c>
      <c r="B38" s="30"/>
      <c r="C38" s="31"/>
      <c r="D38" s="32">
        <f aca="true" t="shared" si="10" ref="D38:M38">SUM(D39:D43)</f>
        <v>15206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18599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9"/>
        <v>33805</v>
      </c>
      <c r="O38" s="45">
        <f t="shared" si="1"/>
        <v>20.73926380368098</v>
      </c>
      <c r="P38" s="10"/>
    </row>
    <row r="39" spans="1:16" ht="15">
      <c r="A39" s="12"/>
      <c r="B39" s="25">
        <v>361.1</v>
      </c>
      <c r="C39" s="20" t="s">
        <v>56</v>
      </c>
      <c r="D39" s="46">
        <v>15</v>
      </c>
      <c r="E39" s="46">
        <v>0</v>
      </c>
      <c r="F39" s="46">
        <v>0</v>
      </c>
      <c r="G39" s="46">
        <v>0</v>
      </c>
      <c r="H39" s="46">
        <v>0</v>
      </c>
      <c r="I39" s="46">
        <v>10294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10309</v>
      </c>
      <c r="O39" s="47">
        <f t="shared" si="1"/>
        <v>6.324539877300613</v>
      </c>
      <c r="P39" s="9"/>
    </row>
    <row r="40" spans="1:16" ht="15">
      <c r="A40" s="12"/>
      <c r="B40" s="25">
        <v>362</v>
      </c>
      <c r="C40" s="20" t="s">
        <v>57</v>
      </c>
      <c r="D40" s="46">
        <v>1250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1250</v>
      </c>
      <c r="O40" s="47">
        <f t="shared" si="1"/>
        <v>0.7668711656441718</v>
      </c>
      <c r="P40" s="9"/>
    </row>
    <row r="41" spans="1:16" ht="15">
      <c r="A41" s="12"/>
      <c r="B41" s="25">
        <v>365</v>
      </c>
      <c r="C41" s="20" t="s">
        <v>100</v>
      </c>
      <c r="D41" s="46">
        <v>2583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2583</v>
      </c>
      <c r="O41" s="47">
        <f t="shared" si="1"/>
        <v>1.5846625766871165</v>
      </c>
      <c r="P41" s="9"/>
    </row>
    <row r="42" spans="1:16" ht="15">
      <c r="A42" s="12"/>
      <c r="B42" s="25">
        <v>366</v>
      </c>
      <c r="C42" s="20" t="s">
        <v>58</v>
      </c>
      <c r="D42" s="46">
        <v>2710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2710</v>
      </c>
      <c r="O42" s="47">
        <f t="shared" si="1"/>
        <v>1.6625766871165644</v>
      </c>
      <c r="P42" s="9"/>
    </row>
    <row r="43" spans="1:16" ht="15">
      <c r="A43" s="12"/>
      <c r="B43" s="25">
        <v>369.9</v>
      </c>
      <c r="C43" s="20" t="s">
        <v>59</v>
      </c>
      <c r="D43" s="46">
        <v>8648</v>
      </c>
      <c r="E43" s="46">
        <v>0</v>
      </c>
      <c r="F43" s="46">
        <v>0</v>
      </c>
      <c r="G43" s="46">
        <v>0</v>
      </c>
      <c r="H43" s="46">
        <v>0</v>
      </c>
      <c r="I43" s="46">
        <v>8305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16953</v>
      </c>
      <c r="O43" s="47">
        <f t="shared" si="1"/>
        <v>10.400613496932515</v>
      </c>
      <c r="P43" s="9"/>
    </row>
    <row r="44" spans="1:16" ht="15.75">
      <c r="A44" s="29" t="s">
        <v>43</v>
      </c>
      <c r="B44" s="30"/>
      <c r="C44" s="31"/>
      <c r="D44" s="32">
        <f aca="true" t="shared" si="11" ref="D44:M44">SUM(D45:D45)</f>
        <v>242950</v>
      </c>
      <c r="E44" s="32">
        <f t="shared" si="11"/>
        <v>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9"/>
        <v>242950</v>
      </c>
      <c r="O44" s="45">
        <f t="shared" si="1"/>
        <v>149.04907975460122</v>
      </c>
      <c r="P44" s="9"/>
    </row>
    <row r="45" spans="1:16" ht="15.75" thickBot="1">
      <c r="A45" s="12"/>
      <c r="B45" s="25">
        <v>382</v>
      </c>
      <c r="C45" s="20" t="s">
        <v>71</v>
      </c>
      <c r="D45" s="46">
        <v>242950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242950</v>
      </c>
      <c r="O45" s="47">
        <f t="shared" si="1"/>
        <v>149.04907975460122</v>
      </c>
      <c r="P45" s="9"/>
    </row>
    <row r="46" spans="1:119" ht="16.5" thickBot="1">
      <c r="A46" s="14" t="s">
        <v>51</v>
      </c>
      <c r="B46" s="23"/>
      <c r="C46" s="22"/>
      <c r="D46" s="15">
        <f aca="true" t="shared" si="12" ref="D46:M46">SUM(D5,D15,D21,D29,D36,D38,D44)</f>
        <v>1777588</v>
      </c>
      <c r="E46" s="15">
        <f t="shared" si="12"/>
        <v>0</v>
      </c>
      <c r="F46" s="15">
        <f t="shared" si="12"/>
        <v>0</v>
      </c>
      <c r="G46" s="15">
        <f t="shared" si="12"/>
        <v>0</v>
      </c>
      <c r="H46" s="15">
        <f t="shared" si="12"/>
        <v>0</v>
      </c>
      <c r="I46" s="15">
        <f t="shared" si="12"/>
        <v>2172651</v>
      </c>
      <c r="J46" s="15">
        <f t="shared" si="12"/>
        <v>0</v>
      </c>
      <c r="K46" s="15">
        <f t="shared" si="12"/>
        <v>0</v>
      </c>
      <c r="L46" s="15">
        <f t="shared" si="12"/>
        <v>0</v>
      </c>
      <c r="M46" s="15">
        <f t="shared" si="12"/>
        <v>0</v>
      </c>
      <c r="N46" s="15">
        <f t="shared" si="9"/>
        <v>3950239</v>
      </c>
      <c r="O46" s="38">
        <f t="shared" si="1"/>
        <v>2423.459509202454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118</v>
      </c>
      <c r="M48" s="48"/>
      <c r="N48" s="48"/>
      <c r="O48" s="43">
        <v>1630</v>
      </c>
    </row>
    <row r="49" spans="1:15" ht="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75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sheetProtection/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825999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825999</v>
      </c>
      <c r="O5" s="33">
        <f aca="true" t="shared" si="1" ref="O5:O48">(N5/O$50)</f>
        <v>522.1232616940581</v>
      </c>
      <c r="P5" s="6"/>
    </row>
    <row r="6" spans="1:16" ht="15">
      <c r="A6" s="12"/>
      <c r="B6" s="25">
        <v>311</v>
      </c>
      <c r="C6" s="20" t="s">
        <v>2</v>
      </c>
      <c r="D6" s="46">
        <v>430242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430242</v>
      </c>
      <c r="O6" s="47">
        <f t="shared" si="1"/>
        <v>271.96080910240204</v>
      </c>
      <c r="P6" s="9"/>
    </row>
    <row r="7" spans="1:16" ht="15">
      <c r="A7" s="12"/>
      <c r="B7" s="25">
        <v>312.3</v>
      </c>
      <c r="C7" s="20" t="s">
        <v>10</v>
      </c>
      <c r="D7" s="46">
        <v>11624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11624</v>
      </c>
      <c r="O7" s="47">
        <f t="shared" si="1"/>
        <v>7.347661188369153</v>
      </c>
      <c r="P7" s="9"/>
    </row>
    <row r="8" spans="1:16" ht="15">
      <c r="A8" s="12"/>
      <c r="B8" s="25">
        <v>312.41</v>
      </c>
      <c r="C8" s="20" t="s">
        <v>12</v>
      </c>
      <c r="D8" s="46">
        <v>64409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64409</v>
      </c>
      <c r="O8" s="47">
        <f t="shared" si="1"/>
        <v>40.71365360303413</v>
      </c>
      <c r="P8" s="9"/>
    </row>
    <row r="9" spans="1:16" ht="15">
      <c r="A9" s="12"/>
      <c r="B9" s="25">
        <v>312.42</v>
      </c>
      <c r="C9" s="20" t="s">
        <v>11</v>
      </c>
      <c r="D9" s="46">
        <v>40678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40678</v>
      </c>
      <c r="O9" s="47">
        <f t="shared" si="1"/>
        <v>25.713021491782555</v>
      </c>
      <c r="P9" s="9"/>
    </row>
    <row r="10" spans="1:16" ht="15">
      <c r="A10" s="12"/>
      <c r="B10" s="25">
        <v>314.1</v>
      </c>
      <c r="C10" s="20" t="s">
        <v>13</v>
      </c>
      <c r="D10" s="46">
        <v>76380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76380</v>
      </c>
      <c r="O10" s="47">
        <f t="shared" si="1"/>
        <v>48.280657395701645</v>
      </c>
      <c r="P10" s="9"/>
    </row>
    <row r="11" spans="1:16" ht="15">
      <c r="A11" s="12"/>
      <c r="B11" s="25">
        <v>314.3</v>
      </c>
      <c r="C11" s="20" t="s">
        <v>14</v>
      </c>
      <c r="D11" s="46">
        <v>43076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43076</v>
      </c>
      <c r="O11" s="47">
        <f t="shared" si="1"/>
        <v>27.22882427307206</v>
      </c>
      <c r="P11" s="9"/>
    </row>
    <row r="12" spans="1:16" ht="15">
      <c r="A12" s="12"/>
      <c r="B12" s="25">
        <v>314.4</v>
      </c>
      <c r="C12" s="20" t="s">
        <v>15</v>
      </c>
      <c r="D12" s="46">
        <v>4085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4085</v>
      </c>
      <c r="O12" s="47">
        <f t="shared" si="1"/>
        <v>2.582174462705436</v>
      </c>
      <c r="P12" s="9"/>
    </row>
    <row r="13" spans="1:16" ht="15">
      <c r="A13" s="12"/>
      <c r="B13" s="25">
        <v>315</v>
      </c>
      <c r="C13" s="20" t="s">
        <v>90</v>
      </c>
      <c r="D13" s="46">
        <v>144415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144415</v>
      </c>
      <c r="O13" s="47">
        <f t="shared" si="1"/>
        <v>91.28634639696587</v>
      </c>
      <c r="P13" s="9"/>
    </row>
    <row r="14" spans="1:16" ht="15">
      <c r="A14" s="12"/>
      <c r="B14" s="25">
        <v>316</v>
      </c>
      <c r="C14" s="20" t="s">
        <v>91</v>
      </c>
      <c r="D14" s="46">
        <v>11090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11090</v>
      </c>
      <c r="O14" s="47">
        <f t="shared" si="1"/>
        <v>7.010113780025285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SUM(D16:D20)</f>
        <v>140570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128481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3">SUM(D15:M15)</f>
        <v>269051</v>
      </c>
      <c r="O15" s="45">
        <f t="shared" si="1"/>
        <v>170.0701643489254</v>
      </c>
      <c r="P15" s="10"/>
    </row>
    <row r="16" spans="1:16" ht="15">
      <c r="A16" s="12"/>
      <c r="B16" s="25">
        <v>322</v>
      </c>
      <c r="C16" s="20" t="s">
        <v>0</v>
      </c>
      <c r="D16" s="46">
        <v>59924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59924</v>
      </c>
      <c r="O16" s="47">
        <f t="shared" si="1"/>
        <v>37.878634639696585</v>
      </c>
      <c r="P16" s="9"/>
    </row>
    <row r="17" spans="1:16" ht="15">
      <c r="A17" s="12"/>
      <c r="B17" s="25">
        <v>323.1</v>
      </c>
      <c r="C17" s="20" t="s">
        <v>19</v>
      </c>
      <c r="D17" s="46">
        <v>53795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53795</v>
      </c>
      <c r="O17" s="47">
        <f t="shared" si="1"/>
        <v>34.00442477876106</v>
      </c>
      <c r="P17" s="9"/>
    </row>
    <row r="18" spans="1:16" ht="15">
      <c r="A18" s="12"/>
      <c r="B18" s="25">
        <v>323.3</v>
      </c>
      <c r="C18" s="20" t="s">
        <v>92</v>
      </c>
      <c r="D18" s="46">
        <v>26566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26566</v>
      </c>
      <c r="O18" s="47">
        <f t="shared" si="1"/>
        <v>16.792667509481667</v>
      </c>
      <c r="P18" s="9"/>
    </row>
    <row r="19" spans="1:16" ht="15">
      <c r="A19" s="12"/>
      <c r="B19" s="25">
        <v>324.21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128481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128481</v>
      </c>
      <c r="O19" s="47">
        <f t="shared" si="1"/>
        <v>81.21428571428571</v>
      </c>
      <c r="P19" s="9"/>
    </row>
    <row r="20" spans="1:16" ht="15">
      <c r="A20" s="12"/>
      <c r="B20" s="25">
        <v>367</v>
      </c>
      <c r="C20" s="20" t="s">
        <v>83</v>
      </c>
      <c r="D20" s="46">
        <v>285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285</v>
      </c>
      <c r="O20" s="47">
        <f t="shared" si="1"/>
        <v>0.18015170670037928</v>
      </c>
      <c r="P20" s="9"/>
    </row>
    <row r="21" spans="1:16" ht="15.75">
      <c r="A21" s="29" t="s">
        <v>27</v>
      </c>
      <c r="B21" s="30"/>
      <c r="C21" s="31"/>
      <c r="D21" s="32">
        <f aca="true" t="shared" si="5" ref="D21:M21">SUM(D22:D30)</f>
        <v>197202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354380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551582</v>
      </c>
      <c r="O21" s="45">
        <f t="shared" si="1"/>
        <v>348.66118836915297</v>
      </c>
      <c r="P21" s="10"/>
    </row>
    <row r="22" spans="1:16" ht="15">
      <c r="A22" s="12"/>
      <c r="B22" s="25">
        <v>331.2</v>
      </c>
      <c r="C22" s="20" t="s">
        <v>26</v>
      </c>
      <c r="D22" s="46">
        <v>5652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5652</v>
      </c>
      <c r="O22" s="47">
        <f t="shared" si="1"/>
        <v>3.572692793931732</v>
      </c>
      <c r="P22" s="9"/>
    </row>
    <row r="23" spans="1:16" ht="15">
      <c r="A23" s="12"/>
      <c r="B23" s="25">
        <v>331.31</v>
      </c>
      <c r="C23" s="20" t="s">
        <v>84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354380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354380</v>
      </c>
      <c r="O23" s="47">
        <f t="shared" si="1"/>
        <v>224.00758533501897</v>
      </c>
      <c r="P23" s="9"/>
    </row>
    <row r="24" spans="1:16" ht="15">
      <c r="A24" s="12"/>
      <c r="B24" s="25">
        <v>334.5</v>
      </c>
      <c r="C24" s="20" t="s">
        <v>93</v>
      </c>
      <c r="D24" s="46">
        <v>7500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29">SUM(D24:M24)</f>
        <v>7500</v>
      </c>
      <c r="O24" s="47">
        <f t="shared" si="1"/>
        <v>4.740834386852086</v>
      </c>
      <c r="P24" s="9"/>
    </row>
    <row r="25" spans="1:16" ht="15">
      <c r="A25" s="12"/>
      <c r="B25" s="25">
        <v>335.12</v>
      </c>
      <c r="C25" s="20" t="s">
        <v>94</v>
      </c>
      <c r="D25" s="46">
        <v>53708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53708</v>
      </c>
      <c r="O25" s="47">
        <f t="shared" si="1"/>
        <v>33.94943109987358</v>
      </c>
      <c r="P25" s="9"/>
    </row>
    <row r="26" spans="1:16" ht="15">
      <c r="A26" s="12"/>
      <c r="B26" s="25">
        <v>335.14</v>
      </c>
      <c r="C26" s="20" t="s">
        <v>95</v>
      </c>
      <c r="D26" s="46">
        <v>4122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4122</v>
      </c>
      <c r="O26" s="47">
        <f t="shared" si="1"/>
        <v>2.6055625790139065</v>
      </c>
      <c r="P26" s="9"/>
    </row>
    <row r="27" spans="1:16" ht="15">
      <c r="A27" s="12"/>
      <c r="B27" s="25">
        <v>335.15</v>
      </c>
      <c r="C27" s="20" t="s">
        <v>96</v>
      </c>
      <c r="D27" s="46">
        <v>416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416</v>
      </c>
      <c r="O27" s="47">
        <f t="shared" si="1"/>
        <v>0.2629582806573957</v>
      </c>
      <c r="P27" s="9"/>
    </row>
    <row r="28" spans="1:16" ht="15">
      <c r="A28" s="12"/>
      <c r="B28" s="25">
        <v>335.18</v>
      </c>
      <c r="C28" s="20" t="s">
        <v>97</v>
      </c>
      <c r="D28" s="46">
        <v>81533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81533</v>
      </c>
      <c r="O28" s="47">
        <f t="shared" si="1"/>
        <v>51.537926675094816</v>
      </c>
      <c r="P28" s="9"/>
    </row>
    <row r="29" spans="1:16" ht="15">
      <c r="A29" s="12"/>
      <c r="B29" s="25">
        <v>335.49</v>
      </c>
      <c r="C29" s="20" t="s">
        <v>35</v>
      </c>
      <c r="D29" s="46">
        <v>19271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19271</v>
      </c>
      <c r="O29" s="47">
        <f t="shared" si="1"/>
        <v>12.18141592920354</v>
      </c>
      <c r="P29" s="9"/>
    </row>
    <row r="30" spans="1:16" ht="15">
      <c r="A30" s="12"/>
      <c r="B30" s="25">
        <v>337.7</v>
      </c>
      <c r="C30" s="20" t="s">
        <v>36</v>
      </c>
      <c r="D30" s="46">
        <v>25000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25000</v>
      </c>
      <c r="O30" s="47">
        <f t="shared" si="1"/>
        <v>15.802781289506953</v>
      </c>
      <c r="P30" s="9"/>
    </row>
    <row r="31" spans="1:16" ht="15.75">
      <c r="A31" s="29" t="s">
        <v>41</v>
      </c>
      <c r="B31" s="30"/>
      <c r="C31" s="31"/>
      <c r="D31" s="32">
        <f aca="true" t="shared" si="7" ref="D31:M31">SUM(D32:D37)</f>
        <v>278777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1891475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2170252</v>
      </c>
      <c r="O31" s="45">
        <f t="shared" si="1"/>
        <v>1371.8407079646017</v>
      </c>
      <c r="P31" s="10"/>
    </row>
    <row r="32" spans="1:16" ht="15">
      <c r="A32" s="12"/>
      <c r="B32" s="25">
        <v>341.9</v>
      </c>
      <c r="C32" s="20" t="s">
        <v>98</v>
      </c>
      <c r="D32" s="46">
        <v>245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8" ref="N32:N37">SUM(D32:M32)</f>
        <v>245</v>
      </c>
      <c r="O32" s="47">
        <f t="shared" si="1"/>
        <v>0.15486725663716813</v>
      </c>
      <c r="P32" s="9"/>
    </row>
    <row r="33" spans="1:16" ht="15">
      <c r="A33" s="12"/>
      <c r="B33" s="25">
        <v>343.4</v>
      </c>
      <c r="C33" s="20" t="s">
        <v>46</v>
      </c>
      <c r="D33" s="46">
        <v>238084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238084</v>
      </c>
      <c r="O33" s="47">
        <f t="shared" si="1"/>
        <v>150.49557522123894</v>
      </c>
      <c r="P33" s="9"/>
    </row>
    <row r="34" spans="1:16" ht="15">
      <c r="A34" s="12"/>
      <c r="B34" s="25">
        <v>343.6</v>
      </c>
      <c r="C34" s="20" t="s">
        <v>86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1891475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1891475</v>
      </c>
      <c r="O34" s="47">
        <f t="shared" si="1"/>
        <v>1195.6226295828067</v>
      </c>
      <c r="P34" s="9"/>
    </row>
    <row r="35" spans="1:16" ht="15">
      <c r="A35" s="12"/>
      <c r="B35" s="25">
        <v>343.9</v>
      </c>
      <c r="C35" s="20" t="s">
        <v>48</v>
      </c>
      <c r="D35" s="46">
        <v>15923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15923</v>
      </c>
      <c r="O35" s="47">
        <f t="shared" si="1"/>
        <v>10.065107458912768</v>
      </c>
      <c r="P35" s="9"/>
    </row>
    <row r="36" spans="1:16" ht="15">
      <c r="A36" s="12"/>
      <c r="B36" s="25">
        <v>344.9</v>
      </c>
      <c r="C36" s="20" t="s">
        <v>99</v>
      </c>
      <c r="D36" s="46">
        <v>17942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17942</v>
      </c>
      <c r="O36" s="47">
        <f t="shared" si="1"/>
        <v>11.341340075853351</v>
      </c>
      <c r="P36" s="9"/>
    </row>
    <row r="37" spans="1:16" ht="15">
      <c r="A37" s="12"/>
      <c r="B37" s="25">
        <v>347.1</v>
      </c>
      <c r="C37" s="20" t="s">
        <v>50</v>
      </c>
      <c r="D37" s="46">
        <v>6583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6583</v>
      </c>
      <c r="O37" s="47">
        <f t="shared" si="1"/>
        <v>4.1611883691529705</v>
      </c>
      <c r="P37" s="9"/>
    </row>
    <row r="38" spans="1:16" ht="15.75">
      <c r="A38" s="29" t="s">
        <v>42</v>
      </c>
      <c r="B38" s="30"/>
      <c r="C38" s="31"/>
      <c r="D38" s="32">
        <f aca="true" t="shared" si="9" ref="D38:M38">SUM(D39:D39)</f>
        <v>1438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aca="true" t="shared" si="10" ref="N38:N48">SUM(D38:M38)</f>
        <v>1438</v>
      </c>
      <c r="O38" s="45">
        <f t="shared" si="1"/>
        <v>0.9089759797724399</v>
      </c>
      <c r="P38" s="10"/>
    </row>
    <row r="39" spans="1:16" ht="15">
      <c r="A39" s="13"/>
      <c r="B39" s="39">
        <v>351.1</v>
      </c>
      <c r="C39" s="21" t="s">
        <v>53</v>
      </c>
      <c r="D39" s="46">
        <v>1438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1438</v>
      </c>
      <c r="O39" s="47">
        <f t="shared" si="1"/>
        <v>0.9089759797724399</v>
      </c>
      <c r="P39" s="9"/>
    </row>
    <row r="40" spans="1:16" ht="15.75">
      <c r="A40" s="29" t="s">
        <v>3</v>
      </c>
      <c r="B40" s="30"/>
      <c r="C40" s="31"/>
      <c r="D40" s="32">
        <f aca="true" t="shared" si="11" ref="D40:M40">SUM(D41:D45)</f>
        <v>27128</v>
      </c>
      <c r="E40" s="32">
        <f t="shared" si="11"/>
        <v>0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11945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10"/>
        <v>39073</v>
      </c>
      <c r="O40" s="45">
        <f t="shared" si="1"/>
        <v>24.698482932996207</v>
      </c>
      <c r="P40" s="10"/>
    </row>
    <row r="41" spans="1:16" ht="15">
      <c r="A41" s="12"/>
      <c r="B41" s="25">
        <v>361.1</v>
      </c>
      <c r="C41" s="20" t="s">
        <v>56</v>
      </c>
      <c r="D41" s="46">
        <v>25</v>
      </c>
      <c r="E41" s="46">
        <v>0</v>
      </c>
      <c r="F41" s="46">
        <v>0</v>
      </c>
      <c r="G41" s="46">
        <v>0</v>
      </c>
      <c r="H41" s="46">
        <v>0</v>
      </c>
      <c r="I41" s="46">
        <v>11945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11970</v>
      </c>
      <c r="O41" s="47">
        <f t="shared" si="1"/>
        <v>7.566371681415929</v>
      </c>
      <c r="P41" s="9"/>
    </row>
    <row r="42" spans="1:16" ht="15">
      <c r="A42" s="12"/>
      <c r="B42" s="25">
        <v>362</v>
      </c>
      <c r="C42" s="20" t="s">
        <v>57</v>
      </c>
      <c r="D42" s="46">
        <v>700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700</v>
      </c>
      <c r="O42" s="47">
        <f t="shared" si="1"/>
        <v>0.4424778761061947</v>
      </c>
      <c r="P42" s="9"/>
    </row>
    <row r="43" spans="1:16" ht="15">
      <c r="A43" s="12"/>
      <c r="B43" s="25">
        <v>365</v>
      </c>
      <c r="C43" s="20" t="s">
        <v>100</v>
      </c>
      <c r="D43" s="46">
        <v>10607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10607</v>
      </c>
      <c r="O43" s="47">
        <f t="shared" si="1"/>
        <v>6.70480404551201</v>
      </c>
      <c r="P43" s="9"/>
    </row>
    <row r="44" spans="1:16" ht="15">
      <c r="A44" s="12"/>
      <c r="B44" s="25">
        <v>366</v>
      </c>
      <c r="C44" s="20" t="s">
        <v>58</v>
      </c>
      <c r="D44" s="46">
        <v>5921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5921</v>
      </c>
      <c r="O44" s="47">
        <f t="shared" si="1"/>
        <v>3.742730720606827</v>
      </c>
      <c r="P44" s="9"/>
    </row>
    <row r="45" spans="1:16" ht="15">
      <c r="A45" s="12"/>
      <c r="B45" s="25">
        <v>369.9</v>
      </c>
      <c r="C45" s="20" t="s">
        <v>59</v>
      </c>
      <c r="D45" s="46">
        <v>9875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9875</v>
      </c>
      <c r="O45" s="47">
        <f t="shared" si="1"/>
        <v>6.242098609355247</v>
      </c>
      <c r="P45" s="9"/>
    </row>
    <row r="46" spans="1:16" ht="15.75">
      <c r="A46" s="29" t="s">
        <v>43</v>
      </c>
      <c r="B46" s="30"/>
      <c r="C46" s="31"/>
      <c r="D46" s="32">
        <f aca="true" t="shared" si="12" ref="D46:M46">SUM(D47:D47)</f>
        <v>260000</v>
      </c>
      <c r="E46" s="32">
        <f t="shared" si="12"/>
        <v>0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0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0"/>
        <v>260000</v>
      </c>
      <c r="O46" s="45">
        <f t="shared" si="1"/>
        <v>164.3489254108723</v>
      </c>
      <c r="P46" s="9"/>
    </row>
    <row r="47" spans="1:16" ht="15.75" thickBot="1">
      <c r="A47" s="12"/>
      <c r="B47" s="25">
        <v>381</v>
      </c>
      <c r="C47" s="20" t="s">
        <v>60</v>
      </c>
      <c r="D47" s="46">
        <v>260000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260000</v>
      </c>
      <c r="O47" s="47">
        <f t="shared" si="1"/>
        <v>164.3489254108723</v>
      </c>
      <c r="P47" s="9"/>
    </row>
    <row r="48" spans="1:119" ht="16.5" thickBot="1">
      <c r="A48" s="14" t="s">
        <v>51</v>
      </c>
      <c r="B48" s="23"/>
      <c r="C48" s="22"/>
      <c r="D48" s="15">
        <f aca="true" t="shared" si="13" ref="D48:M48">SUM(D5,D15,D21,D31,D38,D40,D46)</f>
        <v>1731114</v>
      </c>
      <c r="E48" s="15">
        <f t="shared" si="13"/>
        <v>0</v>
      </c>
      <c r="F48" s="15">
        <f t="shared" si="13"/>
        <v>0</v>
      </c>
      <c r="G48" s="15">
        <f t="shared" si="13"/>
        <v>0</v>
      </c>
      <c r="H48" s="15">
        <f t="shared" si="13"/>
        <v>0</v>
      </c>
      <c r="I48" s="15">
        <f t="shared" si="13"/>
        <v>2386281</v>
      </c>
      <c r="J48" s="15">
        <f t="shared" si="13"/>
        <v>0</v>
      </c>
      <c r="K48" s="15">
        <f t="shared" si="13"/>
        <v>0</v>
      </c>
      <c r="L48" s="15">
        <f t="shared" si="13"/>
        <v>0</v>
      </c>
      <c r="M48" s="15">
        <f t="shared" si="13"/>
        <v>0</v>
      </c>
      <c r="N48" s="15">
        <f t="shared" si="10"/>
        <v>4117395</v>
      </c>
      <c r="O48" s="38">
        <f t="shared" si="1"/>
        <v>2602.6517067003792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 ht="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101</v>
      </c>
      <c r="M50" s="48"/>
      <c r="N50" s="48"/>
      <c r="O50" s="43">
        <v>1582</v>
      </c>
    </row>
    <row r="51" spans="1:15" ht="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75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sheetProtection/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2022-07-19T22:02:33Z</cp:lastPrinted>
  <dcterms:created xsi:type="dcterms:W3CDTF">2000-08-31T21:26:31Z</dcterms:created>
  <dcterms:modified xsi:type="dcterms:W3CDTF">2023-03-10T17:51:38Z</dcterms:modified>
  <cp:category/>
  <cp:version/>
  <cp:contentType/>
  <cp:contentStatus/>
</cp:coreProperties>
</file>