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'2007'!$A$1:$O$22</definedName>
    <definedName name="_xlnm.Print_Area" localSheetId="13">'2008'!$A$1:$O$23</definedName>
    <definedName name="_xlnm.Print_Area" localSheetId="12">'2009'!$A$1:$O$23</definedName>
    <definedName name="_xlnm.Print_Area" localSheetId="11">'2010'!$A$1:$O$23</definedName>
    <definedName name="_xlnm.Print_Area" localSheetId="10">'2011'!$A$1:$O$27</definedName>
    <definedName name="_xlnm.Print_Area" localSheetId="9">'2012'!$A$1:$O$27</definedName>
    <definedName name="_xlnm.Print_Area" localSheetId="8">'2013'!$A$1:$O$26</definedName>
    <definedName name="_xlnm.Print_Area" localSheetId="7">'2014'!$A$1:$O$23</definedName>
    <definedName name="_xlnm.Print_Area" localSheetId="6">'2015'!$A$1:$O$27</definedName>
    <definedName name="_xlnm.Print_Area" localSheetId="5">'2016'!$A$1:$O$26</definedName>
    <definedName name="_xlnm.Print_Area" localSheetId="4">'2017'!$A$1:$O$27</definedName>
    <definedName name="_xlnm.Print_Area" localSheetId="3">'2018'!$A$1:$O$27</definedName>
    <definedName name="_xlnm.Print_Area" localSheetId="2">'2019'!$A$1:$O$26</definedName>
    <definedName name="_xlnm.Print_Area" localSheetId="1">'2020'!$A$1:$O$22</definedName>
    <definedName name="_xlnm.Print_Area" localSheetId="0">'2021'!$A$1:$P$25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<sst xmlns="http://schemas.openxmlformats.org/spreadsheetml/2006/main" count="555" uniqueCount="78">
  <si>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</si>
  <si>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</si>
  <si>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</si>
  <si>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</si>
  <si>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</si>
  <si>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</si>
  <si>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</si>
  <si>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</si>
  <si>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</si>
  <si>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</si>
  <si>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</si>
  <si>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</si>
  <si>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</si>
  <si>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</si>
  <si>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</si>
  <si>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</si>
  <si>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</si>
  <si>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</si>
  <si>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</si>
  <si>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</si>
  <si>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</si>
  <si>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</si>
  <si>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</si>
  <si>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</si>
  <si>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</si>
  <si>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</si>
  <si>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Transportation</t>
  </si>
  <si>
    <t>Road and Street Facilities</t>
  </si>
  <si>
    <t>Culture / Recreation</t>
  </si>
  <si>
    <t>Parks and Recreation</t>
  </si>
  <si>
    <t>Special Events</t>
  </si>
  <si>
    <t>Special Recreation Facilities</t>
  </si>
  <si>
    <t>2009 Municipal Population:</t>
  </si>
  <si>
    <t>Pomona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</si>
  <si>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</si>
  <si>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</si>
  <si>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</si>
  <si>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</si>
  <si>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</si>
  <si>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</si>
  <si>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</si>
  <si>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</si>
  <si>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</si>
  <si>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</si>
  <si>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</si>
  <si>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2013</t>
  </si>
  <si>
    <t>Other Public Safety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</si>
  <si>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</si>
  <si>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</si>
  <si>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</si>
  <si>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</si>
  <si>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</si>
  <si>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</si>
  <si>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Special Facilities</t>
  </si>
  <si>
    <t>2014 Municipal Population:</t>
  </si>
  <si>
    <t>Local Fiscal Year Ended September 30, 2015</t>
  </si>
  <si>
    <t>Libraries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</si>
  <si>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</si>
  <si>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</si>
  <si>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</si>
  <si>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</si>
  <si>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</si>
  <si>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</si>
  <si>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</si>
  <si>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</si>
  <si>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</si>
  <si>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</si>
  <si>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</si>
  <si>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</si>
  <si>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Non-Court Information Systems</t>
  </si>
  <si>
    <t>Other General Government</t>
  </si>
  <si>
    <t>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</si>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</sst>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193694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193694</v>
      </c>
      <c r="P5" s="30">
        <f>(O5/P$23)</f>
        <v>248.00768245838668</v>
      </c>
      <c r="Q5" s="6"/>
    </row>
    <row r="6" spans="1:17" ht="15">
      <c r="A6" s="12"/>
      <c r="B6" s="42">
        <v>511</v>
      </c>
      <c r="C6" s="19" t="s">
        <v>19</v>
      </c>
      <c r="D6" s="43">
        <v>37162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37162</v>
      </c>
      <c r="P6" s="44">
        <f>(O6/P$23)</f>
        <v>47.58258642765685</v>
      </c>
      <c r="Q6" s="9"/>
    </row>
    <row r="7" spans="1:17" ht="15">
      <c r="A7" s="12"/>
      <c r="B7" s="42">
        <v>513</v>
      </c>
      <c r="C7" s="19" t="s">
        <v>20</v>
      </c>
      <c r="D7" s="43">
        <v>140536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140536</v>
      </c>
      <c r="P7" s="44">
        <f>(O7/P$23)</f>
        <v>179.94366197183098</v>
      </c>
      <c r="Q7" s="9"/>
    </row>
    <row r="8" spans="1:17" ht="15">
      <c r="A8" s="12"/>
      <c r="B8" s="42">
        <v>514</v>
      </c>
      <c r="C8" s="19" t="s">
        <v>21</v>
      </c>
      <c r="D8" s="43">
        <v>15083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15083</v>
      </c>
      <c r="P8" s="44">
        <f>(O8/P$23)</f>
        <v>19.312419974391805</v>
      </c>
      <c r="Q8" s="9"/>
    </row>
    <row r="9" spans="1:17" ht="15">
      <c r="A9" s="12"/>
      <c r="B9" s="42">
        <v>515</v>
      </c>
      <c r="C9" s="19" t="s">
        <v>22</v>
      </c>
      <c r="D9" s="43">
        <v>913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913</v>
      </c>
      <c r="P9" s="44">
        <f>(O9/P$23)</f>
        <v>1.1690140845070423</v>
      </c>
      <c r="Q9" s="9"/>
    </row>
    <row r="10" spans="1:17" ht="15.75">
      <c r="A10" s="26" t="s">
        <v>23</v>
      </c>
      <c r="B10" s="27"/>
      <c r="C10" s="28"/>
      <c r="D10" s="29">
        <f>SUM(D11:D13)</f>
        <v>28964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28964</v>
      </c>
      <c r="P10" s="41">
        <f>(O10/P$23)</f>
        <v>37.085787451984636</v>
      </c>
      <c r="Q10" s="10"/>
    </row>
    <row r="11" spans="1:17" ht="15">
      <c r="A11" s="12"/>
      <c r="B11" s="42">
        <v>521</v>
      </c>
      <c r="C11" s="19" t="s">
        <v>24</v>
      </c>
      <c r="D11" s="43">
        <v>3293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3293</v>
      </c>
      <c r="P11" s="44">
        <f>(O11/P$23)</f>
        <v>4.2163892445582585</v>
      </c>
      <c r="Q11" s="9"/>
    </row>
    <row r="12" spans="1:17" ht="15">
      <c r="A12" s="12"/>
      <c r="B12" s="42">
        <v>522</v>
      </c>
      <c r="C12" s="19" t="s">
        <v>25</v>
      </c>
      <c r="D12" s="43">
        <v>17959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17959</v>
      </c>
      <c r="P12" s="44">
        <f>(O12/P$23)</f>
        <v>22.994878361075543</v>
      </c>
      <c r="Q12" s="9"/>
    </row>
    <row r="13" spans="1:17" ht="15">
      <c r="A13" s="12"/>
      <c r="B13" s="42">
        <v>529</v>
      </c>
      <c r="C13" s="19" t="s">
        <v>46</v>
      </c>
      <c r="D13" s="43">
        <v>7712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7712</v>
      </c>
      <c r="P13" s="44">
        <f>(O13/P$23)</f>
        <v>9.874519846350832</v>
      </c>
      <c r="Q13" s="9"/>
    </row>
    <row r="14" spans="1:17" ht="15.75">
      <c r="A14" s="26" t="s">
        <v>26</v>
      </c>
      <c r="B14" s="27"/>
      <c r="C14" s="28"/>
      <c r="D14" s="29">
        <f>SUM(D15:D15)</f>
        <v>113787</v>
      </c>
      <c r="E14" s="29">
        <f>SUM(E15:E15)</f>
        <v>39540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153327</v>
      </c>
      <c r="P14" s="41">
        <f>(O14/P$23)</f>
        <v>196.3213828425096</v>
      </c>
      <c r="Q14" s="10"/>
    </row>
    <row r="15" spans="1:17" ht="15">
      <c r="A15" s="12"/>
      <c r="B15" s="42">
        <v>541</v>
      </c>
      <c r="C15" s="19" t="s">
        <v>27</v>
      </c>
      <c r="D15" s="43">
        <v>113787</v>
      </c>
      <c r="E15" s="43">
        <v>39540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153327</v>
      </c>
      <c r="P15" s="44">
        <f>(O15/P$23)</f>
        <v>196.3213828425096</v>
      </c>
      <c r="Q15" s="9"/>
    </row>
    <row r="16" spans="1:17" ht="15.75">
      <c r="A16" s="26" t="s">
        <v>28</v>
      </c>
      <c r="B16" s="27"/>
      <c r="C16" s="28"/>
      <c r="D16" s="29">
        <f>SUM(D17:D20)</f>
        <v>99320</v>
      </c>
      <c r="E16" s="29">
        <f>SUM(E17:E20)</f>
        <v>0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0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29">
        <f>SUM(D16:N16)</f>
        <v>99320</v>
      </c>
      <c r="P16" s="41">
        <f>(O16/P$23)</f>
        <v>127.17029449423815</v>
      </c>
      <c r="Q16" s="9"/>
    </row>
    <row r="17" spans="1:17" ht="15">
      <c r="A17" s="12"/>
      <c r="B17" s="42">
        <v>571</v>
      </c>
      <c r="C17" s="19" t="s">
        <v>56</v>
      </c>
      <c r="D17" s="43">
        <v>440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440</v>
      </c>
      <c r="P17" s="44">
        <f>(O17/P$23)</f>
        <v>0.5633802816901409</v>
      </c>
      <c r="Q17" s="9"/>
    </row>
    <row r="18" spans="1:17" ht="15">
      <c r="A18" s="12"/>
      <c r="B18" s="42">
        <v>572</v>
      </c>
      <c r="C18" s="19" t="s">
        <v>29</v>
      </c>
      <c r="D18" s="43">
        <v>77431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77431</v>
      </c>
      <c r="P18" s="44">
        <f>(O18/P$23)</f>
        <v>99.14340588988476</v>
      </c>
      <c r="Q18" s="9"/>
    </row>
    <row r="19" spans="1:17" ht="15">
      <c r="A19" s="12"/>
      <c r="B19" s="42">
        <v>574</v>
      </c>
      <c r="C19" s="19" t="s">
        <v>30</v>
      </c>
      <c r="D19" s="43">
        <v>9095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9095</v>
      </c>
      <c r="P19" s="44">
        <f>(O19/P$23)</f>
        <v>11.645326504481433</v>
      </c>
      <c r="Q19" s="9"/>
    </row>
    <row r="20" spans="1:17" ht="15.75" thickBot="1">
      <c r="A20" s="12"/>
      <c r="B20" s="42">
        <v>575</v>
      </c>
      <c r="C20" s="19" t="s">
        <v>31</v>
      </c>
      <c r="D20" s="43">
        <v>12354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12354</v>
      </c>
      <c r="P20" s="44">
        <f>(O20/P$23)</f>
        <v>15.818181818181818</v>
      </c>
      <c r="Q20" s="9"/>
    </row>
    <row r="21" spans="1:120" ht="16.5" thickBot="1">
      <c r="A21" s="13" t="s">
        <v>10</v>
      </c>
      <c r="B21" s="21"/>
      <c r="C21" s="20"/>
      <c r="D21" s="14">
        <f>SUM(D5,D10,D14,D16)</f>
        <v>435765</v>
      </c>
      <c r="E21" s="14">
        <f aca="true" t="shared" si="0" ref="E21:N21">SUM(E5,E10,E14,E16)</f>
        <v>39540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14">
        <f t="shared" si="0"/>
        <v>0</v>
      </c>
      <c r="O21" s="14">
        <f>SUM(D21:N21)</f>
        <v>475305</v>
      </c>
      <c r="P21" s="35">
        <f>(O21/P$23)</f>
        <v>608.585147247119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6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6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3" t="s">
        <v>77</v>
      </c>
      <c r="N23" s="93"/>
      <c r="O23" s="93"/>
      <c r="P23" s="39">
        <v>781</v>
      </c>
    </row>
    <row r="24" spans="1:16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6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sheetProtection/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145402</v>
      </c>
      <c r="E5" s="24">
        <f t="shared" si="0"/>
        <v>6203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151605</v>
      </c>
      <c r="O5" s="30">
        <f aca="true" t="shared" si="2" ref="O5:O23">(N5/O$25)</f>
        <v>170.72635135135135</v>
      </c>
      <c r="P5" s="6"/>
    </row>
    <row r="6" spans="1:16" ht="15">
      <c r="A6" s="12"/>
      <c r="B6" s="42">
        <v>511</v>
      </c>
      <c r="C6" s="19" t="s">
        <v>19</v>
      </c>
      <c r="D6" s="43">
        <v>23977</v>
      </c>
      <c r="E6" s="43">
        <v>6203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30180</v>
      </c>
      <c r="O6" s="44">
        <f t="shared" si="2"/>
        <v>33.986486486486484</v>
      </c>
      <c r="P6" s="9"/>
    </row>
    <row r="7" spans="1:16" ht="15">
      <c r="A7" s="12"/>
      <c r="B7" s="42">
        <v>513</v>
      </c>
      <c r="C7" s="19" t="s">
        <v>20</v>
      </c>
      <c r="D7" s="43">
        <v>103061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103061</v>
      </c>
      <c r="O7" s="44">
        <f t="shared" si="2"/>
        <v>116.05968468468468</v>
      </c>
      <c r="P7" s="9"/>
    </row>
    <row r="8" spans="1:16" ht="15">
      <c r="A8" s="12"/>
      <c r="B8" s="42">
        <v>514</v>
      </c>
      <c r="C8" s="19" t="s">
        <v>21</v>
      </c>
      <c r="D8" s="43">
        <v>11557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11557</v>
      </c>
      <c r="O8" s="44">
        <f t="shared" si="2"/>
        <v>13.01463963963964</v>
      </c>
      <c r="P8" s="9"/>
    </row>
    <row r="9" spans="1:16" ht="15">
      <c r="A9" s="12"/>
      <c r="B9" s="42">
        <v>515</v>
      </c>
      <c r="C9" s="19" t="s">
        <v>22</v>
      </c>
      <c r="D9" s="43">
        <v>6807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6807</v>
      </c>
      <c r="O9" s="44">
        <f t="shared" si="2"/>
        <v>7.66554054054054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1026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1026</v>
      </c>
      <c r="O10" s="41">
        <f t="shared" si="2"/>
        <v>1.1554054054054055</v>
      </c>
      <c r="P10" s="10"/>
    </row>
    <row r="11" spans="1:16" ht="15">
      <c r="A11" s="12"/>
      <c r="B11" s="42">
        <v>521</v>
      </c>
      <c r="C11" s="19" t="s">
        <v>24</v>
      </c>
      <c r="D11" s="43">
        <v>757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757</v>
      </c>
      <c r="O11" s="44">
        <f t="shared" si="2"/>
        <v>0.8524774774774775</v>
      </c>
      <c r="P11" s="9"/>
    </row>
    <row r="12" spans="1:16" ht="15">
      <c r="A12" s="12"/>
      <c r="B12" s="42">
        <v>522</v>
      </c>
      <c r="C12" s="19" t="s">
        <v>25</v>
      </c>
      <c r="D12" s="43">
        <v>269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269</v>
      </c>
      <c r="O12" s="44">
        <f t="shared" si="2"/>
        <v>0.30292792792792794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78553</v>
      </c>
      <c r="E13" s="29">
        <f t="shared" si="4"/>
        <v>1299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79852</v>
      </c>
      <c r="O13" s="41">
        <f t="shared" si="2"/>
        <v>89.92342342342343</v>
      </c>
      <c r="P13" s="10"/>
    </row>
    <row r="14" spans="1:16" ht="15">
      <c r="A14" s="12"/>
      <c r="B14" s="42">
        <v>541</v>
      </c>
      <c r="C14" s="19" t="s">
        <v>27</v>
      </c>
      <c r="D14" s="43">
        <v>78553</v>
      </c>
      <c r="E14" s="43">
        <v>1299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79852</v>
      </c>
      <c r="O14" s="44">
        <f t="shared" si="2"/>
        <v>89.92342342342343</v>
      </c>
      <c r="P14" s="9"/>
    </row>
    <row r="15" spans="1:16" ht="15.75">
      <c r="A15" s="26" t="s">
        <v>38</v>
      </c>
      <c r="B15" s="27"/>
      <c r="C15" s="28"/>
      <c r="D15" s="29">
        <f aca="true" t="shared" si="5" ref="D15:M15">SUM(D16:D16)</f>
        <v>386533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386533</v>
      </c>
      <c r="O15" s="41">
        <f t="shared" si="2"/>
        <v>435.2849099099099</v>
      </c>
      <c r="P15" s="10"/>
    </row>
    <row r="16" spans="1:16" ht="15">
      <c r="A16" s="45"/>
      <c r="B16" s="46">
        <v>554</v>
      </c>
      <c r="C16" s="47" t="s">
        <v>39</v>
      </c>
      <c r="D16" s="43">
        <v>386533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386533</v>
      </c>
      <c r="O16" s="44">
        <f t="shared" si="2"/>
        <v>435.2849099099099</v>
      </c>
      <c r="P16" s="9"/>
    </row>
    <row r="17" spans="1:16" ht="15.75">
      <c r="A17" s="26" t="s">
        <v>28</v>
      </c>
      <c r="B17" s="27"/>
      <c r="C17" s="28"/>
      <c r="D17" s="29">
        <f aca="true" t="shared" si="6" ref="D17:M17">SUM(D18:D20)</f>
        <v>54657</v>
      </c>
      <c r="E17" s="29">
        <f t="shared" si="6"/>
        <v>13848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68505</v>
      </c>
      <c r="O17" s="41">
        <f t="shared" si="2"/>
        <v>77.14527027027027</v>
      </c>
      <c r="P17" s="9"/>
    </row>
    <row r="18" spans="1:16" ht="15">
      <c r="A18" s="12"/>
      <c r="B18" s="42">
        <v>572</v>
      </c>
      <c r="C18" s="19" t="s">
        <v>29</v>
      </c>
      <c r="D18" s="43">
        <v>49797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49797</v>
      </c>
      <c r="O18" s="44">
        <f t="shared" si="2"/>
        <v>56.0777027027027</v>
      </c>
      <c r="P18" s="9"/>
    </row>
    <row r="19" spans="1:16" ht="15">
      <c r="A19" s="12"/>
      <c r="B19" s="42">
        <v>574</v>
      </c>
      <c r="C19" s="19" t="s">
        <v>30</v>
      </c>
      <c r="D19" s="43">
        <v>1903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1903</v>
      </c>
      <c r="O19" s="44">
        <f t="shared" si="2"/>
        <v>2.143018018018018</v>
      </c>
      <c r="P19" s="9"/>
    </row>
    <row r="20" spans="1:16" ht="15">
      <c r="A20" s="12"/>
      <c r="B20" s="42">
        <v>575</v>
      </c>
      <c r="C20" s="19" t="s">
        <v>31</v>
      </c>
      <c r="D20" s="43">
        <v>2957</v>
      </c>
      <c r="E20" s="43">
        <v>13848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16805</v>
      </c>
      <c r="O20" s="44">
        <f t="shared" si="2"/>
        <v>18.92454954954955</v>
      </c>
      <c r="P20" s="9"/>
    </row>
    <row r="21" spans="1:16" ht="15.75">
      <c r="A21" s="26" t="s">
        <v>40</v>
      </c>
      <c r="B21" s="27"/>
      <c r="C21" s="28"/>
      <c r="D21" s="29">
        <f aca="true" t="shared" si="7" ref="D21:M21">SUM(D22:D22)</f>
        <v>27330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27330</v>
      </c>
      <c r="O21" s="41">
        <f t="shared" si="2"/>
        <v>30.777027027027028</v>
      </c>
      <c r="P21" s="9"/>
    </row>
    <row r="22" spans="1:16" ht="15.75" thickBot="1">
      <c r="A22" s="12"/>
      <c r="B22" s="42">
        <v>581</v>
      </c>
      <c r="C22" s="19" t="s">
        <v>41</v>
      </c>
      <c r="D22" s="43">
        <v>27330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27330</v>
      </c>
      <c r="O22" s="44">
        <f t="shared" si="2"/>
        <v>30.777027027027028</v>
      </c>
      <c r="P22" s="9"/>
    </row>
    <row r="23" spans="1:119" ht="16.5" thickBot="1">
      <c r="A23" s="13" t="s">
        <v>10</v>
      </c>
      <c r="B23" s="21"/>
      <c r="C23" s="20"/>
      <c r="D23" s="14">
        <f>SUM(D5,D10,D13,D15,D17,D21)</f>
        <v>693501</v>
      </c>
      <c r="E23" s="14">
        <f aca="true" t="shared" si="8" ref="E23:M23">SUM(E5,E10,E13,E15,E17,E21)</f>
        <v>21350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714851</v>
      </c>
      <c r="O23" s="35">
        <f t="shared" si="2"/>
        <v>805.0123873873874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888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132169</v>
      </c>
      <c r="E5" s="24">
        <f t="shared" si="0"/>
        <v>4999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137168</v>
      </c>
      <c r="O5" s="30">
        <f aca="true" t="shared" si="2" ref="O5:O23">(N5/O$25)</f>
        <v>149.09565217391304</v>
      </c>
      <c r="P5" s="6"/>
    </row>
    <row r="6" spans="1:16" ht="15">
      <c r="A6" s="12"/>
      <c r="B6" s="42">
        <v>511</v>
      </c>
      <c r="C6" s="19" t="s">
        <v>19</v>
      </c>
      <c r="D6" s="43">
        <v>28943</v>
      </c>
      <c r="E6" s="43">
        <v>4999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33942</v>
      </c>
      <c r="O6" s="44">
        <f t="shared" si="2"/>
        <v>36.893478260869564</v>
      </c>
      <c r="P6" s="9"/>
    </row>
    <row r="7" spans="1:16" ht="15">
      <c r="A7" s="12"/>
      <c r="B7" s="42">
        <v>513</v>
      </c>
      <c r="C7" s="19" t="s">
        <v>20</v>
      </c>
      <c r="D7" s="43">
        <v>79825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79825</v>
      </c>
      <c r="O7" s="44">
        <f t="shared" si="2"/>
        <v>86.7663043478261</v>
      </c>
      <c r="P7" s="9"/>
    </row>
    <row r="8" spans="1:16" ht="15">
      <c r="A8" s="12"/>
      <c r="B8" s="42">
        <v>514</v>
      </c>
      <c r="C8" s="19" t="s">
        <v>21</v>
      </c>
      <c r="D8" s="43">
        <v>11660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11660</v>
      </c>
      <c r="O8" s="44">
        <f t="shared" si="2"/>
        <v>12.673913043478262</v>
      </c>
      <c r="P8" s="9"/>
    </row>
    <row r="9" spans="1:16" ht="15">
      <c r="A9" s="12"/>
      <c r="B9" s="42">
        <v>515</v>
      </c>
      <c r="C9" s="19" t="s">
        <v>22</v>
      </c>
      <c r="D9" s="43">
        <v>11741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11741</v>
      </c>
      <c r="O9" s="44">
        <f t="shared" si="2"/>
        <v>12.76195652173913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2459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2459</v>
      </c>
      <c r="O10" s="41">
        <f t="shared" si="2"/>
        <v>2.6728260869565217</v>
      </c>
      <c r="P10" s="10"/>
    </row>
    <row r="11" spans="1:16" ht="15">
      <c r="A11" s="12"/>
      <c r="B11" s="42">
        <v>521</v>
      </c>
      <c r="C11" s="19" t="s">
        <v>24</v>
      </c>
      <c r="D11" s="43">
        <v>400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400</v>
      </c>
      <c r="O11" s="44">
        <f t="shared" si="2"/>
        <v>0.43478260869565216</v>
      </c>
      <c r="P11" s="9"/>
    </row>
    <row r="12" spans="1:16" ht="15">
      <c r="A12" s="12"/>
      <c r="B12" s="42">
        <v>522</v>
      </c>
      <c r="C12" s="19" t="s">
        <v>25</v>
      </c>
      <c r="D12" s="43">
        <v>2059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2059</v>
      </c>
      <c r="O12" s="44">
        <f t="shared" si="2"/>
        <v>2.2380434782608694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126020</v>
      </c>
      <c r="E13" s="29">
        <f t="shared" si="4"/>
        <v>146133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272153</v>
      </c>
      <c r="O13" s="41">
        <f t="shared" si="2"/>
        <v>295.81847826086954</v>
      </c>
      <c r="P13" s="10"/>
    </row>
    <row r="14" spans="1:16" ht="15">
      <c r="A14" s="12"/>
      <c r="B14" s="42">
        <v>541</v>
      </c>
      <c r="C14" s="19" t="s">
        <v>27</v>
      </c>
      <c r="D14" s="43">
        <v>126020</v>
      </c>
      <c r="E14" s="43">
        <v>146133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272153</v>
      </c>
      <c r="O14" s="44">
        <f t="shared" si="2"/>
        <v>295.81847826086954</v>
      </c>
      <c r="P14" s="9"/>
    </row>
    <row r="15" spans="1:16" ht="15.75">
      <c r="A15" s="26" t="s">
        <v>38</v>
      </c>
      <c r="B15" s="27"/>
      <c r="C15" s="28"/>
      <c r="D15" s="29">
        <f aca="true" t="shared" si="5" ref="D15:M15">SUM(D16:D16)</f>
        <v>28364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28364</v>
      </c>
      <c r="O15" s="41">
        <f t="shared" si="2"/>
        <v>30.830434782608695</v>
      </c>
      <c r="P15" s="10"/>
    </row>
    <row r="16" spans="1:16" ht="15">
      <c r="A16" s="45"/>
      <c r="B16" s="46">
        <v>554</v>
      </c>
      <c r="C16" s="47" t="s">
        <v>39</v>
      </c>
      <c r="D16" s="43">
        <v>28364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28364</v>
      </c>
      <c r="O16" s="44">
        <f t="shared" si="2"/>
        <v>30.830434782608695</v>
      </c>
      <c r="P16" s="9"/>
    </row>
    <row r="17" spans="1:16" ht="15.75">
      <c r="A17" s="26" t="s">
        <v>28</v>
      </c>
      <c r="B17" s="27"/>
      <c r="C17" s="28"/>
      <c r="D17" s="29">
        <f aca="true" t="shared" si="6" ref="D17:M17">SUM(D18:D20)</f>
        <v>51065</v>
      </c>
      <c r="E17" s="29">
        <f t="shared" si="6"/>
        <v>2247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53312</v>
      </c>
      <c r="O17" s="41">
        <f t="shared" si="2"/>
        <v>57.947826086956525</v>
      </c>
      <c r="P17" s="9"/>
    </row>
    <row r="18" spans="1:16" ht="15">
      <c r="A18" s="12"/>
      <c r="B18" s="42">
        <v>572</v>
      </c>
      <c r="C18" s="19" t="s">
        <v>29</v>
      </c>
      <c r="D18" s="43">
        <v>47721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47721</v>
      </c>
      <c r="O18" s="44">
        <f t="shared" si="2"/>
        <v>51.870652173913044</v>
      </c>
      <c r="P18" s="9"/>
    </row>
    <row r="19" spans="1:16" ht="15">
      <c r="A19" s="12"/>
      <c r="B19" s="42">
        <v>574</v>
      </c>
      <c r="C19" s="19" t="s">
        <v>30</v>
      </c>
      <c r="D19" s="43">
        <v>936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936</v>
      </c>
      <c r="O19" s="44">
        <f t="shared" si="2"/>
        <v>1.017391304347826</v>
      </c>
      <c r="P19" s="9"/>
    </row>
    <row r="20" spans="1:16" ht="15">
      <c r="A20" s="12"/>
      <c r="B20" s="42">
        <v>575</v>
      </c>
      <c r="C20" s="19" t="s">
        <v>31</v>
      </c>
      <c r="D20" s="43">
        <v>2408</v>
      </c>
      <c r="E20" s="43">
        <v>2247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4655</v>
      </c>
      <c r="O20" s="44">
        <f t="shared" si="2"/>
        <v>5.059782608695652</v>
      </c>
      <c r="P20" s="9"/>
    </row>
    <row r="21" spans="1:16" ht="15.75">
      <c r="A21" s="26" t="s">
        <v>40</v>
      </c>
      <c r="B21" s="27"/>
      <c r="C21" s="28"/>
      <c r="D21" s="29">
        <f aca="true" t="shared" si="7" ref="D21:M21">SUM(D22:D22)</f>
        <v>150180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150180</v>
      </c>
      <c r="O21" s="41">
        <f t="shared" si="2"/>
        <v>163.2391304347826</v>
      </c>
      <c r="P21" s="9"/>
    </row>
    <row r="22" spans="1:16" ht="15.75" thickBot="1">
      <c r="A22" s="12"/>
      <c r="B22" s="42">
        <v>581</v>
      </c>
      <c r="C22" s="19" t="s">
        <v>41</v>
      </c>
      <c r="D22" s="43">
        <v>150180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150180</v>
      </c>
      <c r="O22" s="44">
        <f t="shared" si="2"/>
        <v>163.2391304347826</v>
      </c>
      <c r="P22" s="9"/>
    </row>
    <row r="23" spans="1:119" ht="16.5" thickBot="1">
      <c r="A23" s="13" t="s">
        <v>10</v>
      </c>
      <c r="B23" s="21"/>
      <c r="C23" s="20"/>
      <c r="D23" s="14">
        <f>SUM(D5,D10,D13,D15,D17,D21)</f>
        <v>490257</v>
      </c>
      <c r="E23" s="14">
        <f aca="true" t="shared" si="8" ref="E23:M23">SUM(E5,E10,E13,E15,E17,E21)</f>
        <v>153379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643636</v>
      </c>
      <c r="O23" s="35">
        <f t="shared" si="2"/>
        <v>699.604347826087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920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174248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174248</v>
      </c>
      <c r="O5" s="30">
        <f aca="true" t="shared" si="2" ref="O5:O19">(N5/O$21)</f>
        <v>191.06140350877192</v>
      </c>
      <c r="P5" s="6"/>
    </row>
    <row r="6" spans="1:16" ht="15">
      <c r="A6" s="12"/>
      <c r="B6" s="42">
        <v>511</v>
      </c>
      <c r="C6" s="19" t="s">
        <v>19</v>
      </c>
      <c r="D6" s="43">
        <v>26717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26717</v>
      </c>
      <c r="O6" s="44">
        <f t="shared" si="2"/>
        <v>29.294956140350877</v>
      </c>
      <c r="P6" s="9"/>
    </row>
    <row r="7" spans="1:16" ht="15">
      <c r="A7" s="12"/>
      <c r="B7" s="42">
        <v>513</v>
      </c>
      <c r="C7" s="19" t="s">
        <v>20</v>
      </c>
      <c r="D7" s="43">
        <v>133939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133939</v>
      </c>
      <c r="O7" s="44">
        <f t="shared" si="2"/>
        <v>146.86293859649123</v>
      </c>
      <c r="P7" s="9"/>
    </row>
    <row r="8" spans="1:16" ht="15">
      <c r="A8" s="12"/>
      <c r="B8" s="42">
        <v>514</v>
      </c>
      <c r="C8" s="19" t="s">
        <v>21</v>
      </c>
      <c r="D8" s="43">
        <v>10613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10613</v>
      </c>
      <c r="O8" s="44">
        <f t="shared" si="2"/>
        <v>11.637061403508772</v>
      </c>
      <c r="P8" s="9"/>
    </row>
    <row r="9" spans="1:16" ht="15">
      <c r="A9" s="12"/>
      <c r="B9" s="42">
        <v>515</v>
      </c>
      <c r="C9" s="19" t="s">
        <v>22</v>
      </c>
      <c r="D9" s="43">
        <v>2979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2979</v>
      </c>
      <c r="O9" s="44">
        <f t="shared" si="2"/>
        <v>3.2664473684210527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10395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10395</v>
      </c>
      <c r="O10" s="41">
        <f t="shared" si="2"/>
        <v>11.398026315789474</v>
      </c>
      <c r="P10" s="10"/>
    </row>
    <row r="11" spans="1:16" ht="15">
      <c r="A11" s="12"/>
      <c r="B11" s="42">
        <v>521</v>
      </c>
      <c r="C11" s="19" t="s">
        <v>24</v>
      </c>
      <c r="D11" s="43">
        <v>1075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1075</v>
      </c>
      <c r="O11" s="44">
        <f t="shared" si="2"/>
        <v>1.1787280701754386</v>
      </c>
      <c r="P11" s="9"/>
    </row>
    <row r="12" spans="1:16" ht="15">
      <c r="A12" s="12"/>
      <c r="B12" s="42">
        <v>522</v>
      </c>
      <c r="C12" s="19" t="s">
        <v>25</v>
      </c>
      <c r="D12" s="43">
        <v>9320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9320</v>
      </c>
      <c r="O12" s="44">
        <f t="shared" si="2"/>
        <v>10.219298245614034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168008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168008</v>
      </c>
      <c r="O13" s="41">
        <f t="shared" si="2"/>
        <v>184.21929824561403</v>
      </c>
      <c r="P13" s="10"/>
    </row>
    <row r="14" spans="1:16" ht="15">
      <c r="A14" s="12"/>
      <c r="B14" s="42">
        <v>541</v>
      </c>
      <c r="C14" s="19" t="s">
        <v>27</v>
      </c>
      <c r="D14" s="43">
        <v>168008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168008</v>
      </c>
      <c r="O14" s="44">
        <f t="shared" si="2"/>
        <v>184.21929824561403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SUM(D16:D18)</f>
        <v>89499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89499</v>
      </c>
      <c r="O15" s="41">
        <f t="shared" si="2"/>
        <v>98.13486842105263</v>
      </c>
      <c r="P15" s="9"/>
    </row>
    <row r="16" spans="1:16" ht="15">
      <c r="A16" s="12"/>
      <c r="B16" s="42">
        <v>572</v>
      </c>
      <c r="C16" s="19" t="s">
        <v>29</v>
      </c>
      <c r="D16" s="43">
        <v>63116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63116</v>
      </c>
      <c r="O16" s="44">
        <f t="shared" si="2"/>
        <v>69.20614035087719</v>
      </c>
      <c r="P16" s="9"/>
    </row>
    <row r="17" spans="1:16" ht="15">
      <c r="A17" s="12"/>
      <c r="B17" s="42">
        <v>574</v>
      </c>
      <c r="C17" s="19" t="s">
        <v>30</v>
      </c>
      <c r="D17" s="43">
        <v>22727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22727</v>
      </c>
      <c r="O17" s="44">
        <f t="shared" si="2"/>
        <v>24.919956140350877</v>
      </c>
      <c r="P17" s="9"/>
    </row>
    <row r="18" spans="1:16" ht="15.75" thickBot="1">
      <c r="A18" s="12"/>
      <c r="B18" s="42">
        <v>575</v>
      </c>
      <c r="C18" s="19" t="s">
        <v>31</v>
      </c>
      <c r="D18" s="43">
        <v>3656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3656</v>
      </c>
      <c r="O18" s="44">
        <f t="shared" si="2"/>
        <v>4.008771929824562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442150</v>
      </c>
      <c r="E19" s="14">
        <f aca="true" t="shared" si="6" ref="E19:M19">SUM(E5,E10,E13,E15)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442150</v>
      </c>
      <c r="O19" s="35">
        <f t="shared" si="2"/>
        <v>484.81359649122805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35</v>
      </c>
      <c r="M21" s="93"/>
      <c r="N21" s="93"/>
      <c r="O21" s="39">
        <v>912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162874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162874</v>
      </c>
      <c r="O5" s="30">
        <f aca="true" t="shared" si="2" ref="O5:O19">(N5/O$21)</f>
        <v>205.13098236775818</v>
      </c>
      <c r="P5" s="6"/>
    </row>
    <row r="6" spans="1:16" ht="15">
      <c r="A6" s="12"/>
      <c r="B6" s="42">
        <v>511</v>
      </c>
      <c r="C6" s="19" t="s">
        <v>19</v>
      </c>
      <c r="D6" s="43">
        <v>31278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31278</v>
      </c>
      <c r="O6" s="44">
        <f t="shared" si="2"/>
        <v>39.39294710327456</v>
      </c>
      <c r="P6" s="9"/>
    </row>
    <row r="7" spans="1:16" ht="15">
      <c r="A7" s="12"/>
      <c r="B7" s="42">
        <v>513</v>
      </c>
      <c r="C7" s="19" t="s">
        <v>20</v>
      </c>
      <c r="D7" s="43">
        <v>118663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118663</v>
      </c>
      <c r="O7" s="44">
        <f t="shared" si="2"/>
        <v>149.44962216624685</v>
      </c>
      <c r="P7" s="9"/>
    </row>
    <row r="8" spans="1:16" ht="15">
      <c r="A8" s="12"/>
      <c r="B8" s="42">
        <v>514</v>
      </c>
      <c r="C8" s="19" t="s">
        <v>21</v>
      </c>
      <c r="D8" s="43">
        <v>10422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10422</v>
      </c>
      <c r="O8" s="44">
        <f t="shared" si="2"/>
        <v>13.125944584382871</v>
      </c>
      <c r="P8" s="9"/>
    </row>
    <row r="9" spans="1:16" ht="15">
      <c r="A9" s="12"/>
      <c r="B9" s="42">
        <v>515</v>
      </c>
      <c r="C9" s="19" t="s">
        <v>22</v>
      </c>
      <c r="D9" s="43">
        <v>2511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2511</v>
      </c>
      <c r="O9" s="44">
        <f t="shared" si="2"/>
        <v>3.1624685138539044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453613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453613</v>
      </c>
      <c r="O10" s="41">
        <f t="shared" si="2"/>
        <v>571.301007556675</v>
      </c>
      <c r="P10" s="10"/>
    </row>
    <row r="11" spans="1:16" ht="15">
      <c r="A11" s="12"/>
      <c r="B11" s="42">
        <v>521</v>
      </c>
      <c r="C11" s="19" t="s">
        <v>24</v>
      </c>
      <c r="D11" s="43">
        <v>5625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5625</v>
      </c>
      <c r="O11" s="44">
        <f t="shared" si="2"/>
        <v>7.084382871536524</v>
      </c>
      <c r="P11" s="9"/>
    </row>
    <row r="12" spans="1:16" ht="15">
      <c r="A12" s="12"/>
      <c r="B12" s="42">
        <v>522</v>
      </c>
      <c r="C12" s="19" t="s">
        <v>25</v>
      </c>
      <c r="D12" s="43">
        <v>447988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447988</v>
      </c>
      <c r="O12" s="44">
        <f t="shared" si="2"/>
        <v>564.2166246851385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171489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171489</v>
      </c>
      <c r="O13" s="41">
        <f t="shared" si="2"/>
        <v>215.98110831234257</v>
      </c>
      <c r="P13" s="10"/>
    </row>
    <row r="14" spans="1:16" ht="15">
      <c r="A14" s="12"/>
      <c r="B14" s="42">
        <v>541</v>
      </c>
      <c r="C14" s="19" t="s">
        <v>27</v>
      </c>
      <c r="D14" s="43">
        <v>171489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171489</v>
      </c>
      <c r="O14" s="44">
        <f t="shared" si="2"/>
        <v>215.98110831234257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SUM(D16:D18)</f>
        <v>99675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99675</v>
      </c>
      <c r="O15" s="41">
        <f t="shared" si="2"/>
        <v>125.5352644836272</v>
      </c>
      <c r="P15" s="9"/>
    </row>
    <row r="16" spans="1:16" ht="15">
      <c r="A16" s="12"/>
      <c r="B16" s="42">
        <v>572</v>
      </c>
      <c r="C16" s="19" t="s">
        <v>29</v>
      </c>
      <c r="D16" s="43">
        <v>93730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93730</v>
      </c>
      <c r="O16" s="44">
        <f t="shared" si="2"/>
        <v>118.04785894206549</v>
      </c>
      <c r="P16" s="9"/>
    </row>
    <row r="17" spans="1:16" ht="15">
      <c r="A17" s="12"/>
      <c r="B17" s="42">
        <v>574</v>
      </c>
      <c r="C17" s="19" t="s">
        <v>30</v>
      </c>
      <c r="D17" s="43">
        <v>1869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1869</v>
      </c>
      <c r="O17" s="44">
        <f t="shared" si="2"/>
        <v>2.353904282115869</v>
      </c>
      <c r="P17" s="9"/>
    </row>
    <row r="18" spans="1:16" ht="15.75" thickBot="1">
      <c r="A18" s="12"/>
      <c r="B18" s="42">
        <v>575</v>
      </c>
      <c r="C18" s="19" t="s">
        <v>31</v>
      </c>
      <c r="D18" s="43">
        <v>4076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4076</v>
      </c>
      <c r="O18" s="44">
        <f t="shared" si="2"/>
        <v>5.133501259445844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887651</v>
      </c>
      <c r="E19" s="14">
        <f aca="true" t="shared" si="6" ref="E19:M19">SUM(E5,E10,E13,E15)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887651</v>
      </c>
      <c r="O19" s="35">
        <f t="shared" si="2"/>
        <v>1117.948362720403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32</v>
      </c>
      <c r="M21" s="93"/>
      <c r="N21" s="93"/>
      <c r="O21" s="39">
        <v>794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161862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161862</v>
      </c>
      <c r="O5" s="30">
        <f aca="true" t="shared" si="2" ref="O5:O19">(N5/O$21)</f>
        <v>205.66963151207116</v>
      </c>
      <c r="P5" s="6"/>
    </row>
    <row r="6" spans="1:16" ht="15">
      <c r="A6" s="12"/>
      <c r="B6" s="42">
        <v>511</v>
      </c>
      <c r="C6" s="19" t="s">
        <v>19</v>
      </c>
      <c r="D6" s="43">
        <v>43888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43888</v>
      </c>
      <c r="O6" s="44">
        <f t="shared" si="2"/>
        <v>55.76620076238882</v>
      </c>
      <c r="P6" s="9"/>
    </row>
    <row r="7" spans="1:16" ht="15">
      <c r="A7" s="12"/>
      <c r="B7" s="42">
        <v>513</v>
      </c>
      <c r="C7" s="19" t="s">
        <v>20</v>
      </c>
      <c r="D7" s="43">
        <v>104655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104655</v>
      </c>
      <c r="O7" s="44">
        <f t="shared" si="2"/>
        <v>132.97966963151208</v>
      </c>
      <c r="P7" s="9"/>
    </row>
    <row r="8" spans="1:16" ht="15">
      <c r="A8" s="12"/>
      <c r="B8" s="42">
        <v>514</v>
      </c>
      <c r="C8" s="19" t="s">
        <v>21</v>
      </c>
      <c r="D8" s="43">
        <v>10196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10196</v>
      </c>
      <c r="O8" s="44">
        <f t="shared" si="2"/>
        <v>12.955527318932656</v>
      </c>
      <c r="P8" s="9"/>
    </row>
    <row r="9" spans="1:16" ht="15">
      <c r="A9" s="12"/>
      <c r="B9" s="42">
        <v>515</v>
      </c>
      <c r="C9" s="19" t="s">
        <v>22</v>
      </c>
      <c r="D9" s="43">
        <v>3123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3123</v>
      </c>
      <c r="O9" s="44">
        <f t="shared" si="2"/>
        <v>3.9682337992376113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141509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141509</v>
      </c>
      <c r="O10" s="41">
        <f t="shared" si="2"/>
        <v>179.80813214739518</v>
      </c>
      <c r="P10" s="10"/>
    </row>
    <row r="11" spans="1:16" ht="15">
      <c r="A11" s="12"/>
      <c r="B11" s="42">
        <v>521</v>
      </c>
      <c r="C11" s="19" t="s">
        <v>24</v>
      </c>
      <c r="D11" s="43">
        <v>5982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5982</v>
      </c>
      <c r="O11" s="44">
        <f t="shared" si="2"/>
        <v>7.601016518424396</v>
      </c>
      <c r="P11" s="9"/>
    </row>
    <row r="12" spans="1:16" ht="15">
      <c r="A12" s="12"/>
      <c r="B12" s="42">
        <v>522</v>
      </c>
      <c r="C12" s="19" t="s">
        <v>25</v>
      </c>
      <c r="D12" s="43">
        <v>135527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135527</v>
      </c>
      <c r="O12" s="44">
        <f t="shared" si="2"/>
        <v>172.20711562897077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172073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172073</v>
      </c>
      <c r="O13" s="41">
        <f t="shared" si="2"/>
        <v>218.64421855146125</v>
      </c>
      <c r="P13" s="10"/>
    </row>
    <row r="14" spans="1:16" ht="15">
      <c r="A14" s="12"/>
      <c r="B14" s="42">
        <v>541</v>
      </c>
      <c r="C14" s="19" t="s">
        <v>27</v>
      </c>
      <c r="D14" s="43">
        <v>172073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172073</v>
      </c>
      <c r="O14" s="44">
        <f t="shared" si="2"/>
        <v>218.64421855146125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SUM(D16:D18)</f>
        <v>285646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285646</v>
      </c>
      <c r="O15" s="41">
        <f t="shared" si="2"/>
        <v>362.95552731893264</v>
      </c>
      <c r="P15" s="9"/>
    </row>
    <row r="16" spans="1:16" ht="15">
      <c r="A16" s="12"/>
      <c r="B16" s="42">
        <v>572</v>
      </c>
      <c r="C16" s="19" t="s">
        <v>29</v>
      </c>
      <c r="D16" s="43">
        <v>248504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248504</v>
      </c>
      <c r="O16" s="44">
        <f t="shared" si="2"/>
        <v>315.76111817026685</v>
      </c>
      <c r="P16" s="9"/>
    </row>
    <row r="17" spans="1:16" ht="15">
      <c r="A17" s="12"/>
      <c r="B17" s="42">
        <v>574</v>
      </c>
      <c r="C17" s="19" t="s">
        <v>30</v>
      </c>
      <c r="D17" s="43">
        <v>2562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2562</v>
      </c>
      <c r="O17" s="44">
        <f t="shared" si="2"/>
        <v>3.255400254129606</v>
      </c>
      <c r="P17" s="9"/>
    </row>
    <row r="18" spans="1:16" ht="15.75" thickBot="1">
      <c r="A18" s="12"/>
      <c r="B18" s="42">
        <v>575</v>
      </c>
      <c r="C18" s="19" t="s">
        <v>31</v>
      </c>
      <c r="D18" s="43">
        <v>34580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34580</v>
      </c>
      <c r="O18" s="44">
        <f t="shared" si="2"/>
        <v>43.939008894536215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761090</v>
      </c>
      <c r="E19" s="14">
        <f aca="true" t="shared" si="6" ref="E19:M19">SUM(E5,E10,E13,E15)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761090</v>
      </c>
      <c r="O19" s="35">
        <f t="shared" si="2"/>
        <v>967.0775095298602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49</v>
      </c>
      <c r="M21" s="93"/>
      <c r="N21" s="93"/>
      <c r="O21" s="39">
        <v>787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145661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145661</v>
      </c>
      <c r="O5" s="30">
        <f aca="true" t="shared" si="2" ref="O5:O18">(N5/O$20)</f>
        <v>185.0838627700127</v>
      </c>
      <c r="P5" s="6"/>
    </row>
    <row r="6" spans="1:16" ht="15">
      <c r="A6" s="12"/>
      <c r="B6" s="42">
        <v>511</v>
      </c>
      <c r="C6" s="19" t="s">
        <v>19</v>
      </c>
      <c r="D6" s="43">
        <v>30886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30886</v>
      </c>
      <c r="O6" s="44">
        <f t="shared" si="2"/>
        <v>39.245235069885645</v>
      </c>
      <c r="P6" s="9"/>
    </row>
    <row r="7" spans="1:16" ht="15">
      <c r="A7" s="12"/>
      <c r="B7" s="42">
        <v>513</v>
      </c>
      <c r="C7" s="19" t="s">
        <v>20</v>
      </c>
      <c r="D7" s="43">
        <v>106075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106075</v>
      </c>
      <c r="O7" s="44">
        <f t="shared" si="2"/>
        <v>134.78398983481574</v>
      </c>
      <c r="P7" s="9"/>
    </row>
    <row r="8" spans="1:16" ht="15">
      <c r="A8" s="12"/>
      <c r="B8" s="42">
        <v>514</v>
      </c>
      <c r="C8" s="19" t="s">
        <v>21</v>
      </c>
      <c r="D8" s="43">
        <v>8700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8700</v>
      </c>
      <c r="O8" s="44">
        <f t="shared" si="2"/>
        <v>11.054637865311308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81558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81558</v>
      </c>
      <c r="O9" s="41">
        <f t="shared" si="2"/>
        <v>103.6315120711563</v>
      </c>
      <c r="P9" s="10"/>
    </row>
    <row r="10" spans="1:16" ht="15">
      <c r="A10" s="12"/>
      <c r="B10" s="42">
        <v>521</v>
      </c>
      <c r="C10" s="19" t="s">
        <v>24</v>
      </c>
      <c r="D10" s="43">
        <v>6650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6650</v>
      </c>
      <c r="O10" s="44">
        <f t="shared" si="2"/>
        <v>8.449809402795426</v>
      </c>
      <c r="P10" s="9"/>
    </row>
    <row r="11" spans="1:16" ht="15">
      <c r="A11" s="12"/>
      <c r="B11" s="42">
        <v>522</v>
      </c>
      <c r="C11" s="19" t="s">
        <v>25</v>
      </c>
      <c r="D11" s="43">
        <v>74908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74908</v>
      </c>
      <c r="O11" s="44">
        <f t="shared" si="2"/>
        <v>95.18170266836087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503835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503835</v>
      </c>
      <c r="O12" s="41">
        <f t="shared" si="2"/>
        <v>640.1969504447268</v>
      </c>
      <c r="P12" s="10"/>
    </row>
    <row r="13" spans="1:16" ht="15">
      <c r="A13" s="12"/>
      <c r="B13" s="42">
        <v>541</v>
      </c>
      <c r="C13" s="19" t="s">
        <v>27</v>
      </c>
      <c r="D13" s="43">
        <v>503835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503835</v>
      </c>
      <c r="O13" s="44">
        <f t="shared" si="2"/>
        <v>640.1969504447268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SUM(D15:D17)</f>
        <v>83586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83586</v>
      </c>
      <c r="O14" s="41">
        <f t="shared" si="2"/>
        <v>106.20838627700127</v>
      </c>
      <c r="P14" s="9"/>
    </row>
    <row r="15" spans="1:16" ht="15">
      <c r="A15" s="12"/>
      <c r="B15" s="42">
        <v>572</v>
      </c>
      <c r="C15" s="19" t="s">
        <v>29</v>
      </c>
      <c r="D15" s="43">
        <v>51475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51475</v>
      </c>
      <c r="O15" s="44">
        <f t="shared" si="2"/>
        <v>65.40660736975858</v>
      </c>
      <c r="P15" s="9"/>
    </row>
    <row r="16" spans="1:16" ht="15">
      <c r="A16" s="12"/>
      <c r="B16" s="42">
        <v>574</v>
      </c>
      <c r="C16" s="19" t="s">
        <v>30</v>
      </c>
      <c r="D16" s="43">
        <v>1881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1881</v>
      </c>
      <c r="O16" s="44">
        <f t="shared" si="2"/>
        <v>2.390088945362135</v>
      </c>
      <c r="P16" s="9"/>
    </row>
    <row r="17" spans="1:16" ht="15.75" thickBot="1">
      <c r="A17" s="12"/>
      <c r="B17" s="42">
        <v>575</v>
      </c>
      <c r="C17" s="19" t="s">
        <v>31</v>
      </c>
      <c r="D17" s="43">
        <v>30230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30230</v>
      </c>
      <c r="O17" s="44">
        <f t="shared" si="2"/>
        <v>38.41168996188056</v>
      </c>
      <c r="P17" s="9"/>
    </row>
    <row r="18" spans="1:119" ht="16.5" thickBot="1">
      <c r="A18" s="13" t="s">
        <v>10</v>
      </c>
      <c r="B18" s="21"/>
      <c r="C18" s="20"/>
      <c r="D18" s="14">
        <f>SUM(D5,D9,D12,D14)</f>
        <v>814640</v>
      </c>
      <c r="E18" s="14">
        <f aca="true" t="shared" si="6" ref="E18:M18">SUM(E5,E9,E12,E14)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814640</v>
      </c>
      <c r="O18" s="35">
        <f t="shared" si="2"/>
        <v>1035.120711562897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59</v>
      </c>
      <c r="M20" s="93"/>
      <c r="N20" s="93"/>
      <c r="O20" s="39">
        <v>787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209871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209871</v>
      </c>
      <c r="O5" s="30">
        <f aca="true" t="shared" si="2" ref="O5:O18">(N5/O$20)</f>
        <v>237.67950169875425</v>
      </c>
      <c r="P5" s="6"/>
    </row>
    <row r="6" spans="1:16" ht="15">
      <c r="A6" s="12"/>
      <c r="B6" s="42">
        <v>513</v>
      </c>
      <c r="C6" s="19" t="s">
        <v>20</v>
      </c>
      <c r="D6" s="43">
        <v>1853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1853</v>
      </c>
      <c r="O6" s="44">
        <f t="shared" si="2"/>
        <v>2.0985277463193657</v>
      </c>
      <c r="P6" s="9"/>
    </row>
    <row r="7" spans="1:16" ht="15">
      <c r="A7" s="12"/>
      <c r="B7" s="42">
        <v>516</v>
      </c>
      <c r="C7" s="19" t="s">
        <v>69</v>
      </c>
      <c r="D7" s="43">
        <v>2232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2232</v>
      </c>
      <c r="O7" s="44">
        <f t="shared" si="2"/>
        <v>2.5277463193657983</v>
      </c>
      <c r="P7" s="9"/>
    </row>
    <row r="8" spans="1:16" ht="15">
      <c r="A8" s="12"/>
      <c r="B8" s="42">
        <v>519</v>
      </c>
      <c r="C8" s="19" t="s">
        <v>70</v>
      </c>
      <c r="D8" s="43">
        <v>205786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205786</v>
      </c>
      <c r="O8" s="44">
        <f t="shared" si="2"/>
        <v>233.05322763306907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22045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22045</v>
      </c>
      <c r="O9" s="41">
        <f t="shared" si="2"/>
        <v>24.966024915062288</v>
      </c>
      <c r="P9" s="10"/>
    </row>
    <row r="10" spans="1:16" ht="15">
      <c r="A10" s="12"/>
      <c r="B10" s="42">
        <v>529</v>
      </c>
      <c r="C10" s="19" t="s">
        <v>46</v>
      </c>
      <c r="D10" s="43">
        <v>22045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22045</v>
      </c>
      <c r="O10" s="44">
        <f t="shared" si="2"/>
        <v>24.966024915062288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SUM(D12:D13)</f>
        <v>114004</v>
      </c>
      <c r="E11" s="29">
        <f t="shared" si="4"/>
        <v>66006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180010</v>
      </c>
      <c r="O11" s="41">
        <f t="shared" si="2"/>
        <v>203.86183465458663</v>
      </c>
      <c r="P11" s="10"/>
    </row>
    <row r="12" spans="1:16" ht="15">
      <c r="A12" s="12"/>
      <c r="B12" s="42">
        <v>541</v>
      </c>
      <c r="C12" s="19" t="s">
        <v>51</v>
      </c>
      <c r="D12" s="43">
        <v>0</v>
      </c>
      <c r="E12" s="43">
        <v>66006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66006</v>
      </c>
      <c r="O12" s="44">
        <f t="shared" si="2"/>
        <v>74.7519818799547</v>
      </c>
      <c r="P12" s="9"/>
    </row>
    <row r="13" spans="1:16" ht="15">
      <c r="A13" s="12"/>
      <c r="B13" s="42">
        <v>549</v>
      </c>
      <c r="C13" s="19" t="s">
        <v>71</v>
      </c>
      <c r="D13" s="43">
        <v>114004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114004</v>
      </c>
      <c r="O13" s="44">
        <f t="shared" si="2"/>
        <v>129.10985277463195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SUM(D15:D17)</f>
        <v>98451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98451</v>
      </c>
      <c r="O14" s="41">
        <f t="shared" si="2"/>
        <v>111.4960362400906</v>
      </c>
      <c r="P14" s="9"/>
    </row>
    <row r="15" spans="1:16" ht="15">
      <c r="A15" s="12"/>
      <c r="B15" s="42">
        <v>572</v>
      </c>
      <c r="C15" s="19" t="s">
        <v>52</v>
      </c>
      <c r="D15" s="43">
        <v>69712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69712</v>
      </c>
      <c r="O15" s="44">
        <f t="shared" si="2"/>
        <v>78.94903737259344</v>
      </c>
      <c r="P15" s="9"/>
    </row>
    <row r="16" spans="1:16" ht="15">
      <c r="A16" s="12"/>
      <c r="B16" s="42">
        <v>574</v>
      </c>
      <c r="C16" s="19" t="s">
        <v>30</v>
      </c>
      <c r="D16" s="43">
        <v>7075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7075</v>
      </c>
      <c r="O16" s="44">
        <f t="shared" si="2"/>
        <v>8.012457531143827</v>
      </c>
      <c r="P16" s="9"/>
    </row>
    <row r="17" spans="1:16" ht="15.75" thickBot="1">
      <c r="A17" s="12"/>
      <c r="B17" s="42">
        <v>575</v>
      </c>
      <c r="C17" s="19" t="s">
        <v>53</v>
      </c>
      <c r="D17" s="43">
        <v>21664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21664</v>
      </c>
      <c r="O17" s="44">
        <f t="shared" si="2"/>
        <v>24.534541336353342</v>
      </c>
      <c r="P17" s="9"/>
    </row>
    <row r="18" spans="1:119" ht="16.5" thickBot="1">
      <c r="A18" s="13" t="s">
        <v>10</v>
      </c>
      <c r="B18" s="21"/>
      <c r="C18" s="20"/>
      <c r="D18" s="14">
        <f>SUM(D5,D9,D11,D14)</f>
        <v>444371</v>
      </c>
      <c r="E18" s="14">
        <f aca="true" t="shared" si="6" ref="E18:M18">SUM(E5,E9,E11,E14)</f>
        <v>66006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510377</v>
      </c>
      <c r="O18" s="35">
        <f t="shared" si="2"/>
        <v>578.0033975084938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72</v>
      </c>
      <c r="M20" s="93"/>
      <c r="N20" s="93"/>
      <c r="O20" s="39">
        <v>883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174104</v>
      </c>
      <c r="E5" s="24">
        <f t="shared" si="0"/>
        <v>41463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215567</v>
      </c>
      <c r="O5" s="30">
        <f aca="true" t="shared" si="2" ref="O5:O22">(N5/O$24)</f>
        <v>244.9625</v>
      </c>
      <c r="P5" s="6"/>
    </row>
    <row r="6" spans="1:16" ht="15">
      <c r="A6" s="12"/>
      <c r="B6" s="42">
        <v>511</v>
      </c>
      <c r="C6" s="19" t="s">
        <v>19</v>
      </c>
      <c r="D6" s="43">
        <v>51966</v>
      </c>
      <c r="E6" s="43">
        <v>41463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93429</v>
      </c>
      <c r="O6" s="44">
        <f t="shared" si="2"/>
        <v>106.16931818181818</v>
      </c>
      <c r="P6" s="9"/>
    </row>
    <row r="7" spans="1:16" ht="15">
      <c r="A7" s="12"/>
      <c r="B7" s="42">
        <v>513</v>
      </c>
      <c r="C7" s="19" t="s">
        <v>20</v>
      </c>
      <c r="D7" s="43">
        <v>108841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108841</v>
      </c>
      <c r="O7" s="44">
        <f t="shared" si="2"/>
        <v>123.68295454545455</v>
      </c>
      <c r="P7" s="9"/>
    </row>
    <row r="8" spans="1:16" ht="15">
      <c r="A8" s="12"/>
      <c r="B8" s="42">
        <v>514</v>
      </c>
      <c r="C8" s="19" t="s">
        <v>21</v>
      </c>
      <c r="D8" s="43">
        <v>12344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12344</v>
      </c>
      <c r="O8" s="44">
        <f t="shared" si="2"/>
        <v>14.027272727272727</v>
      </c>
      <c r="P8" s="9"/>
    </row>
    <row r="9" spans="1:16" ht="15">
      <c r="A9" s="12"/>
      <c r="B9" s="42">
        <v>515</v>
      </c>
      <c r="C9" s="19" t="s">
        <v>22</v>
      </c>
      <c r="D9" s="43">
        <v>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953</v>
      </c>
      <c r="O9" s="44">
        <f t="shared" si="2"/>
        <v>1.0829545454545455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21396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21396</v>
      </c>
      <c r="O10" s="41">
        <f t="shared" si="2"/>
        <v>24.313636363636363</v>
      </c>
      <c r="P10" s="10"/>
    </row>
    <row r="11" spans="1:16" ht="15">
      <c r="A11" s="12"/>
      <c r="B11" s="42">
        <v>521</v>
      </c>
      <c r="C11" s="19" t="s">
        <v>24</v>
      </c>
      <c r="D11" s="43">
        <v>4734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4734</v>
      </c>
      <c r="O11" s="44">
        <f t="shared" si="2"/>
        <v>5.379545454545455</v>
      </c>
      <c r="P11" s="9"/>
    </row>
    <row r="12" spans="1:16" ht="15">
      <c r="A12" s="12"/>
      <c r="B12" s="42">
        <v>522</v>
      </c>
      <c r="C12" s="19" t="s">
        <v>25</v>
      </c>
      <c r="D12" s="43">
        <v>10987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10987</v>
      </c>
      <c r="O12" s="44">
        <f t="shared" si="2"/>
        <v>12.485227272727272</v>
      </c>
      <c r="P12" s="9"/>
    </row>
    <row r="13" spans="1:16" ht="15">
      <c r="A13" s="12"/>
      <c r="B13" s="42">
        <v>529</v>
      </c>
      <c r="C13" s="19" t="s">
        <v>46</v>
      </c>
      <c r="D13" s="43">
        <v>5675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5675</v>
      </c>
      <c r="O13" s="44">
        <f t="shared" si="2"/>
        <v>6.448863636363637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108858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108858</v>
      </c>
      <c r="O14" s="41">
        <f t="shared" si="2"/>
        <v>123.70227272727273</v>
      </c>
      <c r="P14" s="10"/>
    </row>
    <row r="15" spans="1:16" ht="15">
      <c r="A15" s="12"/>
      <c r="B15" s="42">
        <v>541</v>
      </c>
      <c r="C15" s="19" t="s">
        <v>51</v>
      </c>
      <c r="D15" s="43">
        <v>108858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108858</v>
      </c>
      <c r="O15" s="44">
        <f t="shared" si="2"/>
        <v>123.70227272727273</v>
      </c>
      <c r="P15" s="9"/>
    </row>
    <row r="16" spans="1:16" ht="15.75">
      <c r="A16" s="26" t="s">
        <v>38</v>
      </c>
      <c r="B16" s="27"/>
      <c r="C16" s="28"/>
      <c r="D16" s="29">
        <f aca="true" t="shared" si="5" ref="D16:M16">SUM(D17:D17)</f>
        <v>69035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69035</v>
      </c>
      <c r="O16" s="41">
        <f t="shared" si="2"/>
        <v>78.44886363636364</v>
      </c>
      <c r="P16" s="10"/>
    </row>
    <row r="17" spans="1:16" ht="15">
      <c r="A17" s="45"/>
      <c r="B17" s="46">
        <v>554</v>
      </c>
      <c r="C17" s="47" t="s">
        <v>39</v>
      </c>
      <c r="D17" s="43">
        <v>69035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69035</v>
      </c>
      <c r="O17" s="44">
        <f t="shared" si="2"/>
        <v>78.44886363636364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SUM(D19:D21)</f>
        <v>110972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110972</v>
      </c>
      <c r="O18" s="41">
        <f t="shared" si="2"/>
        <v>126.10454545454546</v>
      </c>
      <c r="P18" s="9"/>
    </row>
    <row r="19" spans="1:16" ht="15">
      <c r="A19" s="12"/>
      <c r="B19" s="42">
        <v>572</v>
      </c>
      <c r="C19" s="19" t="s">
        <v>52</v>
      </c>
      <c r="D19" s="43">
        <v>81610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81610</v>
      </c>
      <c r="O19" s="44">
        <f t="shared" si="2"/>
        <v>92.73863636363636</v>
      </c>
      <c r="P19" s="9"/>
    </row>
    <row r="20" spans="1:16" ht="15">
      <c r="A20" s="12"/>
      <c r="B20" s="42">
        <v>574</v>
      </c>
      <c r="C20" s="19" t="s">
        <v>30</v>
      </c>
      <c r="D20" s="43">
        <v>6352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6352</v>
      </c>
      <c r="O20" s="44">
        <f t="shared" si="2"/>
        <v>7.218181818181818</v>
      </c>
      <c r="P20" s="9"/>
    </row>
    <row r="21" spans="1:16" ht="15.75" thickBot="1">
      <c r="A21" s="12"/>
      <c r="B21" s="42">
        <v>575</v>
      </c>
      <c r="C21" s="19" t="s">
        <v>53</v>
      </c>
      <c r="D21" s="43">
        <v>23010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23010</v>
      </c>
      <c r="O21" s="44">
        <f t="shared" si="2"/>
        <v>26.147727272727273</v>
      </c>
      <c r="P21" s="9"/>
    </row>
    <row r="22" spans="1:119" ht="16.5" thickBot="1">
      <c r="A22" s="13" t="s">
        <v>10</v>
      </c>
      <c r="B22" s="21"/>
      <c r="C22" s="20"/>
      <c r="D22" s="14">
        <f>SUM(D5,D10,D14,D16,D18)</f>
        <v>484365</v>
      </c>
      <c r="E22" s="14">
        <f aca="true" t="shared" si="7" ref="E22:M22">SUM(E5,E10,E14,E16,E18)</f>
        <v>41463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525828</v>
      </c>
      <c r="O22" s="35">
        <f t="shared" si="2"/>
        <v>597.5318181818182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67</v>
      </c>
      <c r="M24" s="93"/>
      <c r="N24" s="93"/>
      <c r="O24" s="39">
        <v>880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163180</v>
      </c>
      <c r="E5" s="24">
        <f t="shared" si="0"/>
        <v>184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163364</v>
      </c>
      <c r="O5" s="30">
        <f aca="true" t="shared" si="2" ref="O5:O23">(N5/O$25)</f>
        <v>187.55912743972445</v>
      </c>
      <c r="P5" s="6"/>
    </row>
    <row r="6" spans="1:16" ht="15">
      <c r="A6" s="12"/>
      <c r="B6" s="42">
        <v>511</v>
      </c>
      <c r="C6" s="19" t="s">
        <v>19</v>
      </c>
      <c r="D6" s="43">
        <v>52539</v>
      </c>
      <c r="E6" s="43">
        <v>184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52723</v>
      </c>
      <c r="O6" s="44">
        <f t="shared" si="2"/>
        <v>60.53157290470723</v>
      </c>
      <c r="P6" s="9"/>
    </row>
    <row r="7" spans="1:16" ht="15">
      <c r="A7" s="12"/>
      <c r="B7" s="42">
        <v>513</v>
      </c>
      <c r="C7" s="19" t="s">
        <v>20</v>
      </c>
      <c r="D7" s="43">
        <v>97189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97189</v>
      </c>
      <c r="O7" s="44">
        <f t="shared" si="2"/>
        <v>111.58323765786453</v>
      </c>
      <c r="P7" s="9"/>
    </row>
    <row r="8" spans="1:16" ht="15">
      <c r="A8" s="12"/>
      <c r="B8" s="42">
        <v>514</v>
      </c>
      <c r="C8" s="19" t="s">
        <v>21</v>
      </c>
      <c r="D8" s="43">
        <v>12595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12595</v>
      </c>
      <c r="O8" s="44">
        <f t="shared" si="2"/>
        <v>14.460390355912743</v>
      </c>
      <c r="P8" s="9"/>
    </row>
    <row r="9" spans="1:16" ht="15">
      <c r="A9" s="12"/>
      <c r="B9" s="42">
        <v>515</v>
      </c>
      <c r="C9" s="19" t="s">
        <v>22</v>
      </c>
      <c r="D9" s="43">
        <v>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857</v>
      </c>
      <c r="O9" s="44">
        <f t="shared" si="2"/>
        <v>0.983926521239954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39892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39892</v>
      </c>
      <c r="O10" s="41">
        <f t="shared" si="2"/>
        <v>45.80022962112514</v>
      </c>
      <c r="P10" s="10"/>
    </row>
    <row r="11" spans="1:16" ht="15">
      <c r="A11" s="12"/>
      <c r="B11" s="42">
        <v>521</v>
      </c>
      <c r="C11" s="19" t="s">
        <v>24</v>
      </c>
      <c r="D11" s="43">
        <v>4489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4489</v>
      </c>
      <c r="O11" s="44">
        <f t="shared" si="2"/>
        <v>5.153846153846154</v>
      </c>
      <c r="P11" s="9"/>
    </row>
    <row r="12" spans="1:16" ht="15">
      <c r="A12" s="12"/>
      <c r="B12" s="42">
        <v>522</v>
      </c>
      <c r="C12" s="19" t="s">
        <v>25</v>
      </c>
      <c r="D12" s="43">
        <v>14110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14110</v>
      </c>
      <c r="O12" s="44">
        <f t="shared" si="2"/>
        <v>16.199770378874856</v>
      </c>
      <c r="P12" s="9"/>
    </row>
    <row r="13" spans="1:16" ht="15">
      <c r="A13" s="12"/>
      <c r="B13" s="42">
        <v>529</v>
      </c>
      <c r="C13" s="19" t="s">
        <v>46</v>
      </c>
      <c r="D13" s="43">
        <v>21293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21293</v>
      </c>
      <c r="O13" s="44">
        <f t="shared" si="2"/>
        <v>24.446613088404135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125229</v>
      </c>
      <c r="E14" s="29">
        <f t="shared" si="4"/>
        <v>151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125380</v>
      </c>
      <c r="O14" s="41">
        <f t="shared" si="2"/>
        <v>143.94948335246843</v>
      </c>
      <c r="P14" s="10"/>
    </row>
    <row r="15" spans="1:16" ht="15">
      <c r="A15" s="12"/>
      <c r="B15" s="42">
        <v>541</v>
      </c>
      <c r="C15" s="19" t="s">
        <v>51</v>
      </c>
      <c r="D15" s="43">
        <v>125229</v>
      </c>
      <c r="E15" s="43">
        <v>151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125380</v>
      </c>
      <c r="O15" s="44">
        <f t="shared" si="2"/>
        <v>143.94948335246843</v>
      </c>
      <c r="P15" s="9"/>
    </row>
    <row r="16" spans="1:16" ht="15.75">
      <c r="A16" s="26" t="s">
        <v>38</v>
      </c>
      <c r="B16" s="27"/>
      <c r="C16" s="28"/>
      <c r="D16" s="29">
        <f aca="true" t="shared" si="5" ref="D16:M16">SUM(D17:D17)</f>
        <v>303776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303776</v>
      </c>
      <c r="O16" s="41">
        <f t="shared" si="2"/>
        <v>348.7669345579793</v>
      </c>
      <c r="P16" s="10"/>
    </row>
    <row r="17" spans="1:16" ht="15">
      <c r="A17" s="45"/>
      <c r="B17" s="46">
        <v>554</v>
      </c>
      <c r="C17" s="47" t="s">
        <v>39</v>
      </c>
      <c r="D17" s="43">
        <v>303776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303776</v>
      </c>
      <c r="O17" s="44">
        <f t="shared" si="2"/>
        <v>348.7669345579793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SUM(D19:D22)</f>
        <v>129323</v>
      </c>
      <c r="E18" s="29">
        <f t="shared" si="6"/>
        <v>7945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137268</v>
      </c>
      <c r="O18" s="41">
        <f t="shared" si="2"/>
        <v>157.59816303099885</v>
      </c>
      <c r="P18" s="9"/>
    </row>
    <row r="19" spans="1:16" ht="15">
      <c r="A19" s="12"/>
      <c r="B19" s="42">
        <v>571</v>
      </c>
      <c r="C19" s="19" t="s">
        <v>56</v>
      </c>
      <c r="D19" s="43">
        <v>931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931</v>
      </c>
      <c r="O19" s="44">
        <f t="shared" si="2"/>
        <v>1.068886337543054</v>
      </c>
      <c r="P19" s="9"/>
    </row>
    <row r="20" spans="1:16" ht="15">
      <c r="A20" s="12"/>
      <c r="B20" s="42">
        <v>572</v>
      </c>
      <c r="C20" s="19" t="s">
        <v>52</v>
      </c>
      <c r="D20" s="43">
        <v>76121</v>
      </c>
      <c r="E20" s="43">
        <v>5000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81121</v>
      </c>
      <c r="O20" s="44">
        <f t="shared" si="2"/>
        <v>93.13547646383468</v>
      </c>
      <c r="P20" s="9"/>
    </row>
    <row r="21" spans="1:16" ht="15">
      <c r="A21" s="12"/>
      <c r="B21" s="42">
        <v>574</v>
      </c>
      <c r="C21" s="19" t="s">
        <v>30</v>
      </c>
      <c r="D21" s="43">
        <v>15365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15365</v>
      </c>
      <c r="O21" s="44">
        <f t="shared" si="2"/>
        <v>17.640642939150403</v>
      </c>
      <c r="P21" s="9"/>
    </row>
    <row r="22" spans="1:16" ht="15.75" thickBot="1">
      <c r="A22" s="12"/>
      <c r="B22" s="42">
        <v>575</v>
      </c>
      <c r="C22" s="19" t="s">
        <v>53</v>
      </c>
      <c r="D22" s="43">
        <v>36906</v>
      </c>
      <c r="E22" s="43">
        <v>2945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39851</v>
      </c>
      <c r="O22" s="44">
        <f t="shared" si="2"/>
        <v>45.753157290470725</v>
      </c>
      <c r="P22" s="9"/>
    </row>
    <row r="23" spans="1:119" ht="16.5" thickBot="1">
      <c r="A23" s="13" t="s">
        <v>10</v>
      </c>
      <c r="B23" s="21"/>
      <c r="C23" s="20"/>
      <c r="D23" s="14">
        <f>SUM(D5,D10,D14,D16,D18)</f>
        <v>761400</v>
      </c>
      <c r="E23" s="14">
        <f aca="true" t="shared" si="7" ref="E23:M23">SUM(E5,E10,E14,E16,E18)</f>
        <v>8280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769680</v>
      </c>
      <c r="O23" s="35">
        <f t="shared" si="2"/>
        <v>883.6739380022963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65</v>
      </c>
      <c r="M25" s="93"/>
      <c r="N25" s="93"/>
      <c r="O25" s="39">
        <v>871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158421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158421</v>
      </c>
      <c r="O5" s="30">
        <f aca="true" t="shared" si="2" ref="O5:O23">(N5/O$25)</f>
        <v>181.46735395189003</v>
      </c>
      <c r="P5" s="6"/>
    </row>
    <row r="6" spans="1:16" ht="15">
      <c r="A6" s="12"/>
      <c r="B6" s="42">
        <v>511</v>
      </c>
      <c r="C6" s="19" t="s">
        <v>19</v>
      </c>
      <c r="D6" s="43">
        <v>42487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42487</v>
      </c>
      <c r="O6" s="44">
        <f t="shared" si="2"/>
        <v>48.66781214203895</v>
      </c>
      <c r="P6" s="9"/>
    </row>
    <row r="7" spans="1:16" ht="15">
      <c r="A7" s="12"/>
      <c r="B7" s="42">
        <v>513</v>
      </c>
      <c r="C7" s="19" t="s">
        <v>20</v>
      </c>
      <c r="D7" s="43">
        <v>96768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96768</v>
      </c>
      <c r="O7" s="44">
        <f t="shared" si="2"/>
        <v>110.84536082474227</v>
      </c>
      <c r="P7" s="9"/>
    </row>
    <row r="8" spans="1:16" ht="15">
      <c r="A8" s="12"/>
      <c r="B8" s="42">
        <v>514</v>
      </c>
      <c r="C8" s="19" t="s">
        <v>21</v>
      </c>
      <c r="D8" s="43">
        <v>16624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16624</v>
      </c>
      <c r="O8" s="44">
        <f t="shared" si="2"/>
        <v>19.04238258877434</v>
      </c>
      <c r="P8" s="9"/>
    </row>
    <row r="9" spans="1:16" ht="15">
      <c r="A9" s="12"/>
      <c r="B9" s="42">
        <v>515</v>
      </c>
      <c r="C9" s="19" t="s">
        <v>22</v>
      </c>
      <c r="D9" s="43">
        <v>2542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2542</v>
      </c>
      <c r="O9" s="44">
        <f t="shared" si="2"/>
        <v>2.9117983963344787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39953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39953</v>
      </c>
      <c r="O10" s="41">
        <f t="shared" si="2"/>
        <v>45.7651775486827</v>
      </c>
      <c r="P10" s="10"/>
    </row>
    <row r="11" spans="1:16" ht="15">
      <c r="A11" s="12"/>
      <c r="B11" s="42">
        <v>521</v>
      </c>
      <c r="C11" s="19" t="s">
        <v>24</v>
      </c>
      <c r="D11" s="43">
        <v>2488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2488</v>
      </c>
      <c r="O11" s="44">
        <f t="shared" si="2"/>
        <v>2.849942726231386</v>
      </c>
      <c r="P11" s="9"/>
    </row>
    <row r="12" spans="1:16" ht="15">
      <c r="A12" s="12"/>
      <c r="B12" s="42">
        <v>522</v>
      </c>
      <c r="C12" s="19" t="s">
        <v>25</v>
      </c>
      <c r="D12" s="43">
        <v>15668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15668</v>
      </c>
      <c r="O12" s="44">
        <f t="shared" si="2"/>
        <v>17.947308132875143</v>
      </c>
      <c r="P12" s="9"/>
    </row>
    <row r="13" spans="1:16" ht="15">
      <c r="A13" s="12"/>
      <c r="B13" s="42">
        <v>529</v>
      </c>
      <c r="C13" s="19" t="s">
        <v>46</v>
      </c>
      <c r="D13" s="43">
        <v>21797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21797</v>
      </c>
      <c r="O13" s="44">
        <f t="shared" si="2"/>
        <v>24.967926689576174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92270</v>
      </c>
      <c r="E14" s="29">
        <f t="shared" si="4"/>
        <v>185914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278184</v>
      </c>
      <c r="O14" s="41">
        <f t="shared" si="2"/>
        <v>318.6529209621993</v>
      </c>
      <c r="P14" s="10"/>
    </row>
    <row r="15" spans="1:16" ht="15">
      <c r="A15" s="12"/>
      <c r="B15" s="42">
        <v>541</v>
      </c>
      <c r="C15" s="19" t="s">
        <v>51</v>
      </c>
      <c r="D15" s="43">
        <v>92270</v>
      </c>
      <c r="E15" s="43">
        <v>185914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278184</v>
      </c>
      <c r="O15" s="44">
        <f t="shared" si="2"/>
        <v>318.6529209621993</v>
      </c>
      <c r="P15" s="9"/>
    </row>
    <row r="16" spans="1:16" ht="15.75">
      <c r="A16" s="26" t="s">
        <v>38</v>
      </c>
      <c r="B16" s="27"/>
      <c r="C16" s="28"/>
      <c r="D16" s="29">
        <f aca="true" t="shared" si="5" ref="D16:M16">SUM(D17:D17)</f>
        <v>187530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187530</v>
      </c>
      <c r="O16" s="41">
        <f t="shared" si="2"/>
        <v>214.8109965635739</v>
      </c>
      <c r="P16" s="10"/>
    </row>
    <row r="17" spans="1:16" ht="15">
      <c r="A17" s="45"/>
      <c r="B17" s="46">
        <v>554</v>
      </c>
      <c r="C17" s="47" t="s">
        <v>39</v>
      </c>
      <c r="D17" s="43">
        <v>187530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187530</v>
      </c>
      <c r="O17" s="44">
        <f t="shared" si="2"/>
        <v>214.8109965635739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SUM(D19:D22)</f>
        <v>163139</v>
      </c>
      <c r="E18" s="29">
        <f t="shared" si="6"/>
        <v>13902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177041</v>
      </c>
      <c r="O18" s="41">
        <f t="shared" si="2"/>
        <v>202.79610538373424</v>
      </c>
      <c r="P18" s="9"/>
    </row>
    <row r="19" spans="1:16" ht="15">
      <c r="A19" s="12"/>
      <c r="B19" s="42">
        <v>571</v>
      </c>
      <c r="C19" s="19" t="s">
        <v>56</v>
      </c>
      <c r="D19" s="43">
        <v>1039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1039</v>
      </c>
      <c r="O19" s="44">
        <f t="shared" si="2"/>
        <v>1.1901489117983963</v>
      </c>
      <c r="P19" s="9"/>
    </row>
    <row r="20" spans="1:16" ht="15">
      <c r="A20" s="12"/>
      <c r="B20" s="42">
        <v>572</v>
      </c>
      <c r="C20" s="19" t="s">
        <v>52</v>
      </c>
      <c r="D20" s="43">
        <v>113907</v>
      </c>
      <c r="E20" s="43">
        <v>13902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127809</v>
      </c>
      <c r="O20" s="44">
        <f t="shared" si="2"/>
        <v>146.4020618556701</v>
      </c>
      <c r="P20" s="9"/>
    </row>
    <row r="21" spans="1:16" ht="15">
      <c r="A21" s="12"/>
      <c r="B21" s="42">
        <v>574</v>
      </c>
      <c r="C21" s="19" t="s">
        <v>30</v>
      </c>
      <c r="D21" s="43">
        <v>21668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21668</v>
      </c>
      <c r="O21" s="44">
        <f t="shared" si="2"/>
        <v>24.82016036655212</v>
      </c>
      <c r="P21" s="9"/>
    </row>
    <row r="22" spans="1:16" ht="15.75" thickBot="1">
      <c r="A22" s="12"/>
      <c r="B22" s="42">
        <v>575</v>
      </c>
      <c r="C22" s="19" t="s">
        <v>53</v>
      </c>
      <c r="D22" s="43">
        <v>26525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26525</v>
      </c>
      <c r="O22" s="44">
        <f t="shared" si="2"/>
        <v>30.38373424971363</v>
      </c>
      <c r="P22" s="9"/>
    </row>
    <row r="23" spans="1:119" ht="16.5" thickBot="1">
      <c r="A23" s="13" t="s">
        <v>10</v>
      </c>
      <c r="B23" s="21"/>
      <c r="C23" s="20"/>
      <c r="D23" s="14">
        <f>SUM(D5,D10,D14,D16,D18)</f>
        <v>641313</v>
      </c>
      <c r="E23" s="14">
        <f aca="true" t="shared" si="7" ref="E23:M23">SUM(E5,E10,E14,E16,E18)</f>
        <v>199816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841129</v>
      </c>
      <c r="O23" s="35">
        <f t="shared" si="2"/>
        <v>963.4925544100802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63</v>
      </c>
      <c r="M25" s="93"/>
      <c r="N25" s="93"/>
      <c r="O25" s="39">
        <v>873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189076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189076</v>
      </c>
      <c r="O5" s="30">
        <f aca="true" t="shared" si="2" ref="O5:O22">(N5/O$24)</f>
        <v>216.581901489118</v>
      </c>
      <c r="P5" s="6"/>
    </row>
    <row r="6" spans="1:16" ht="15">
      <c r="A6" s="12"/>
      <c r="B6" s="42">
        <v>511</v>
      </c>
      <c r="C6" s="19" t="s">
        <v>19</v>
      </c>
      <c r="D6" s="43">
        <v>44977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44977</v>
      </c>
      <c r="O6" s="44">
        <f t="shared" si="2"/>
        <v>51.52004581901489</v>
      </c>
      <c r="P6" s="9"/>
    </row>
    <row r="7" spans="1:16" ht="15">
      <c r="A7" s="12"/>
      <c r="B7" s="42">
        <v>513</v>
      </c>
      <c r="C7" s="19" t="s">
        <v>20</v>
      </c>
      <c r="D7" s="43">
        <v>118955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118955</v>
      </c>
      <c r="O7" s="44">
        <f t="shared" si="2"/>
        <v>136.26002290950746</v>
      </c>
      <c r="P7" s="9"/>
    </row>
    <row r="8" spans="1:16" ht="15">
      <c r="A8" s="12"/>
      <c r="B8" s="42">
        <v>514</v>
      </c>
      <c r="C8" s="19" t="s">
        <v>21</v>
      </c>
      <c r="D8" s="43">
        <v>13822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13822</v>
      </c>
      <c r="O8" s="44">
        <f t="shared" si="2"/>
        <v>15.832760595647194</v>
      </c>
      <c r="P8" s="9"/>
    </row>
    <row r="9" spans="1:16" ht="15">
      <c r="A9" s="12"/>
      <c r="B9" s="42">
        <v>515</v>
      </c>
      <c r="C9" s="19" t="s">
        <v>22</v>
      </c>
      <c r="D9" s="43">
        <v>11322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11322</v>
      </c>
      <c r="O9" s="44">
        <f t="shared" si="2"/>
        <v>12.969072164948454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19762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19762</v>
      </c>
      <c r="O10" s="41">
        <f t="shared" si="2"/>
        <v>22.6368843069874</v>
      </c>
      <c r="P10" s="10"/>
    </row>
    <row r="11" spans="1:16" ht="15">
      <c r="A11" s="12"/>
      <c r="B11" s="42">
        <v>521</v>
      </c>
      <c r="C11" s="19" t="s">
        <v>24</v>
      </c>
      <c r="D11" s="43">
        <v>1687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1687</v>
      </c>
      <c r="O11" s="44">
        <f t="shared" si="2"/>
        <v>1.9324169530355098</v>
      </c>
      <c r="P11" s="9"/>
    </row>
    <row r="12" spans="1:16" ht="15">
      <c r="A12" s="12"/>
      <c r="B12" s="42">
        <v>522</v>
      </c>
      <c r="C12" s="19" t="s">
        <v>25</v>
      </c>
      <c r="D12" s="43">
        <v>6590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6590</v>
      </c>
      <c r="O12" s="44">
        <f t="shared" si="2"/>
        <v>7.548682703321878</v>
      </c>
      <c r="P12" s="9"/>
    </row>
    <row r="13" spans="1:16" ht="15">
      <c r="A13" s="12"/>
      <c r="B13" s="42">
        <v>529</v>
      </c>
      <c r="C13" s="19" t="s">
        <v>46</v>
      </c>
      <c r="D13" s="43">
        <v>11485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11485</v>
      </c>
      <c r="O13" s="44">
        <f t="shared" si="2"/>
        <v>13.155784650630011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66098</v>
      </c>
      <c r="E14" s="29">
        <f t="shared" si="4"/>
        <v>16380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82478</v>
      </c>
      <c r="O14" s="41">
        <f t="shared" si="2"/>
        <v>94.47651775486827</v>
      </c>
      <c r="P14" s="10"/>
    </row>
    <row r="15" spans="1:16" ht="15">
      <c r="A15" s="12"/>
      <c r="B15" s="42">
        <v>541</v>
      </c>
      <c r="C15" s="19" t="s">
        <v>51</v>
      </c>
      <c r="D15" s="43">
        <v>66098</v>
      </c>
      <c r="E15" s="43">
        <v>16380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82478</v>
      </c>
      <c r="O15" s="44">
        <f t="shared" si="2"/>
        <v>94.47651775486827</v>
      </c>
      <c r="P15" s="9"/>
    </row>
    <row r="16" spans="1:16" ht="15.75">
      <c r="A16" s="26" t="s">
        <v>38</v>
      </c>
      <c r="B16" s="27"/>
      <c r="C16" s="28"/>
      <c r="D16" s="29">
        <f aca="true" t="shared" si="5" ref="D16:M16">SUM(D17:D17)</f>
        <v>17488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17488</v>
      </c>
      <c r="O16" s="41">
        <f t="shared" si="2"/>
        <v>20.032073310423826</v>
      </c>
      <c r="P16" s="10"/>
    </row>
    <row r="17" spans="1:16" ht="15">
      <c r="A17" s="45"/>
      <c r="B17" s="46">
        <v>554</v>
      </c>
      <c r="C17" s="47" t="s">
        <v>39</v>
      </c>
      <c r="D17" s="43">
        <v>17488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17488</v>
      </c>
      <c r="O17" s="44">
        <f t="shared" si="2"/>
        <v>20.032073310423826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SUM(D19:D21)</f>
        <v>126355</v>
      </c>
      <c r="E18" s="29">
        <f t="shared" si="6"/>
        <v>4743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131098</v>
      </c>
      <c r="O18" s="41">
        <f t="shared" si="2"/>
        <v>150.16953035509738</v>
      </c>
      <c r="P18" s="9"/>
    </row>
    <row r="19" spans="1:16" ht="15">
      <c r="A19" s="12"/>
      <c r="B19" s="42">
        <v>572</v>
      </c>
      <c r="C19" s="19" t="s">
        <v>52</v>
      </c>
      <c r="D19" s="43">
        <v>49808</v>
      </c>
      <c r="E19" s="43">
        <v>3264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53072</v>
      </c>
      <c r="O19" s="44">
        <f t="shared" si="2"/>
        <v>60.79266895761741</v>
      </c>
      <c r="P19" s="9"/>
    </row>
    <row r="20" spans="1:16" ht="15">
      <c r="A20" s="12"/>
      <c r="B20" s="42">
        <v>574</v>
      </c>
      <c r="C20" s="19" t="s">
        <v>30</v>
      </c>
      <c r="D20" s="43">
        <v>15316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15316</v>
      </c>
      <c r="O20" s="44">
        <f t="shared" si="2"/>
        <v>17.544100801832762</v>
      </c>
      <c r="P20" s="9"/>
    </row>
    <row r="21" spans="1:16" ht="15.75" thickBot="1">
      <c r="A21" s="12"/>
      <c r="B21" s="42">
        <v>575</v>
      </c>
      <c r="C21" s="19" t="s">
        <v>53</v>
      </c>
      <c r="D21" s="43">
        <v>61231</v>
      </c>
      <c r="E21" s="43">
        <v>1479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62710</v>
      </c>
      <c r="O21" s="44">
        <f t="shared" si="2"/>
        <v>71.83276059564719</v>
      </c>
      <c r="P21" s="9"/>
    </row>
    <row r="22" spans="1:119" ht="16.5" thickBot="1">
      <c r="A22" s="13" t="s">
        <v>10</v>
      </c>
      <c r="B22" s="21"/>
      <c r="C22" s="20"/>
      <c r="D22" s="14">
        <f>SUM(D5,D10,D14,D16,D18)</f>
        <v>418779</v>
      </c>
      <c r="E22" s="14">
        <f aca="true" t="shared" si="7" ref="E22:M22">SUM(E5,E10,E14,E16,E18)</f>
        <v>21123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439902</v>
      </c>
      <c r="O22" s="35">
        <f t="shared" si="2"/>
        <v>503.89690721649487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61</v>
      </c>
      <c r="M24" s="93"/>
      <c r="N24" s="93"/>
      <c r="O24" s="39">
        <v>873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155554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155554</v>
      </c>
      <c r="O5" s="30">
        <f aca="true" t="shared" si="2" ref="O5:O23">(N5/O$25)</f>
        <v>178.18327605956472</v>
      </c>
      <c r="P5" s="6"/>
    </row>
    <row r="6" spans="1:16" ht="15">
      <c r="A6" s="12"/>
      <c r="B6" s="42">
        <v>511</v>
      </c>
      <c r="C6" s="19" t="s">
        <v>19</v>
      </c>
      <c r="D6" s="43">
        <v>34040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34040</v>
      </c>
      <c r="O6" s="44">
        <f t="shared" si="2"/>
        <v>38.99198167239404</v>
      </c>
      <c r="P6" s="9"/>
    </row>
    <row r="7" spans="1:16" ht="15">
      <c r="A7" s="12"/>
      <c r="B7" s="42">
        <v>513</v>
      </c>
      <c r="C7" s="19" t="s">
        <v>20</v>
      </c>
      <c r="D7" s="43">
        <v>98002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98002</v>
      </c>
      <c r="O7" s="44">
        <f t="shared" si="2"/>
        <v>112.25887743413517</v>
      </c>
      <c r="P7" s="9"/>
    </row>
    <row r="8" spans="1:16" ht="15">
      <c r="A8" s="12"/>
      <c r="B8" s="42">
        <v>514</v>
      </c>
      <c r="C8" s="19" t="s">
        <v>21</v>
      </c>
      <c r="D8" s="43">
        <v>13373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13373</v>
      </c>
      <c r="O8" s="44">
        <f t="shared" si="2"/>
        <v>15.3184421534937</v>
      </c>
      <c r="P8" s="9"/>
    </row>
    <row r="9" spans="1:16" ht="15">
      <c r="A9" s="12"/>
      <c r="B9" s="42">
        <v>515</v>
      </c>
      <c r="C9" s="19" t="s">
        <v>22</v>
      </c>
      <c r="D9" s="43">
        <v>10139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10139</v>
      </c>
      <c r="O9" s="44">
        <f t="shared" si="2"/>
        <v>11.61397479954181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9942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9942</v>
      </c>
      <c r="O10" s="41">
        <f t="shared" si="2"/>
        <v>11.38831615120275</v>
      </c>
      <c r="P10" s="10"/>
    </row>
    <row r="11" spans="1:16" ht="15">
      <c r="A11" s="12"/>
      <c r="B11" s="42">
        <v>521</v>
      </c>
      <c r="C11" s="19" t="s">
        <v>24</v>
      </c>
      <c r="D11" s="43">
        <v>1403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1403</v>
      </c>
      <c r="O11" s="44">
        <f t="shared" si="2"/>
        <v>1.607101947308133</v>
      </c>
      <c r="P11" s="9"/>
    </row>
    <row r="12" spans="1:16" ht="15">
      <c r="A12" s="12"/>
      <c r="B12" s="42">
        <v>522</v>
      </c>
      <c r="C12" s="19" t="s">
        <v>25</v>
      </c>
      <c r="D12" s="43">
        <v>6675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6675</v>
      </c>
      <c r="O12" s="44">
        <f t="shared" si="2"/>
        <v>7.646048109965636</v>
      </c>
      <c r="P12" s="9"/>
    </row>
    <row r="13" spans="1:16" ht="15">
      <c r="A13" s="12"/>
      <c r="B13" s="42">
        <v>529</v>
      </c>
      <c r="C13" s="19" t="s">
        <v>46</v>
      </c>
      <c r="D13" s="43">
        <v>1864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1864</v>
      </c>
      <c r="O13" s="44">
        <f t="shared" si="2"/>
        <v>2.1351660939289805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62877</v>
      </c>
      <c r="E14" s="29">
        <f t="shared" si="4"/>
        <v>3800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66677</v>
      </c>
      <c r="O14" s="41">
        <f t="shared" si="2"/>
        <v>76.37686139747996</v>
      </c>
      <c r="P14" s="10"/>
    </row>
    <row r="15" spans="1:16" ht="15">
      <c r="A15" s="12"/>
      <c r="B15" s="42">
        <v>541</v>
      </c>
      <c r="C15" s="19" t="s">
        <v>51</v>
      </c>
      <c r="D15" s="43">
        <v>62877</v>
      </c>
      <c r="E15" s="43">
        <v>3800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66677</v>
      </c>
      <c r="O15" s="44">
        <f t="shared" si="2"/>
        <v>76.37686139747996</v>
      </c>
      <c r="P15" s="9"/>
    </row>
    <row r="16" spans="1:16" ht="15.75">
      <c r="A16" s="26" t="s">
        <v>38</v>
      </c>
      <c r="B16" s="27"/>
      <c r="C16" s="28"/>
      <c r="D16" s="29">
        <f aca="true" t="shared" si="5" ref="D16:M16">SUM(D17:D17)</f>
        <v>13357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13357</v>
      </c>
      <c r="O16" s="41">
        <f t="shared" si="2"/>
        <v>15.300114547537229</v>
      </c>
      <c r="P16" s="10"/>
    </row>
    <row r="17" spans="1:16" ht="15">
      <c r="A17" s="45"/>
      <c r="B17" s="46">
        <v>554</v>
      </c>
      <c r="C17" s="47" t="s">
        <v>39</v>
      </c>
      <c r="D17" s="43">
        <v>13357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13357</v>
      </c>
      <c r="O17" s="44">
        <f t="shared" si="2"/>
        <v>15.300114547537229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SUM(D19:D22)</f>
        <v>87932</v>
      </c>
      <c r="E18" s="29">
        <f t="shared" si="6"/>
        <v>38970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126902</v>
      </c>
      <c r="O18" s="41">
        <f t="shared" si="2"/>
        <v>145.3631156930126</v>
      </c>
      <c r="P18" s="9"/>
    </row>
    <row r="19" spans="1:16" ht="15">
      <c r="A19" s="12"/>
      <c r="B19" s="42">
        <v>571</v>
      </c>
      <c r="C19" s="19" t="s">
        <v>56</v>
      </c>
      <c r="D19" s="43">
        <v>0</v>
      </c>
      <c r="E19" s="43">
        <v>2272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2272</v>
      </c>
      <c r="O19" s="44">
        <f t="shared" si="2"/>
        <v>2.602520045819015</v>
      </c>
      <c r="P19" s="9"/>
    </row>
    <row r="20" spans="1:16" ht="15">
      <c r="A20" s="12"/>
      <c r="B20" s="42">
        <v>572</v>
      </c>
      <c r="C20" s="19" t="s">
        <v>52</v>
      </c>
      <c r="D20" s="43">
        <v>44103</v>
      </c>
      <c r="E20" s="43">
        <v>18702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62805</v>
      </c>
      <c r="O20" s="44">
        <f t="shared" si="2"/>
        <v>71.94158075601375</v>
      </c>
      <c r="P20" s="9"/>
    </row>
    <row r="21" spans="1:16" ht="15">
      <c r="A21" s="12"/>
      <c r="B21" s="42">
        <v>574</v>
      </c>
      <c r="C21" s="19" t="s">
        <v>30</v>
      </c>
      <c r="D21" s="43">
        <v>13673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13673</v>
      </c>
      <c r="O21" s="44">
        <f t="shared" si="2"/>
        <v>15.662084765177548</v>
      </c>
      <c r="P21" s="9"/>
    </row>
    <row r="22" spans="1:16" ht="15.75" thickBot="1">
      <c r="A22" s="12"/>
      <c r="B22" s="42">
        <v>575</v>
      </c>
      <c r="C22" s="19" t="s">
        <v>53</v>
      </c>
      <c r="D22" s="43">
        <v>30156</v>
      </c>
      <c r="E22" s="43">
        <v>17996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48152</v>
      </c>
      <c r="O22" s="44">
        <f t="shared" si="2"/>
        <v>55.156930126002294</v>
      </c>
      <c r="P22" s="9"/>
    </row>
    <row r="23" spans="1:119" ht="16.5" thickBot="1">
      <c r="A23" s="13" t="s">
        <v>10</v>
      </c>
      <c r="B23" s="21"/>
      <c r="C23" s="20"/>
      <c r="D23" s="14">
        <f>SUM(D5,D10,D14,D16,D18)</f>
        <v>329662</v>
      </c>
      <c r="E23" s="14">
        <f aca="true" t="shared" si="7" ref="E23:M23">SUM(E5,E10,E14,E16,E18)</f>
        <v>42770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372432</v>
      </c>
      <c r="O23" s="35">
        <f t="shared" si="2"/>
        <v>426.61168384879727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57</v>
      </c>
      <c r="M25" s="93"/>
      <c r="N25" s="93"/>
      <c r="O25" s="39">
        <v>873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165729</v>
      </c>
      <c r="E5" s="59">
        <f t="shared" si="0"/>
        <v>626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19">SUM(D5:M5)</f>
        <v>166355</v>
      </c>
      <c r="O5" s="61">
        <f aca="true" t="shared" si="2" ref="O5:O19">(N5/O$21)</f>
        <v>189.68643101482326</v>
      </c>
      <c r="P5" s="62"/>
    </row>
    <row r="6" spans="1:16" ht="15">
      <c r="A6" s="64"/>
      <c r="B6" s="65">
        <v>511</v>
      </c>
      <c r="C6" s="66" t="s">
        <v>19</v>
      </c>
      <c r="D6" s="67">
        <v>35559</v>
      </c>
      <c r="E6" s="67">
        <v>313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35872</v>
      </c>
      <c r="O6" s="68">
        <f t="shared" si="2"/>
        <v>40.90307867730901</v>
      </c>
      <c r="P6" s="69"/>
    </row>
    <row r="7" spans="1:16" ht="15">
      <c r="A7" s="64"/>
      <c r="B7" s="65">
        <v>513</v>
      </c>
      <c r="C7" s="66" t="s">
        <v>20</v>
      </c>
      <c r="D7" s="67">
        <v>102285</v>
      </c>
      <c r="E7" s="67">
        <v>313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102598</v>
      </c>
      <c r="O7" s="68">
        <f t="shared" si="2"/>
        <v>116.98745724059293</v>
      </c>
      <c r="P7" s="69"/>
    </row>
    <row r="8" spans="1:16" ht="15">
      <c r="A8" s="64"/>
      <c r="B8" s="65">
        <v>514</v>
      </c>
      <c r="C8" s="66" t="s">
        <v>21</v>
      </c>
      <c r="D8" s="67">
        <v>18540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18540</v>
      </c>
      <c r="O8" s="68">
        <f t="shared" si="2"/>
        <v>21.140250855188143</v>
      </c>
      <c r="P8" s="69"/>
    </row>
    <row r="9" spans="1:16" ht="15">
      <c r="A9" s="64"/>
      <c r="B9" s="65">
        <v>515</v>
      </c>
      <c r="C9" s="66" t="s">
        <v>22</v>
      </c>
      <c r="D9" s="67">
        <v>9345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9345</v>
      </c>
      <c r="O9" s="68">
        <f t="shared" si="2"/>
        <v>10.655644241733182</v>
      </c>
      <c r="P9" s="69"/>
    </row>
    <row r="10" spans="1:16" ht="15.75">
      <c r="A10" s="70" t="s">
        <v>23</v>
      </c>
      <c r="B10" s="71"/>
      <c r="C10" s="72"/>
      <c r="D10" s="73">
        <f aca="true" t="shared" si="3" ref="D10:M10">SUM(D11:D12)</f>
        <v>18585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18585</v>
      </c>
      <c r="O10" s="75">
        <f t="shared" si="2"/>
        <v>21.191562143671607</v>
      </c>
      <c r="P10" s="76"/>
    </row>
    <row r="11" spans="1:16" ht="15">
      <c r="A11" s="64"/>
      <c r="B11" s="65">
        <v>521</v>
      </c>
      <c r="C11" s="66" t="s">
        <v>24</v>
      </c>
      <c r="D11" s="67">
        <v>1151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1151</v>
      </c>
      <c r="O11" s="68">
        <f t="shared" si="2"/>
        <v>1.3124287343215508</v>
      </c>
      <c r="P11" s="69"/>
    </row>
    <row r="12" spans="1:16" ht="15">
      <c r="A12" s="64"/>
      <c r="B12" s="65">
        <v>522</v>
      </c>
      <c r="C12" s="66" t="s">
        <v>25</v>
      </c>
      <c r="D12" s="67">
        <v>17434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17434</v>
      </c>
      <c r="O12" s="68">
        <f t="shared" si="2"/>
        <v>19.879133409350057</v>
      </c>
      <c r="P12" s="69"/>
    </row>
    <row r="13" spans="1:16" ht="15.75">
      <c r="A13" s="70" t="s">
        <v>26</v>
      </c>
      <c r="B13" s="71"/>
      <c r="C13" s="72"/>
      <c r="D13" s="73">
        <f aca="true" t="shared" si="4" ref="D13:M13">SUM(D14:D14)</f>
        <v>57849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1"/>
        <v>57849</v>
      </c>
      <c r="O13" s="75">
        <f t="shared" si="2"/>
        <v>65.9623717217788</v>
      </c>
      <c r="P13" s="76"/>
    </row>
    <row r="14" spans="1:16" ht="15">
      <c r="A14" s="64"/>
      <c r="B14" s="65">
        <v>541</v>
      </c>
      <c r="C14" s="66" t="s">
        <v>51</v>
      </c>
      <c r="D14" s="67">
        <v>57849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57849</v>
      </c>
      <c r="O14" s="68">
        <f t="shared" si="2"/>
        <v>65.9623717217788</v>
      </c>
      <c r="P14" s="69"/>
    </row>
    <row r="15" spans="1:16" ht="15.75">
      <c r="A15" s="70" t="s">
        <v>28</v>
      </c>
      <c r="B15" s="71"/>
      <c r="C15" s="72"/>
      <c r="D15" s="73">
        <f aca="true" t="shared" si="5" ref="D15:M15">SUM(D16:D18)</f>
        <v>74626</v>
      </c>
      <c r="E15" s="73">
        <f t="shared" si="5"/>
        <v>48076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3">
        <f t="shared" si="5"/>
        <v>0</v>
      </c>
      <c r="J15" s="73">
        <f t="shared" si="5"/>
        <v>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73">
        <f t="shared" si="1"/>
        <v>122702</v>
      </c>
      <c r="O15" s="75">
        <f t="shared" si="2"/>
        <v>139.91106043329532</v>
      </c>
      <c r="P15" s="69"/>
    </row>
    <row r="16" spans="1:16" ht="15">
      <c r="A16" s="64"/>
      <c r="B16" s="65">
        <v>572</v>
      </c>
      <c r="C16" s="66" t="s">
        <v>52</v>
      </c>
      <c r="D16" s="67">
        <v>45904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45904</v>
      </c>
      <c r="O16" s="68">
        <f t="shared" si="2"/>
        <v>52.34207525655644</v>
      </c>
      <c r="P16" s="69"/>
    </row>
    <row r="17" spans="1:16" ht="15">
      <c r="A17" s="64"/>
      <c r="B17" s="65">
        <v>574</v>
      </c>
      <c r="C17" s="66" t="s">
        <v>30</v>
      </c>
      <c r="D17" s="67">
        <v>14131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14131</v>
      </c>
      <c r="O17" s="68">
        <f t="shared" si="2"/>
        <v>16.112884834663625</v>
      </c>
      <c r="P17" s="69"/>
    </row>
    <row r="18" spans="1:16" ht="15.75" thickBot="1">
      <c r="A18" s="64"/>
      <c r="B18" s="65">
        <v>575</v>
      </c>
      <c r="C18" s="66" t="s">
        <v>53</v>
      </c>
      <c r="D18" s="67">
        <v>14591</v>
      </c>
      <c r="E18" s="67">
        <v>48076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62667</v>
      </c>
      <c r="O18" s="68">
        <f t="shared" si="2"/>
        <v>71.45610034207526</v>
      </c>
      <c r="P18" s="69"/>
    </row>
    <row r="19" spans="1:119" ht="16.5" thickBot="1">
      <c r="A19" s="77" t="s">
        <v>10</v>
      </c>
      <c r="B19" s="78"/>
      <c r="C19" s="79"/>
      <c r="D19" s="80">
        <f>SUM(D5,D10,D13,D15)</f>
        <v>316789</v>
      </c>
      <c r="E19" s="80">
        <f aca="true" t="shared" si="6" ref="E19:M19">SUM(E5,E10,E13,E15)</f>
        <v>48702</v>
      </c>
      <c r="F19" s="80">
        <f t="shared" si="6"/>
        <v>0</v>
      </c>
      <c r="G19" s="80">
        <f t="shared" si="6"/>
        <v>0</v>
      </c>
      <c r="H19" s="80">
        <f t="shared" si="6"/>
        <v>0</v>
      </c>
      <c r="I19" s="80">
        <f t="shared" si="6"/>
        <v>0</v>
      </c>
      <c r="J19" s="80">
        <f t="shared" si="6"/>
        <v>0</v>
      </c>
      <c r="K19" s="80">
        <f t="shared" si="6"/>
        <v>0</v>
      </c>
      <c r="L19" s="80">
        <f t="shared" si="6"/>
        <v>0</v>
      </c>
      <c r="M19" s="80">
        <f t="shared" si="6"/>
        <v>0</v>
      </c>
      <c r="N19" s="80">
        <f t="shared" si="1"/>
        <v>365491</v>
      </c>
      <c r="O19" s="81">
        <f t="shared" si="2"/>
        <v>416.751425313569</v>
      </c>
      <c r="P19" s="62"/>
      <c r="Q19" s="82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</row>
    <row r="20" spans="1:15" ht="15">
      <c r="A20" s="84"/>
      <c r="B20" s="85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ht="15">
      <c r="A21" s="88"/>
      <c r="B21" s="89"/>
      <c r="C21" s="89"/>
      <c r="D21" s="90"/>
      <c r="E21" s="90"/>
      <c r="F21" s="90"/>
      <c r="G21" s="90"/>
      <c r="H21" s="90"/>
      <c r="I21" s="90"/>
      <c r="J21" s="90"/>
      <c r="K21" s="90"/>
      <c r="L21" s="117" t="s">
        <v>54</v>
      </c>
      <c r="M21" s="117"/>
      <c r="N21" s="117"/>
      <c r="O21" s="91">
        <v>877</v>
      </c>
    </row>
    <row r="22" spans="1:15" ht="1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15" ht="15.75" customHeight="1" thickBot="1">
      <c r="A23" s="121" t="s">
        <v>36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164784</v>
      </c>
      <c r="E5" s="24">
        <f t="shared" si="0"/>
        <v>15909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180693</v>
      </c>
      <c r="O5" s="30">
        <f aca="true" t="shared" si="2" ref="O5:O22">(N5/O$24)</f>
        <v>206.50628571428572</v>
      </c>
      <c r="P5" s="6"/>
    </row>
    <row r="6" spans="1:16" ht="15">
      <c r="A6" s="12"/>
      <c r="B6" s="42">
        <v>511</v>
      </c>
      <c r="C6" s="19" t="s">
        <v>19</v>
      </c>
      <c r="D6" s="43">
        <v>26664</v>
      </c>
      <c r="E6" s="43">
        <v>9820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36484</v>
      </c>
      <c r="O6" s="44">
        <f t="shared" si="2"/>
        <v>41.696</v>
      </c>
      <c r="P6" s="9"/>
    </row>
    <row r="7" spans="1:16" ht="15">
      <c r="A7" s="12"/>
      <c r="B7" s="42">
        <v>513</v>
      </c>
      <c r="C7" s="19" t="s">
        <v>20</v>
      </c>
      <c r="D7" s="43">
        <v>107835</v>
      </c>
      <c r="E7" s="43">
        <v>6089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113924</v>
      </c>
      <c r="O7" s="44">
        <f t="shared" si="2"/>
        <v>130.19885714285715</v>
      </c>
      <c r="P7" s="9"/>
    </row>
    <row r="8" spans="1:16" ht="15">
      <c r="A8" s="12"/>
      <c r="B8" s="42">
        <v>514</v>
      </c>
      <c r="C8" s="19" t="s">
        <v>21</v>
      </c>
      <c r="D8" s="43">
        <v>11383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11383</v>
      </c>
      <c r="O8" s="44">
        <f t="shared" si="2"/>
        <v>13.009142857142857</v>
      </c>
      <c r="P8" s="9"/>
    </row>
    <row r="9" spans="1:16" ht="15">
      <c r="A9" s="12"/>
      <c r="B9" s="42">
        <v>515</v>
      </c>
      <c r="C9" s="19" t="s">
        <v>22</v>
      </c>
      <c r="D9" s="43">
        <v>18902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18902</v>
      </c>
      <c r="O9" s="44">
        <f t="shared" si="2"/>
        <v>21.602285714285713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4623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4623</v>
      </c>
      <c r="O10" s="41">
        <f t="shared" si="2"/>
        <v>5.283428571428572</v>
      </c>
      <c r="P10" s="10"/>
    </row>
    <row r="11" spans="1:16" ht="15">
      <c r="A11" s="12"/>
      <c r="B11" s="42">
        <v>521</v>
      </c>
      <c r="C11" s="19" t="s">
        <v>24</v>
      </c>
      <c r="D11" s="43">
        <v>1133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1133</v>
      </c>
      <c r="O11" s="44">
        <f t="shared" si="2"/>
        <v>1.294857142857143</v>
      </c>
      <c r="P11" s="9"/>
    </row>
    <row r="12" spans="1:16" ht="15">
      <c r="A12" s="12"/>
      <c r="B12" s="42">
        <v>522</v>
      </c>
      <c r="C12" s="19" t="s">
        <v>25</v>
      </c>
      <c r="D12" s="43">
        <v>2348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2348</v>
      </c>
      <c r="O12" s="44">
        <f t="shared" si="2"/>
        <v>2.6834285714285713</v>
      </c>
      <c r="P12" s="9"/>
    </row>
    <row r="13" spans="1:16" ht="15">
      <c r="A13" s="12"/>
      <c r="B13" s="42">
        <v>529</v>
      </c>
      <c r="C13" s="19" t="s">
        <v>46</v>
      </c>
      <c r="D13" s="43">
        <v>1142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1142</v>
      </c>
      <c r="O13" s="44">
        <f t="shared" si="2"/>
        <v>1.3051428571428572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SUM(D15:D15)</f>
        <v>62865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62865</v>
      </c>
      <c r="O14" s="41">
        <f t="shared" si="2"/>
        <v>71.84571428571428</v>
      </c>
      <c r="P14" s="10"/>
    </row>
    <row r="15" spans="1:16" ht="15">
      <c r="A15" s="12"/>
      <c r="B15" s="42">
        <v>541</v>
      </c>
      <c r="C15" s="19" t="s">
        <v>27</v>
      </c>
      <c r="D15" s="43">
        <v>62865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62865</v>
      </c>
      <c r="O15" s="44">
        <f t="shared" si="2"/>
        <v>71.84571428571428</v>
      </c>
      <c r="P15" s="9"/>
    </row>
    <row r="16" spans="1:16" ht="15.75">
      <c r="A16" s="26" t="s">
        <v>38</v>
      </c>
      <c r="B16" s="27"/>
      <c r="C16" s="28"/>
      <c r="D16" s="29">
        <f aca="true" t="shared" si="5" ref="D16:M16">SUM(D17:D17)</f>
        <v>158669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158669</v>
      </c>
      <c r="O16" s="41">
        <f t="shared" si="2"/>
        <v>181.336</v>
      </c>
      <c r="P16" s="10"/>
    </row>
    <row r="17" spans="1:16" ht="15">
      <c r="A17" s="45"/>
      <c r="B17" s="46">
        <v>554</v>
      </c>
      <c r="C17" s="47" t="s">
        <v>39</v>
      </c>
      <c r="D17" s="43">
        <v>158669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158669</v>
      </c>
      <c r="O17" s="44">
        <f t="shared" si="2"/>
        <v>181.336</v>
      </c>
      <c r="P17" s="9"/>
    </row>
    <row r="18" spans="1:16" ht="15.75">
      <c r="A18" s="26" t="s">
        <v>28</v>
      </c>
      <c r="B18" s="27"/>
      <c r="C18" s="28"/>
      <c r="D18" s="29">
        <f aca="true" t="shared" si="6" ref="D18:M18">SUM(D19:D21)</f>
        <v>68801</v>
      </c>
      <c r="E18" s="29">
        <f t="shared" si="6"/>
        <v>26355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95156</v>
      </c>
      <c r="O18" s="41">
        <f t="shared" si="2"/>
        <v>108.74971428571429</v>
      </c>
      <c r="P18" s="9"/>
    </row>
    <row r="19" spans="1:16" ht="15">
      <c r="A19" s="12"/>
      <c r="B19" s="42">
        <v>572</v>
      </c>
      <c r="C19" s="19" t="s">
        <v>29</v>
      </c>
      <c r="D19" s="43">
        <v>57892</v>
      </c>
      <c r="E19" s="43">
        <v>19746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77638</v>
      </c>
      <c r="O19" s="44">
        <f t="shared" si="2"/>
        <v>88.72914285714286</v>
      </c>
      <c r="P19" s="9"/>
    </row>
    <row r="20" spans="1:16" ht="15">
      <c r="A20" s="12"/>
      <c r="B20" s="42">
        <v>574</v>
      </c>
      <c r="C20" s="19" t="s">
        <v>30</v>
      </c>
      <c r="D20" s="43">
        <v>5053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5053</v>
      </c>
      <c r="O20" s="44">
        <f t="shared" si="2"/>
        <v>5.774857142857143</v>
      </c>
      <c r="P20" s="9"/>
    </row>
    <row r="21" spans="1:16" ht="15.75" thickBot="1">
      <c r="A21" s="12"/>
      <c r="B21" s="42">
        <v>575</v>
      </c>
      <c r="C21" s="19" t="s">
        <v>31</v>
      </c>
      <c r="D21" s="43">
        <v>5856</v>
      </c>
      <c r="E21" s="43">
        <v>6609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12465</v>
      </c>
      <c r="O21" s="44">
        <f t="shared" si="2"/>
        <v>14.245714285714286</v>
      </c>
      <c r="P21" s="9"/>
    </row>
    <row r="22" spans="1:119" ht="16.5" thickBot="1">
      <c r="A22" s="13" t="s">
        <v>10</v>
      </c>
      <c r="B22" s="21"/>
      <c r="C22" s="20"/>
      <c r="D22" s="14">
        <f>SUM(D5,D10,D14,D16,D18)</f>
        <v>459742</v>
      </c>
      <c r="E22" s="14">
        <f aca="true" t="shared" si="7" ref="E22:M22">SUM(E5,E10,E14,E16,E18)</f>
        <v>42264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502006</v>
      </c>
      <c r="O22" s="35">
        <f t="shared" si="2"/>
        <v>573.7211428571428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47</v>
      </c>
      <c r="M24" s="93"/>
      <c r="N24" s="93"/>
      <c r="O24" s="39">
        <v>875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2022-07-06T19:34:27Z</cp:lastPrinted>
  <dcterms:created xsi:type="dcterms:W3CDTF">2000-08-31T21:26:31Z</dcterms:created>
  <dcterms:modified xsi:type="dcterms:W3CDTF">2022-07-06T19:34:36Z</dcterms:modified>
  <cp:category/>
  <cp:version/>
  <cp:contentType/>
  <cp:contentStatus/>
</cp:coreProperties>
</file>