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603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'2007'!$A$1:$O$40</definedName>
    <definedName name="_xlnm.Print_Area" localSheetId="13">'2008'!$A$1:$O$40</definedName>
    <definedName name="_xlnm.Print_Area" localSheetId="12">'2009'!$A$1:$O$40</definedName>
    <definedName name="_xlnm.Print_Area" localSheetId="11">'2010'!$A$1:$O$40</definedName>
    <definedName name="_xlnm.Print_Area" localSheetId="10">'2011'!$A$1:$O$39</definedName>
    <definedName name="_xlnm.Print_Area" localSheetId="9">'2012'!$A$1:$O$39</definedName>
    <definedName name="_xlnm.Print_Area" localSheetId="8">'2013'!$A$1:$O$39</definedName>
    <definedName name="_xlnm.Print_Area" localSheetId="7">'2014'!$A$1:$O$40</definedName>
    <definedName name="_xlnm.Print_Area" localSheetId="6">'2015'!$A$1:$O$40</definedName>
    <definedName name="_xlnm.Print_Area" localSheetId="5">'2016'!$A$1:$O$40</definedName>
    <definedName name="_xlnm.Print_Area" localSheetId="4">'2017'!$A$1:$O$40</definedName>
    <definedName name="_xlnm.Print_Area" localSheetId="3">'2018'!$A$1:$O$40</definedName>
    <definedName name="_xlnm.Print_Area" localSheetId="2">'2019'!$A$1:$O$40</definedName>
    <definedName name="_xlnm.Print_Area" localSheetId="1">'2020'!$A$1:$O$40</definedName>
    <definedName name="_xlnm.Print_Area" localSheetId="0">'2021'!$A$1:$P$40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<sst xmlns="http://schemas.openxmlformats.org/spreadsheetml/2006/main" count="778" uniqueCount="95">
  <si>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</si>
  <si>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</si>
  <si>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</si>
  <si>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</si>
  <si>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</si>
  <si>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</si>
  <si>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</si>
  <si>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</si>
  <si>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</si>
  <si>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</si>
  <si>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</si>
  <si>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</si>
  <si>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</si>
  <si>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</si>
  <si>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</si>
  <si>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</si>
  <si>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</si>
  <si>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</si>
  <si>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</si>
  <si>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</si>
  <si>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</si>
  <si>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</si>
  <si>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</si>
  <si>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</si>
  <si>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</si>
  <si>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</si>
  <si>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</si>
  <si>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</si>
  <si>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</si>
  <si>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Ambulance and Rescue Services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</si>
  <si>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</si>
  <si>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</si>
  <si>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</si>
  <si>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</si>
  <si>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</si>
  <si>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Flood Control / Stormwater Management</t>
  </si>
  <si>
    <t>Other Physical Environment</t>
  </si>
  <si>
    <t>Transportation</t>
  </si>
  <si>
    <t>Road and Street Facilities</t>
  </si>
  <si>
    <t>Airports</t>
  </si>
  <si>
    <t>Economic Environment</t>
  </si>
  <si>
    <t>Housing and Urban Development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</si>
  <si>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</si>
  <si>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</si>
  <si>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</si>
  <si>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</si>
  <si>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</si>
  <si>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Proprietary - Non-Operating Interest Expense</t>
  </si>
  <si>
    <t>Other Uses and Non-Operating</t>
  </si>
  <si>
    <t>2009 Municipal Population:</t>
  </si>
  <si>
    <t>Pompano Beach Expenditures Reported by Account Code and Fund Type</t>
  </si>
  <si>
    <t>Local Fiscal Year Ended September 30, 2010</t>
  </si>
  <si>
    <t>2010 Municipal Census Population:</t>
  </si>
  <si>
    <t>Local Fiscal Year Ended September 30, 2011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</si>
  <si>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</si>
  <si>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</si>
  <si>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</si>
  <si>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Protective Inspections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</si>
  <si>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</si>
  <si>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</si>
  <si>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</si>
  <si>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</si>
  <si>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</si>
  <si>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</si>
  <si>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</si>
  <si>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</si>
  <si>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Flood Control / Stormwater Control</t>
  </si>
  <si>
    <t>Road / Street Facilities</t>
  </si>
  <si>
    <t>Parking Facilities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</si>
  <si>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</si>
  <si>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</si>
  <si>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</si>
  <si>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</si>
  <si>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</si>
  <si>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</si>
  <si>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</si>
  <si>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</si>
  <si>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</si>
  <si>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</si>
  <si>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</si>
  <si>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</si>
  <si>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</si>
  <si>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</si>
  <si>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</si>
  <si>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</si>
  <si>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</si>
  <si>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</si>
  <si>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Non-Operating Interest Expense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</si>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</sst>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0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SUM(D6:D12)</f>
        <v>31817221</v>
      </c>
      <c r="E5" s="26">
        <f>SUM(E6:E12)</f>
        <v>20745185</v>
      </c>
      <c r="F5" s="26">
        <f>SUM(F6:F12)</f>
        <v>5977996</v>
      </c>
      <c r="G5" s="26">
        <f>SUM(G6:G12)</f>
        <v>39077</v>
      </c>
      <c r="H5" s="26">
        <f>SUM(H6:H12)</f>
        <v>0</v>
      </c>
      <c r="I5" s="26">
        <f>SUM(I6:I12)</f>
        <v>0</v>
      </c>
      <c r="J5" s="26">
        <f>SUM(J6:J12)</f>
        <v>29318351</v>
      </c>
      <c r="K5" s="26">
        <f>SUM(K6:K12)</f>
        <v>41302258</v>
      </c>
      <c r="L5" s="26">
        <f>SUM(L6:L12)</f>
        <v>0</v>
      </c>
      <c r="M5" s="26">
        <f>SUM(M6:M12)</f>
        <v>0</v>
      </c>
      <c r="N5" s="26">
        <f>SUM(N6:N12)</f>
        <v>0</v>
      </c>
      <c r="O5" s="27">
        <f>SUM(D5:N5)</f>
        <v>129200088</v>
      </c>
      <c r="P5" s="32">
        <f>(O5/P$38)</f>
        <v>1141.9084352683305</v>
      </c>
      <c r="Q5" s="6"/>
    </row>
    <row r="6" spans="1:17" ht="15">
      <c r="A6" s="12"/>
      <c r="B6" s="44">
        <v>511</v>
      </c>
      <c r="C6" s="20" t="s">
        <v>19</v>
      </c>
      <c r="D6" s="46">
        <v>438739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438739</v>
      </c>
      <c r="P6" s="47">
        <f>(O6/P$38)</f>
        <v>3.8777045181361802</v>
      </c>
      <c r="Q6" s="9"/>
    </row>
    <row r="7" spans="1:17" ht="15">
      <c r="A7" s="12"/>
      <c r="B7" s="44">
        <v>512</v>
      </c>
      <c r="C7" s="20" t="s">
        <v>20</v>
      </c>
      <c r="D7" s="46">
        <v>2899595</v>
      </c>
      <c r="E7" s="46">
        <v>436010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0" ref="O7:O12">SUM(D7:N7)</f>
        <v>3335605</v>
      </c>
      <c r="P7" s="47">
        <f>(O7/P$38)</f>
        <v>29.481059534752173</v>
      </c>
      <c r="Q7" s="9"/>
    </row>
    <row r="8" spans="1:17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29318351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29318351</v>
      </c>
      <c r="P8" s="47">
        <f>(O8/P$38)</f>
        <v>259.1242222300785</v>
      </c>
      <c r="Q8" s="9"/>
    </row>
    <row r="9" spans="1:17" ht="15">
      <c r="A9" s="12"/>
      <c r="B9" s="44">
        <v>514</v>
      </c>
      <c r="C9" s="20" t="s">
        <v>22</v>
      </c>
      <c r="D9" s="46">
        <v>1355129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1355129</v>
      </c>
      <c r="P9" s="47">
        <f>(O9/P$38)</f>
        <v>11.977029272431592</v>
      </c>
      <c r="Q9" s="9"/>
    </row>
    <row r="10" spans="1:17" ht="15">
      <c r="A10" s="12"/>
      <c r="B10" s="44">
        <v>517</v>
      </c>
      <c r="C10" s="20" t="s">
        <v>23</v>
      </c>
      <c r="D10" s="46">
        <v>1791639</v>
      </c>
      <c r="E10" s="46">
        <v>1156067</v>
      </c>
      <c r="F10" s="46">
        <v>5775350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8723056</v>
      </c>
      <c r="P10" s="47">
        <f>(O10/P$38)</f>
        <v>77.09693841476349</v>
      </c>
      <c r="Q10" s="9"/>
    </row>
    <row r="11" spans="1:17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41302258</v>
      </c>
      <c r="L11" s="46">
        <v>0</v>
      </c>
      <c r="M11" s="46">
        <v>0</v>
      </c>
      <c r="N11" s="46">
        <v>0</v>
      </c>
      <c r="O11" s="46">
        <f t="shared" si="0"/>
        <v>41302258</v>
      </c>
      <c r="P11" s="47">
        <f>(O11/P$38)</f>
        <v>365.0415223078555</v>
      </c>
      <c r="Q11" s="9"/>
    </row>
    <row r="12" spans="1:17" ht="15">
      <c r="A12" s="12"/>
      <c r="B12" s="44">
        <v>519</v>
      </c>
      <c r="C12" s="20" t="s">
        <v>25</v>
      </c>
      <c r="D12" s="46">
        <v>25332119</v>
      </c>
      <c r="E12" s="46">
        <v>19153108</v>
      </c>
      <c r="F12" s="46">
        <v>202646</v>
      </c>
      <c r="G12" s="46">
        <v>39077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44726950</v>
      </c>
      <c r="P12" s="47">
        <f>(O12/P$38)</f>
        <v>395.30995899031325</v>
      </c>
      <c r="Q12" s="9"/>
    </row>
    <row r="13" spans="1:17" ht="15.75">
      <c r="A13" s="28" t="s">
        <v>26</v>
      </c>
      <c r="B13" s="29"/>
      <c r="C13" s="30"/>
      <c r="D13" s="31">
        <f>SUM(D14:D17)</f>
        <v>80602193</v>
      </c>
      <c r="E13" s="31">
        <f>SUM(E14:E17)</f>
        <v>23045264</v>
      </c>
      <c r="F13" s="31">
        <f>SUM(F14:F17)</f>
        <v>0</v>
      </c>
      <c r="G13" s="31">
        <f>SUM(G14:G17)</f>
        <v>6452823</v>
      </c>
      <c r="H13" s="31">
        <f>SUM(H14:H17)</f>
        <v>0</v>
      </c>
      <c r="I13" s="31">
        <f>SUM(I14:I17)</f>
        <v>0</v>
      </c>
      <c r="J13" s="31">
        <f>SUM(J14:J17)</f>
        <v>0</v>
      </c>
      <c r="K13" s="31">
        <f>SUM(K14:K17)</f>
        <v>0</v>
      </c>
      <c r="L13" s="31">
        <f>SUM(L14:L17)</f>
        <v>0</v>
      </c>
      <c r="M13" s="31">
        <f>SUM(M14:M17)</f>
        <v>0</v>
      </c>
      <c r="N13" s="31">
        <f>SUM(N14:N17)</f>
        <v>0</v>
      </c>
      <c r="O13" s="42">
        <f>SUM(D13:N13)</f>
        <v>110100280</v>
      </c>
      <c r="P13" s="43">
        <f>(O13/P$38)</f>
        <v>973.098706073676</v>
      </c>
      <c r="Q13" s="10"/>
    </row>
    <row r="14" spans="1:17" ht="15">
      <c r="A14" s="12"/>
      <c r="B14" s="44">
        <v>521</v>
      </c>
      <c r="C14" s="20" t="s">
        <v>27</v>
      </c>
      <c r="D14" s="46">
        <v>49655948</v>
      </c>
      <c r="E14" s="46">
        <v>2498495</v>
      </c>
      <c r="F14" s="46">
        <v>0</v>
      </c>
      <c r="G14" s="46">
        <v>6452823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58607266</v>
      </c>
      <c r="P14" s="47">
        <f>(O14/P$38)</f>
        <v>517.9882804214099</v>
      </c>
      <c r="Q14" s="9"/>
    </row>
    <row r="15" spans="1:17" ht="15">
      <c r="A15" s="12"/>
      <c r="B15" s="44">
        <v>522</v>
      </c>
      <c r="C15" s="20" t="s">
        <v>28</v>
      </c>
      <c r="D15" s="46">
        <v>30839948</v>
      </c>
      <c r="E15" s="46">
        <v>85300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30925248</v>
      </c>
      <c r="P15" s="47">
        <f>(O15/P$38)</f>
        <v>273.3264512479672</v>
      </c>
      <c r="Q15" s="9"/>
    </row>
    <row r="16" spans="1:17" ht="15">
      <c r="A16" s="12"/>
      <c r="B16" s="44">
        <v>524</v>
      </c>
      <c r="C16" s="20" t="s">
        <v>57</v>
      </c>
      <c r="D16" s="46">
        <v>106297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106297</v>
      </c>
      <c r="P16" s="47">
        <f>(O16/P$38)</f>
        <v>0.939484197129322</v>
      </c>
      <c r="Q16" s="9"/>
    </row>
    <row r="17" spans="1:17" ht="15">
      <c r="A17" s="12"/>
      <c r="B17" s="44">
        <v>526</v>
      </c>
      <c r="C17" s="20" t="s">
        <v>29</v>
      </c>
      <c r="D17" s="46">
        <v>0</v>
      </c>
      <c r="E17" s="46">
        <v>20461469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20461469</v>
      </c>
      <c r="P17" s="47">
        <f>(O17/P$38)</f>
        <v>180.84449020716963</v>
      </c>
      <c r="Q17" s="9"/>
    </row>
    <row r="18" spans="1:17" ht="15.75">
      <c r="A18" s="28" t="s">
        <v>31</v>
      </c>
      <c r="B18" s="29"/>
      <c r="C18" s="30"/>
      <c r="D18" s="31">
        <f>SUM(D19:D23)</f>
        <v>21233909</v>
      </c>
      <c r="E18" s="31">
        <f>SUM(E19:E23)</f>
        <v>5575426</v>
      </c>
      <c r="F18" s="31">
        <f>SUM(F19:F23)</f>
        <v>0</v>
      </c>
      <c r="G18" s="31">
        <f>SUM(G19:G23)</f>
        <v>31654019</v>
      </c>
      <c r="H18" s="31">
        <f>SUM(H19:H23)</f>
        <v>0</v>
      </c>
      <c r="I18" s="31">
        <f>SUM(I19:I23)</f>
        <v>60809762</v>
      </c>
      <c r="J18" s="31">
        <f>SUM(J19:J23)</f>
        <v>0</v>
      </c>
      <c r="K18" s="31">
        <f>SUM(K19:K23)</f>
        <v>0</v>
      </c>
      <c r="L18" s="31">
        <f>SUM(L19:L23)</f>
        <v>0</v>
      </c>
      <c r="M18" s="31">
        <f>SUM(M19:M23)</f>
        <v>0</v>
      </c>
      <c r="N18" s="31">
        <f>SUM(N19:N23)</f>
        <v>0</v>
      </c>
      <c r="O18" s="42">
        <f>SUM(D18:N18)</f>
        <v>119273116</v>
      </c>
      <c r="P18" s="43">
        <f>(O18/P$38)</f>
        <v>1054.1709326168423</v>
      </c>
      <c r="Q18" s="10"/>
    </row>
    <row r="19" spans="1:17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27144247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27144247</v>
      </c>
      <c r="P19" s="47">
        <f>(O19/P$38)</f>
        <v>239.90885066817506</v>
      </c>
      <c r="Q19" s="9"/>
    </row>
    <row r="20" spans="1:17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9941594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>SUM(D20:N20)</f>
        <v>9941594</v>
      </c>
      <c r="P20" s="47">
        <f>(O20/P$38)</f>
        <v>87.8667361945839</v>
      </c>
      <c r="Q20" s="9"/>
    </row>
    <row r="21" spans="1:17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20783157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20783157</v>
      </c>
      <c r="P21" s="47">
        <f>(O21/P$38)</f>
        <v>183.68766350844942</v>
      </c>
      <c r="Q21" s="9"/>
    </row>
    <row r="22" spans="1:17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2940764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2940764</v>
      </c>
      <c r="P22" s="47">
        <f>(O22/P$38)</f>
        <v>25.99133847132857</v>
      </c>
      <c r="Q22" s="9"/>
    </row>
    <row r="23" spans="1:17" ht="15">
      <c r="A23" s="12"/>
      <c r="B23" s="44">
        <v>539</v>
      </c>
      <c r="C23" s="20" t="s">
        <v>36</v>
      </c>
      <c r="D23" s="46">
        <v>21233909</v>
      </c>
      <c r="E23" s="46">
        <v>5575426</v>
      </c>
      <c r="F23" s="46">
        <v>0</v>
      </c>
      <c r="G23" s="46">
        <v>31654019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58463354</v>
      </c>
      <c r="P23" s="47">
        <f>(O23/P$38)</f>
        <v>516.7163437743053</v>
      </c>
      <c r="Q23" s="9"/>
    </row>
    <row r="24" spans="1:17" ht="15.75">
      <c r="A24" s="28" t="s">
        <v>37</v>
      </c>
      <c r="B24" s="29"/>
      <c r="C24" s="30"/>
      <c r="D24" s="31">
        <f>SUM(D25:D27)</f>
        <v>3032352</v>
      </c>
      <c r="E24" s="31">
        <f>SUM(E25:E27)</f>
        <v>0</v>
      </c>
      <c r="F24" s="31">
        <f>SUM(F25:F27)</f>
        <v>0</v>
      </c>
      <c r="G24" s="31">
        <f>SUM(G25:G27)</f>
        <v>97754</v>
      </c>
      <c r="H24" s="31">
        <f>SUM(H25:H27)</f>
        <v>0</v>
      </c>
      <c r="I24" s="31">
        <f>SUM(I25:I27)</f>
        <v>6548750</v>
      </c>
      <c r="J24" s="31">
        <f>SUM(J25:J27)</f>
        <v>0</v>
      </c>
      <c r="K24" s="31">
        <f>SUM(K25:K27)</f>
        <v>0</v>
      </c>
      <c r="L24" s="31">
        <f>SUM(L25:L27)</f>
        <v>0</v>
      </c>
      <c r="M24" s="31">
        <f>SUM(M25:M27)</f>
        <v>0</v>
      </c>
      <c r="N24" s="31">
        <f>SUM(N25:N27)</f>
        <v>0</v>
      </c>
      <c r="O24" s="31">
        <f aca="true" t="shared" si="1" ref="O24:O29">SUM(D24:N24)</f>
        <v>9678856</v>
      </c>
      <c r="P24" s="43">
        <f>(O24/P$38)</f>
        <v>85.54458035777417</v>
      </c>
      <c r="Q24" s="10"/>
    </row>
    <row r="25" spans="1:17" ht="15">
      <c r="A25" s="12"/>
      <c r="B25" s="44">
        <v>541</v>
      </c>
      <c r="C25" s="20" t="s">
        <v>38</v>
      </c>
      <c r="D25" s="46">
        <v>3032352</v>
      </c>
      <c r="E25" s="46">
        <v>0</v>
      </c>
      <c r="F25" s="46">
        <v>0</v>
      </c>
      <c r="G25" s="46">
        <v>97754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3130106</v>
      </c>
      <c r="P25" s="47">
        <f>(O25/P$38)</f>
        <v>27.664798840415752</v>
      </c>
      <c r="Q25" s="9"/>
    </row>
    <row r="26" spans="1:17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2611242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2611242</v>
      </c>
      <c r="P26" s="47">
        <f>(O26/P$38)</f>
        <v>23.078925970444743</v>
      </c>
      <c r="Q26" s="9"/>
    </row>
    <row r="27" spans="1:17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3937508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3937508</v>
      </c>
      <c r="P27" s="47">
        <f>(O27/P$38)</f>
        <v>34.80085554691367</v>
      </c>
      <c r="Q27" s="9"/>
    </row>
    <row r="28" spans="1:17" ht="15.75">
      <c r="A28" s="28" t="s">
        <v>40</v>
      </c>
      <c r="B28" s="29"/>
      <c r="C28" s="30"/>
      <c r="D28" s="31">
        <f>SUM(D29:D29)</f>
        <v>0</v>
      </c>
      <c r="E28" s="31">
        <f>SUM(E29:E29)</f>
        <v>5626234</v>
      </c>
      <c r="F28" s="31">
        <f>SUM(F29:F29)</f>
        <v>0</v>
      </c>
      <c r="G28" s="31">
        <f>SUM(G29:G29)</f>
        <v>0</v>
      </c>
      <c r="H28" s="31">
        <f>SUM(H29:H29)</f>
        <v>0</v>
      </c>
      <c r="I28" s="31">
        <f>SUM(I29:I29)</f>
        <v>0</v>
      </c>
      <c r="J28" s="31">
        <f>SUM(J29:J29)</f>
        <v>0</v>
      </c>
      <c r="K28" s="31">
        <f>SUM(K29:K29)</f>
        <v>0</v>
      </c>
      <c r="L28" s="31">
        <f>SUM(L29:L29)</f>
        <v>0</v>
      </c>
      <c r="M28" s="31">
        <f>SUM(M29:M29)</f>
        <v>0</v>
      </c>
      <c r="N28" s="31">
        <f>SUM(N29:N29)</f>
        <v>0</v>
      </c>
      <c r="O28" s="31">
        <f t="shared" si="1"/>
        <v>5626234</v>
      </c>
      <c r="P28" s="43">
        <f>(O28/P$38)</f>
        <v>49.726313370572015</v>
      </c>
      <c r="Q28" s="10"/>
    </row>
    <row r="29" spans="1:17" ht="15">
      <c r="A29" s="13"/>
      <c r="B29" s="45">
        <v>554</v>
      </c>
      <c r="C29" s="21" t="s">
        <v>41</v>
      </c>
      <c r="D29" s="46">
        <v>0</v>
      </c>
      <c r="E29" s="46">
        <v>5626234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1"/>
        <v>5626234</v>
      </c>
      <c r="P29" s="47">
        <f>(O29/P$38)</f>
        <v>49.726313370572015</v>
      </c>
      <c r="Q29" s="9"/>
    </row>
    <row r="30" spans="1:17" ht="15.75">
      <c r="A30" s="28" t="s">
        <v>42</v>
      </c>
      <c r="B30" s="29"/>
      <c r="C30" s="30"/>
      <c r="D30" s="31">
        <f>SUM(D31:D32)</f>
        <v>14129433</v>
      </c>
      <c r="E30" s="31">
        <f>SUM(E31:E32)</f>
        <v>0</v>
      </c>
      <c r="F30" s="31">
        <f>SUM(F31:F32)</f>
        <v>0</v>
      </c>
      <c r="G30" s="31">
        <f>SUM(G31:G32)</f>
        <v>13766825</v>
      </c>
      <c r="H30" s="31">
        <f>SUM(H31:H32)</f>
        <v>0</v>
      </c>
      <c r="I30" s="31">
        <f>SUM(I31:I32)</f>
        <v>0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27896258</v>
      </c>
      <c r="P30" s="43">
        <f>(O30/P$38)</f>
        <v>246.55534540055152</v>
      </c>
      <c r="Q30" s="9"/>
    </row>
    <row r="31" spans="1:17" ht="15">
      <c r="A31" s="12"/>
      <c r="B31" s="44">
        <v>572</v>
      </c>
      <c r="C31" s="20" t="s">
        <v>43</v>
      </c>
      <c r="D31" s="46">
        <v>14129433</v>
      </c>
      <c r="E31" s="46">
        <v>0</v>
      </c>
      <c r="F31" s="46">
        <v>0</v>
      </c>
      <c r="G31" s="46">
        <v>13693191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27822624</v>
      </c>
      <c r="P31" s="47">
        <f>(O31/P$38)</f>
        <v>245.90454641872304</v>
      </c>
      <c r="Q31" s="9"/>
    </row>
    <row r="32" spans="1:17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73634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73634</v>
      </c>
      <c r="P32" s="47">
        <f>(O32/P$38)</f>
        <v>0.6507989818284664</v>
      </c>
      <c r="Q32" s="9"/>
    </row>
    <row r="33" spans="1:17" ht="15.75">
      <c r="A33" s="28" t="s">
        <v>48</v>
      </c>
      <c r="B33" s="29"/>
      <c r="C33" s="30"/>
      <c r="D33" s="31">
        <f>SUM(D34:D35)</f>
        <v>19015435</v>
      </c>
      <c r="E33" s="31">
        <f>SUM(E34:E35)</f>
        <v>1785036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14526175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>SUM(D33:N33)</f>
        <v>35326646</v>
      </c>
      <c r="P33" s="43">
        <f>(O33/P$38)</f>
        <v>312.22730325956303</v>
      </c>
      <c r="Q33" s="9"/>
    </row>
    <row r="34" spans="1:17" ht="15">
      <c r="A34" s="12"/>
      <c r="B34" s="44">
        <v>581</v>
      </c>
      <c r="C34" s="20" t="s">
        <v>93</v>
      </c>
      <c r="D34" s="46">
        <v>19015435</v>
      </c>
      <c r="E34" s="46">
        <v>1785036</v>
      </c>
      <c r="F34" s="46">
        <v>0</v>
      </c>
      <c r="G34" s="46">
        <v>0</v>
      </c>
      <c r="H34" s="46">
        <v>0</v>
      </c>
      <c r="I34" s="46">
        <v>14458577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35259048</v>
      </c>
      <c r="P34" s="47">
        <f>(O34/P$38)</f>
        <v>311.6298522237149</v>
      </c>
      <c r="Q34" s="9"/>
    </row>
    <row r="35" spans="1:17" ht="15.75" thickBot="1">
      <c r="A35" s="12"/>
      <c r="B35" s="44">
        <v>591</v>
      </c>
      <c r="C35" s="20" t="s">
        <v>47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67598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67598</v>
      </c>
      <c r="P35" s="47">
        <f>(O35/P$38)</f>
        <v>0.5974510358481228</v>
      </c>
      <c r="Q35" s="9"/>
    </row>
    <row r="36" spans="1:120" ht="16.5" thickBot="1">
      <c r="A36" s="14" t="s">
        <v>10</v>
      </c>
      <c r="B36" s="23"/>
      <c r="C36" s="22"/>
      <c r="D36" s="15">
        <f>SUM(D5,D13,D18,D24,D28,D30,D33)</f>
        <v>169830543</v>
      </c>
      <c r="E36" s="15">
        <f aca="true" t="shared" si="2" ref="E36:N36">SUM(E5,E13,E18,E24,E28,E30,E33)</f>
        <v>56777145</v>
      </c>
      <c r="F36" s="15">
        <f t="shared" si="2"/>
        <v>5977996</v>
      </c>
      <c r="G36" s="15">
        <f t="shared" si="2"/>
        <v>52010498</v>
      </c>
      <c r="H36" s="15">
        <f t="shared" si="2"/>
        <v>0</v>
      </c>
      <c r="I36" s="15">
        <f t="shared" si="2"/>
        <v>81884687</v>
      </c>
      <c r="J36" s="15">
        <f t="shared" si="2"/>
        <v>29318351</v>
      </c>
      <c r="K36" s="15">
        <f t="shared" si="2"/>
        <v>41302258</v>
      </c>
      <c r="L36" s="15">
        <f t="shared" si="2"/>
        <v>0</v>
      </c>
      <c r="M36" s="15">
        <f t="shared" si="2"/>
        <v>0</v>
      </c>
      <c r="N36" s="15">
        <f t="shared" si="2"/>
        <v>0</v>
      </c>
      <c r="O36" s="15">
        <f>SUM(D36:N36)</f>
        <v>437101478</v>
      </c>
      <c r="P36" s="37">
        <f>(O36/P$38)</f>
        <v>3863.2316163473097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6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6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40"/>
      <c r="M38" s="93" t="s">
        <v>94</v>
      </c>
      <c r="N38" s="93"/>
      <c r="O38" s="93"/>
      <c r="P38" s="41">
        <v>113144</v>
      </c>
    </row>
    <row r="39" spans="1:16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6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9"/>
    </row>
  </sheetData>
  <sheetProtection/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31981941</v>
      </c>
      <c r="E5" s="26">
        <f t="shared" si="0"/>
        <v>8193974</v>
      </c>
      <c r="F5" s="26">
        <f t="shared" si="0"/>
        <v>0</v>
      </c>
      <c r="G5" s="26">
        <f t="shared" si="0"/>
        <v>8000</v>
      </c>
      <c r="H5" s="26">
        <f t="shared" si="0"/>
        <v>0</v>
      </c>
      <c r="I5" s="26">
        <f t="shared" si="0"/>
        <v>0</v>
      </c>
      <c r="J5" s="26">
        <f t="shared" si="0"/>
        <v>17231757</v>
      </c>
      <c r="K5" s="26">
        <f t="shared" si="0"/>
        <v>26439312</v>
      </c>
      <c r="L5" s="26">
        <f t="shared" si="0"/>
        <v>0</v>
      </c>
      <c r="M5" s="26">
        <f t="shared" si="0"/>
        <v>0</v>
      </c>
      <c r="N5" s="27">
        <f>SUM(D5:M5)</f>
        <v>83854984</v>
      </c>
      <c r="O5" s="32">
        <f aca="true" t="shared" si="1" ref="O5:O35">(N5/O$37)</f>
        <v>820.1858781873844</v>
      </c>
      <c r="P5" s="6"/>
    </row>
    <row r="6" spans="1:16" ht="15">
      <c r="A6" s="12"/>
      <c r="B6" s="44">
        <v>511</v>
      </c>
      <c r="C6" s="20" t="s">
        <v>19</v>
      </c>
      <c r="D6" s="46">
        <v>558775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558775</v>
      </c>
      <c r="O6" s="47">
        <f t="shared" si="1"/>
        <v>5.465380138694627</v>
      </c>
      <c r="P6" s="9"/>
    </row>
    <row r="7" spans="1:16" ht="15">
      <c r="A7" s="12"/>
      <c r="B7" s="44">
        <v>512</v>
      </c>
      <c r="C7" s="20" t="s">
        <v>20</v>
      </c>
      <c r="D7" s="46">
        <v>1650777</v>
      </c>
      <c r="E7" s="46">
        <v>254970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1905747</v>
      </c>
      <c r="O7" s="47">
        <f t="shared" si="1"/>
        <v>18.640117763280156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17231757</v>
      </c>
      <c r="K8" s="46">
        <v>0</v>
      </c>
      <c r="L8" s="46">
        <v>0</v>
      </c>
      <c r="M8" s="46">
        <v>0</v>
      </c>
      <c r="N8" s="46">
        <f t="shared" si="2"/>
        <v>17231757</v>
      </c>
      <c r="O8" s="47">
        <f t="shared" si="1"/>
        <v>168.54387269046057</v>
      </c>
      <c r="P8" s="9"/>
    </row>
    <row r="9" spans="1:16" ht="15">
      <c r="A9" s="12"/>
      <c r="B9" s="44">
        <v>514</v>
      </c>
      <c r="C9" s="20" t="s">
        <v>22</v>
      </c>
      <c r="D9" s="46">
        <v>990128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990128</v>
      </c>
      <c r="O9" s="47">
        <f t="shared" si="1"/>
        <v>9.684445270395837</v>
      </c>
      <c r="P9" s="9"/>
    </row>
    <row r="10" spans="1:16" ht="15">
      <c r="A10" s="12"/>
      <c r="B10" s="44">
        <v>517</v>
      </c>
      <c r="C10" s="20" t="s">
        <v>23</v>
      </c>
      <c r="D10" s="46">
        <v>292074</v>
      </c>
      <c r="E10" s="46">
        <v>3619128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3911202</v>
      </c>
      <c r="O10" s="47">
        <f t="shared" si="1"/>
        <v>38.25547980711861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26439312</v>
      </c>
      <c r="L11" s="46">
        <v>0</v>
      </c>
      <c r="M11" s="46">
        <v>0</v>
      </c>
      <c r="N11" s="46">
        <f t="shared" si="2"/>
        <v>26439312</v>
      </c>
      <c r="O11" s="47">
        <f t="shared" si="1"/>
        <v>258.6029988556226</v>
      </c>
      <c r="P11" s="9"/>
    </row>
    <row r="12" spans="1:16" ht="15">
      <c r="A12" s="12"/>
      <c r="B12" s="44">
        <v>519</v>
      </c>
      <c r="C12" s="20" t="s">
        <v>25</v>
      </c>
      <c r="D12" s="46">
        <v>28490187</v>
      </c>
      <c r="E12" s="46">
        <v>4319876</v>
      </c>
      <c r="F12" s="46">
        <v>0</v>
      </c>
      <c r="G12" s="46">
        <v>8000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32818063</v>
      </c>
      <c r="O12" s="47">
        <f t="shared" si="1"/>
        <v>320.993583661812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60959345</v>
      </c>
      <c r="E13" s="31">
        <f t="shared" si="3"/>
        <v>11926364</v>
      </c>
      <c r="F13" s="31">
        <f t="shared" si="3"/>
        <v>0</v>
      </c>
      <c r="G13" s="31">
        <f t="shared" si="3"/>
        <v>736528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73622237</v>
      </c>
      <c r="O13" s="43">
        <f t="shared" si="1"/>
        <v>720.0993456508769</v>
      </c>
      <c r="P13" s="10"/>
    </row>
    <row r="14" spans="1:16" ht="15">
      <c r="A14" s="12"/>
      <c r="B14" s="44">
        <v>521</v>
      </c>
      <c r="C14" s="20" t="s">
        <v>27</v>
      </c>
      <c r="D14" s="46">
        <v>36630007</v>
      </c>
      <c r="E14" s="46">
        <v>190141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36820148</v>
      </c>
      <c r="O14" s="47">
        <f t="shared" si="1"/>
        <v>360.1379903950547</v>
      </c>
      <c r="P14" s="9"/>
    </row>
    <row r="15" spans="1:16" ht="15">
      <c r="A15" s="12"/>
      <c r="B15" s="44">
        <v>522</v>
      </c>
      <c r="C15" s="20" t="s">
        <v>28</v>
      </c>
      <c r="D15" s="46">
        <v>19069245</v>
      </c>
      <c r="E15" s="46">
        <v>0</v>
      </c>
      <c r="F15" s="46">
        <v>0</v>
      </c>
      <c r="G15" s="46">
        <v>736528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19805773</v>
      </c>
      <c r="O15" s="47">
        <f t="shared" si="1"/>
        <v>193.72033177163314</v>
      </c>
      <c r="P15" s="9"/>
    </row>
    <row r="16" spans="1:16" ht="15">
      <c r="A16" s="12"/>
      <c r="B16" s="44">
        <v>524</v>
      </c>
      <c r="C16" s="20" t="s">
        <v>57</v>
      </c>
      <c r="D16" s="46">
        <v>5260093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5260093</v>
      </c>
      <c r="O16" s="47">
        <f t="shared" si="1"/>
        <v>51.44898717710463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11736223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11736223</v>
      </c>
      <c r="O17" s="47">
        <f t="shared" si="1"/>
        <v>114.79203630708439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10789994</v>
      </c>
      <c r="E18" s="31">
        <f t="shared" si="5"/>
        <v>0</v>
      </c>
      <c r="F18" s="31">
        <f t="shared" si="5"/>
        <v>0</v>
      </c>
      <c r="G18" s="31">
        <f t="shared" si="5"/>
        <v>5411926</v>
      </c>
      <c r="H18" s="31">
        <f t="shared" si="5"/>
        <v>0</v>
      </c>
      <c r="I18" s="31">
        <f t="shared" si="5"/>
        <v>45201689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61403609</v>
      </c>
      <c r="O18" s="43">
        <f t="shared" si="1"/>
        <v>600.5889044298165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22609051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22609051</v>
      </c>
      <c r="O19" s="47">
        <f t="shared" si="1"/>
        <v>221.13920323946832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4147548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4147548</v>
      </c>
      <c r="O20" s="47">
        <f t="shared" si="1"/>
        <v>40.56718082140866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16558250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16558250</v>
      </c>
      <c r="O21" s="47">
        <f t="shared" si="1"/>
        <v>161.9562984770978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1886840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1886840</v>
      </c>
      <c r="O22" s="47">
        <f t="shared" si="1"/>
        <v>18.455188333219223</v>
      </c>
      <c r="P22" s="9"/>
    </row>
    <row r="23" spans="1:16" ht="15">
      <c r="A23" s="12"/>
      <c r="B23" s="44">
        <v>539</v>
      </c>
      <c r="C23" s="20" t="s">
        <v>36</v>
      </c>
      <c r="D23" s="46">
        <v>10789994</v>
      </c>
      <c r="E23" s="46">
        <v>0</v>
      </c>
      <c r="F23" s="46">
        <v>0</v>
      </c>
      <c r="G23" s="46">
        <v>5411926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16201920</v>
      </c>
      <c r="O23" s="47">
        <f t="shared" si="1"/>
        <v>158.47103355862245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3568159</v>
      </c>
      <c r="E24" s="31">
        <f t="shared" si="6"/>
        <v>0</v>
      </c>
      <c r="F24" s="31">
        <f t="shared" si="6"/>
        <v>0</v>
      </c>
      <c r="G24" s="31">
        <f t="shared" si="6"/>
        <v>2427394</v>
      </c>
      <c r="H24" s="31">
        <f t="shared" si="6"/>
        <v>0</v>
      </c>
      <c r="I24" s="31">
        <f t="shared" si="6"/>
        <v>1386079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7381632</v>
      </c>
      <c r="O24" s="43">
        <f t="shared" si="1"/>
        <v>72.19976721212062</v>
      </c>
      <c r="P24" s="10"/>
    </row>
    <row r="25" spans="1:16" ht="15">
      <c r="A25" s="12"/>
      <c r="B25" s="44">
        <v>541</v>
      </c>
      <c r="C25" s="20" t="s">
        <v>38</v>
      </c>
      <c r="D25" s="46">
        <v>3568159</v>
      </c>
      <c r="E25" s="46">
        <v>0</v>
      </c>
      <c r="F25" s="46">
        <v>0</v>
      </c>
      <c r="G25" s="46">
        <v>2427394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5995553</v>
      </c>
      <c r="O25" s="47">
        <f t="shared" si="1"/>
        <v>58.64252389010065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1386079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1386079</v>
      </c>
      <c r="O26" s="47">
        <f t="shared" si="1"/>
        <v>13.557243322019973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2540631</v>
      </c>
      <c r="F27" s="31">
        <f t="shared" si="7"/>
        <v>0</v>
      </c>
      <c r="G27" s="31">
        <f t="shared" si="7"/>
        <v>2016227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4556858</v>
      </c>
      <c r="O27" s="43">
        <f t="shared" si="1"/>
        <v>44.57064329658937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2540631</v>
      </c>
      <c r="F28" s="46">
        <v>0</v>
      </c>
      <c r="G28" s="46">
        <v>2016227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4556858</v>
      </c>
      <c r="O28" s="47">
        <f t="shared" si="1"/>
        <v>44.57064329658937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6311706</v>
      </c>
      <c r="E29" s="31">
        <f t="shared" si="8"/>
        <v>150488</v>
      </c>
      <c r="F29" s="31">
        <f t="shared" si="8"/>
        <v>0</v>
      </c>
      <c r="G29" s="31">
        <f t="shared" si="8"/>
        <v>1865965</v>
      </c>
      <c r="H29" s="31">
        <f t="shared" si="8"/>
        <v>0</v>
      </c>
      <c r="I29" s="31">
        <f t="shared" si="8"/>
        <v>3833533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12161692</v>
      </c>
      <c r="O29" s="43">
        <f t="shared" si="1"/>
        <v>118.95355001516056</v>
      </c>
      <c r="P29" s="9"/>
    </row>
    <row r="30" spans="1:16" ht="15">
      <c r="A30" s="12"/>
      <c r="B30" s="44">
        <v>572</v>
      </c>
      <c r="C30" s="20" t="s">
        <v>43</v>
      </c>
      <c r="D30" s="46">
        <v>6311706</v>
      </c>
      <c r="E30" s="46">
        <v>150488</v>
      </c>
      <c r="F30" s="46">
        <v>0</v>
      </c>
      <c r="G30" s="46">
        <v>14160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6476354</v>
      </c>
      <c r="O30" s="47">
        <f t="shared" si="1"/>
        <v>63.34524007472687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1851805</v>
      </c>
      <c r="H31" s="46">
        <v>0</v>
      </c>
      <c r="I31" s="46">
        <v>3587488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5439293</v>
      </c>
      <c r="O31" s="47">
        <f t="shared" si="1"/>
        <v>53.20174297479436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246045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246045</v>
      </c>
      <c r="O32" s="47">
        <f t="shared" si="1"/>
        <v>2.4065669656393354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SUM(D34:D34)</f>
        <v>11668163</v>
      </c>
      <c r="E33" s="31">
        <f t="shared" si="9"/>
        <v>12891676</v>
      </c>
      <c r="F33" s="31">
        <f t="shared" si="9"/>
        <v>0</v>
      </c>
      <c r="G33" s="31">
        <f t="shared" si="9"/>
        <v>901611</v>
      </c>
      <c r="H33" s="31">
        <f t="shared" si="9"/>
        <v>0</v>
      </c>
      <c r="I33" s="31">
        <f t="shared" si="9"/>
        <v>2440953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27902403</v>
      </c>
      <c r="O33" s="43">
        <f t="shared" si="1"/>
        <v>272.9134968065024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11668163</v>
      </c>
      <c r="E34" s="46">
        <v>12891676</v>
      </c>
      <c r="F34" s="46">
        <v>0</v>
      </c>
      <c r="G34" s="46">
        <v>901611</v>
      </c>
      <c r="H34" s="46">
        <v>0</v>
      </c>
      <c r="I34" s="46">
        <v>2440953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27902403</v>
      </c>
      <c r="O34" s="47">
        <f t="shared" si="1"/>
        <v>272.9134968065024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125279308</v>
      </c>
      <c r="E35" s="15">
        <f aca="true" t="shared" si="10" ref="E35:M35">SUM(E5,E13,E18,E24,E27,E29,E33)</f>
        <v>35703133</v>
      </c>
      <c r="F35" s="15">
        <f t="shared" si="10"/>
        <v>0</v>
      </c>
      <c r="G35" s="15">
        <f t="shared" si="10"/>
        <v>13367651</v>
      </c>
      <c r="H35" s="15">
        <f t="shared" si="10"/>
        <v>0</v>
      </c>
      <c r="I35" s="15">
        <f t="shared" si="10"/>
        <v>52862254</v>
      </c>
      <c r="J35" s="15">
        <f t="shared" si="10"/>
        <v>17231757</v>
      </c>
      <c r="K35" s="15">
        <f t="shared" si="10"/>
        <v>26439312</v>
      </c>
      <c r="L35" s="15">
        <f t="shared" si="10"/>
        <v>0</v>
      </c>
      <c r="M35" s="15">
        <f t="shared" si="10"/>
        <v>0</v>
      </c>
      <c r="N35" s="15">
        <f t="shared" si="4"/>
        <v>270883415</v>
      </c>
      <c r="O35" s="37">
        <f t="shared" si="1"/>
        <v>2649.511585598451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58</v>
      </c>
      <c r="M37" s="93"/>
      <c r="N37" s="93"/>
      <c r="O37" s="41">
        <v>102239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23133752</v>
      </c>
      <c r="E5" s="26">
        <f t="shared" si="0"/>
        <v>8071918</v>
      </c>
      <c r="F5" s="26">
        <f t="shared" si="0"/>
        <v>0</v>
      </c>
      <c r="G5" s="26">
        <f t="shared" si="0"/>
        <v>584981</v>
      </c>
      <c r="H5" s="26">
        <f t="shared" si="0"/>
        <v>0</v>
      </c>
      <c r="I5" s="26">
        <f t="shared" si="0"/>
        <v>0</v>
      </c>
      <c r="J5" s="26">
        <f t="shared" si="0"/>
        <v>20189466</v>
      </c>
      <c r="K5" s="26">
        <f t="shared" si="0"/>
        <v>24595649</v>
      </c>
      <c r="L5" s="26">
        <f t="shared" si="0"/>
        <v>0</v>
      </c>
      <c r="M5" s="26">
        <f t="shared" si="0"/>
        <v>0</v>
      </c>
      <c r="N5" s="27">
        <f>SUM(D5:M5)</f>
        <v>76575766</v>
      </c>
      <c r="O5" s="32">
        <f aca="true" t="shared" si="1" ref="O5:O35">(N5/O$37)</f>
        <v>763.3226607123277</v>
      </c>
      <c r="P5" s="6"/>
    </row>
    <row r="6" spans="1:16" ht="15">
      <c r="A6" s="12"/>
      <c r="B6" s="44">
        <v>511</v>
      </c>
      <c r="C6" s="20" t="s">
        <v>19</v>
      </c>
      <c r="D6" s="46">
        <v>614855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614855</v>
      </c>
      <c r="O6" s="47">
        <f t="shared" si="1"/>
        <v>6.128998494801583</v>
      </c>
      <c r="P6" s="9"/>
    </row>
    <row r="7" spans="1:16" ht="15">
      <c r="A7" s="12"/>
      <c r="B7" s="44">
        <v>512</v>
      </c>
      <c r="C7" s="20" t="s">
        <v>20</v>
      </c>
      <c r="D7" s="46">
        <v>1575053</v>
      </c>
      <c r="E7" s="46">
        <v>219755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1794808</v>
      </c>
      <c r="O7" s="47">
        <f t="shared" si="1"/>
        <v>17.89100768548331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20189466</v>
      </c>
      <c r="K8" s="46">
        <v>0</v>
      </c>
      <c r="L8" s="46">
        <v>0</v>
      </c>
      <c r="M8" s="46">
        <v>0</v>
      </c>
      <c r="N8" s="46">
        <f t="shared" si="2"/>
        <v>20189466</v>
      </c>
      <c r="O8" s="47">
        <f t="shared" si="1"/>
        <v>201.25266400183415</v>
      </c>
      <c r="P8" s="9"/>
    </row>
    <row r="9" spans="1:16" ht="15">
      <c r="A9" s="12"/>
      <c r="B9" s="44">
        <v>514</v>
      </c>
      <c r="C9" s="20" t="s">
        <v>22</v>
      </c>
      <c r="D9" s="46">
        <v>928977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928977</v>
      </c>
      <c r="O9" s="47">
        <f t="shared" si="1"/>
        <v>9.260229866725147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3714888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3714888</v>
      </c>
      <c r="O10" s="47">
        <f t="shared" si="1"/>
        <v>37.03075190143442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24595649</v>
      </c>
      <c r="L11" s="46">
        <v>0</v>
      </c>
      <c r="M11" s="46">
        <v>0</v>
      </c>
      <c r="N11" s="46">
        <f t="shared" si="2"/>
        <v>24595649</v>
      </c>
      <c r="O11" s="47">
        <f t="shared" si="1"/>
        <v>245.17438371594613</v>
      </c>
      <c r="P11" s="9"/>
    </row>
    <row r="12" spans="1:16" ht="15">
      <c r="A12" s="12"/>
      <c r="B12" s="44">
        <v>519</v>
      </c>
      <c r="C12" s="20" t="s">
        <v>25</v>
      </c>
      <c r="D12" s="46">
        <v>20014867</v>
      </c>
      <c r="E12" s="46">
        <v>4137275</v>
      </c>
      <c r="F12" s="46">
        <v>0</v>
      </c>
      <c r="G12" s="46">
        <v>584981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24737123</v>
      </c>
      <c r="O12" s="47">
        <f t="shared" si="1"/>
        <v>246.58462504610293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62492095</v>
      </c>
      <c r="E13" s="31">
        <f t="shared" si="3"/>
        <v>14395465</v>
      </c>
      <c r="F13" s="31">
        <f t="shared" si="3"/>
        <v>0</v>
      </c>
      <c r="G13" s="31">
        <f t="shared" si="3"/>
        <v>385821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77273381</v>
      </c>
      <c r="O13" s="43">
        <f t="shared" si="1"/>
        <v>770.2766275580897</v>
      </c>
      <c r="P13" s="10"/>
    </row>
    <row r="14" spans="1:16" ht="15">
      <c r="A14" s="12"/>
      <c r="B14" s="44">
        <v>521</v>
      </c>
      <c r="C14" s="20" t="s">
        <v>27</v>
      </c>
      <c r="D14" s="46">
        <v>37062264</v>
      </c>
      <c r="E14" s="46">
        <v>322620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37384884</v>
      </c>
      <c r="O14" s="47">
        <f t="shared" si="1"/>
        <v>372.6600544263799</v>
      </c>
      <c r="P14" s="9"/>
    </row>
    <row r="15" spans="1:16" ht="15">
      <c r="A15" s="12"/>
      <c r="B15" s="44">
        <v>522</v>
      </c>
      <c r="C15" s="20" t="s">
        <v>28</v>
      </c>
      <c r="D15" s="46">
        <v>20407492</v>
      </c>
      <c r="E15" s="46">
        <v>0</v>
      </c>
      <c r="F15" s="46">
        <v>0</v>
      </c>
      <c r="G15" s="46">
        <v>385821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20793313</v>
      </c>
      <c r="O15" s="47">
        <f t="shared" si="1"/>
        <v>207.27193253521267</v>
      </c>
      <c r="P15" s="9"/>
    </row>
    <row r="16" spans="1:16" ht="15">
      <c r="A16" s="12"/>
      <c r="B16" s="44">
        <v>526</v>
      </c>
      <c r="C16" s="20" t="s">
        <v>29</v>
      </c>
      <c r="D16" s="46">
        <v>0</v>
      </c>
      <c r="E16" s="46">
        <v>14072845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14072845</v>
      </c>
      <c r="O16" s="47">
        <f t="shared" si="1"/>
        <v>140.28095375751354</v>
      </c>
      <c r="P16" s="9"/>
    </row>
    <row r="17" spans="1:16" ht="15">
      <c r="A17" s="12"/>
      <c r="B17" s="44">
        <v>529</v>
      </c>
      <c r="C17" s="20" t="s">
        <v>30</v>
      </c>
      <c r="D17" s="46">
        <v>5022339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5022339</v>
      </c>
      <c r="O17" s="47">
        <f t="shared" si="1"/>
        <v>50.06368683898364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11062153</v>
      </c>
      <c r="E18" s="31">
        <f t="shared" si="5"/>
        <v>978</v>
      </c>
      <c r="F18" s="31">
        <f t="shared" si="5"/>
        <v>0</v>
      </c>
      <c r="G18" s="31">
        <f t="shared" si="5"/>
        <v>5098422</v>
      </c>
      <c r="H18" s="31">
        <f t="shared" si="5"/>
        <v>0</v>
      </c>
      <c r="I18" s="31">
        <f t="shared" si="5"/>
        <v>43720301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59881854</v>
      </c>
      <c r="O18" s="43">
        <f t="shared" si="1"/>
        <v>596.9143831178541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21325297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21325297</v>
      </c>
      <c r="O19" s="47">
        <f t="shared" si="1"/>
        <v>212.57485620869426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3808363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3808363</v>
      </c>
      <c r="O20" s="47">
        <f t="shared" si="1"/>
        <v>37.96252953079676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16567484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16567484</v>
      </c>
      <c r="O21" s="47">
        <f t="shared" si="1"/>
        <v>165.14801782314416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2019157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2019157</v>
      </c>
      <c r="O22" s="47">
        <f t="shared" si="1"/>
        <v>20.12736370976585</v>
      </c>
      <c r="P22" s="9"/>
    </row>
    <row r="23" spans="1:16" ht="15">
      <c r="A23" s="12"/>
      <c r="B23" s="44">
        <v>539</v>
      </c>
      <c r="C23" s="20" t="s">
        <v>36</v>
      </c>
      <c r="D23" s="46">
        <v>11062153</v>
      </c>
      <c r="E23" s="46">
        <v>978</v>
      </c>
      <c r="F23" s="46">
        <v>0</v>
      </c>
      <c r="G23" s="46">
        <v>5098422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16161553</v>
      </c>
      <c r="O23" s="47">
        <f t="shared" si="1"/>
        <v>161.101615845453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4104718</v>
      </c>
      <c r="E24" s="31">
        <f t="shared" si="6"/>
        <v>0</v>
      </c>
      <c r="F24" s="31">
        <f t="shared" si="6"/>
        <v>0</v>
      </c>
      <c r="G24" s="31">
        <f t="shared" si="6"/>
        <v>458026</v>
      </c>
      <c r="H24" s="31">
        <f t="shared" si="6"/>
        <v>0</v>
      </c>
      <c r="I24" s="31">
        <f t="shared" si="6"/>
        <v>1425723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5988467</v>
      </c>
      <c r="O24" s="43">
        <f t="shared" si="1"/>
        <v>59.69424535731018</v>
      </c>
      <c r="P24" s="10"/>
    </row>
    <row r="25" spans="1:16" ht="15">
      <c r="A25" s="12"/>
      <c r="B25" s="44">
        <v>541</v>
      </c>
      <c r="C25" s="20" t="s">
        <v>38</v>
      </c>
      <c r="D25" s="46">
        <v>4104718</v>
      </c>
      <c r="E25" s="46">
        <v>0</v>
      </c>
      <c r="F25" s="46">
        <v>0</v>
      </c>
      <c r="G25" s="46">
        <v>458026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4562744</v>
      </c>
      <c r="O25" s="47">
        <f t="shared" si="1"/>
        <v>45.48235129935506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1425723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1425723</v>
      </c>
      <c r="O26" s="47">
        <f t="shared" si="1"/>
        <v>14.211894057955123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2663305</v>
      </c>
      <c r="F27" s="31">
        <f t="shared" si="7"/>
        <v>0</v>
      </c>
      <c r="G27" s="31">
        <f t="shared" si="7"/>
        <v>1237888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3901193</v>
      </c>
      <c r="O27" s="43">
        <f t="shared" si="1"/>
        <v>38.88787767023196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2663305</v>
      </c>
      <c r="F28" s="46">
        <v>0</v>
      </c>
      <c r="G28" s="46">
        <v>1237888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3901193</v>
      </c>
      <c r="O28" s="47">
        <f t="shared" si="1"/>
        <v>38.88787767023196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6565599</v>
      </c>
      <c r="E29" s="31">
        <f t="shared" si="8"/>
        <v>158465</v>
      </c>
      <c r="F29" s="31">
        <f t="shared" si="8"/>
        <v>0</v>
      </c>
      <c r="G29" s="31">
        <f t="shared" si="8"/>
        <v>4378615</v>
      </c>
      <c r="H29" s="31">
        <f t="shared" si="8"/>
        <v>0</v>
      </c>
      <c r="I29" s="31">
        <f t="shared" si="8"/>
        <v>3914441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15017120</v>
      </c>
      <c r="O29" s="43">
        <f t="shared" si="1"/>
        <v>149.69367716982825</v>
      </c>
      <c r="P29" s="9"/>
    </row>
    <row r="30" spans="1:16" ht="15">
      <c r="A30" s="12"/>
      <c r="B30" s="44">
        <v>572</v>
      </c>
      <c r="C30" s="20" t="s">
        <v>43</v>
      </c>
      <c r="D30" s="46">
        <v>6565599</v>
      </c>
      <c r="E30" s="46">
        <v>158465</v>
      </c>
      <c r="F30" s="46">
        <v>0</v>
      </c>
      <c r="G30" s="46">
        <v>18290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6742354</v>
      </c>
      <c r="O30" s="47">
        <f t="shared" si="1"/>
        <v>67.2091428343584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4360325</v>
      </c>
      <c r="H31" s="46">
        <v>0</v>
      </c>
      <c r="I31" s="46">
        <v>3647090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8007415</v>
      </c>
      <c r="O31" s="47">
        <f t="shared" si="1"/>
        <v>79.8195257129756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267351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267351</v>
      </c>
      <c r="O32" s="47">
        <f t="shared" si="1"/>
        <v>2.6650086224942435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SUM(D34:D34)</f>
        <v>29793768</v>
      </c>
      <c r="E33" s="31">
        <f t="shared" si="9"/>
        <v>4920391</v>
      </c>
      <c r="F33" s="31">
        <f t="shared" si="9"/>
        <v>1062556</v>
      </c>
      <c r="G33" s="31">
        <f t="shared" si="9"/>
        <v>1608000</v>
      </c>
      <c r="H33" s="31">
        <f t="shared" si="9"/>
        <v>0</v>
      </c>
      <c r="I33" s="31">
        <f t="shared" si="9"/>
        <v>2137635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39522350</v>
      </c>
      <c r="O33" s="43">
        <f t="shared" si="1"/>
        <v>393.9667460800048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29793768</v>
      </c>
      <c r="E34" s="46">
        <v>4920391</v>
      </c>
      <c r="F34" s="46">
        <v>1062556</v>
      </c>
      <c r="G34" s="46">
        <v>1608000</v>
      </c>
      <c r="H34" s="46">
        <v>0</v>
      </c>
      <c r="I34" s="46">
        <v>2137635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39522350</v>
      </c>
      <c r="O34" s="47">
        <f t="shared" si="1"/>
        <v>393.9667460800048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137152085</v>
      </c>
      <c r="E35" s="15">
        <f aca="true" t="shared" si="10" ref="E35:M35">SUM(E5,E13,E18,E24,E27,E29,E33)</f>
        <v>30210522</v>
      </c>
      <c r="F35" s="15">
        <f t="shared" si="10"/>
        <v>1062556</v>
      </c>
      <c r="G35" s="15">
        <f t="shared" si="10"/>
        <v>13751753</v>
      </c>
      <c r="H35" s="15">
        <f t="shared" si="10"/>
        <v>0</v>
      </c>
      <c r="I35" s="15">
        <f t="shared" si="10"/>
        <v>51198100</v>
      </c>
      <c r="J35" s="15">
        <f t="shared" si="10"/>
        <v>20189466</v>
      </c>
      <c r="K35" s="15">
        <f t="shared" si="10"/>
        <v>24595649</v>
      </c>
      <c r="L35" s="15">
        <f t="shared" si="10"/>
        <v>0</v>
      </c>
      <c r="M35" s="15">
        <f t="shared" si="10"/>
        <v>0</v>
      </c>
      <c r="N35" s="15">
        <f t="shared" si="4"/>
        <v>278160131</v>
      </c>
      <c r="O35" s="37">
        <f t="shared" si="1"/>
        <v>2772.7562176656465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54</v>
      </c>
      <c r="M37" s="93"/>
      <c r="N37" s="93"/>
      <c r="O37" s="41">
        <v>100319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21007114</v>
      </c>
      <c r="E5" s="26">
        <f aca="true" t="shared" si="0" ref="E5:M5">SUM(E6:E12)</f>
        <v>4508397</v>
      </c>
      <c r="F5" s="26">
        <f t="shared" si="0"/>
        <v>1149750</v>
      </c>
      <c r="G5" s="26">
        <f t="shared" si="0"/>
        <v>83</v>
      </c>
      <c r="H5" s="26">
        <f t="shared" si="0"/>
        <v>0</v>
      </c>
      <c r="I5" s="26">
        <f t="shared" si="0"/>
        <v>0</v>
      </c>
      <c r="J5" s="26">
        <f t="shared" si="0"/>
        <v>16940935</v>
      </c>
      <c r="K5" s="26">
        <f t="shared" si="0"/>
        <v>21482089</v>
      </c>
      <c r="L5" s="26">
        <f t="shared" si="0"/>
        <v>0</v>
      </c>
      <c r="M5" s="26">
        <f t="shared" si="0"/>
        <v>0</v>
      </c>
      <c r="N5" s="27">
        <f>SUM(D5:M5)</f>
        <v>65088368</v>
      </c>
      <c r="O5" s="32">
        <f aca="true" t="shared" si="1" ref="O5:O36">(N5/O$38)</f>
        <v>651.8941158796134</v>
      </c>
      <c r="P5" s="6"/>
    </row>
    <row r="6" spans="1:16" ht="15">
      <c r="A6" s="12"/>
      <c r="B6" s="44">
        <v>511</v>
      </c>
      <c r="C6" s="20" t="s">
        <v>19</v>
      </c>
      <c r="D6" s="46">
        <v>639440</v>
      </c>
      <c r="E6" s="46">
        <v>0</v>
      </c>
      <c r="F6" s="46">
        <v>0</v>
      </c>
      <c r="G6" s="46">
        <v>83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639523</v>
      </c>
      <c r="O6" s="47">
        <f t="shared" si="1"/>
        <v>6.4051579948920825</v>
      </c>
      <c r="P6" s="9"/>
    </row>
    <row r="7" spans="1:16" ht="15">
      <c r="A7" s="12"/>
      <c r="B7" s="44">
        <v>512</v>
      </c>
      <c r="C7" s="20" t="s">
        <v>20</v>
      </c>
      <c r="D7" s="46">
        <v>1787341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1787341</v>
      </c>
      <c r="O7" s="47">
        <f t="shared" si="1"/>
        <v>17.901156793029195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16940935</v>
      </c>
      <c r="K8" s="46">
        <v>0</v>
      </c>
      <c r="L8" s="46">
        <v>0</v>
      </c>
      <c r="M8" s="46">
        <v>0</v>
      </c>
      <c r="N8" s="46">
        <f t="shared" si="2"/>
        <v>16940935</v>
      </c>
      <c r="O8" s="47">
        <f t="shared" si="1"/>
        <v>169.67234213030196</v>
      </c>
      <c r="P8" s="9"/>
    </row>
    <row r="9" spans="1:16" ht="15">
      <c r="A9" s="12"/>
      <c r="B9" s="44">
        <v>514</v>
      </c>
      <c r="C9" s="20" t="s">
        <v>22</v>
      </c>
      <c r="D9" s="46">
        <v>898187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898187</v>
      </c>
      <c r="O9" s="47">
        <f t="shared" si="1"/>
        <v>8.99581351094196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2162162</v>
      </c>
      <c r="F10" s="46">
        <v>1149750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3311912</v>
      </c>
      <c r="O10" s="47">
        <f t="shared" si="1"/>
        <v>33.170534328208724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21482089</v>
      </c>
      <c r="L11" s="46">
        <v>0</v>
      </c>
      <c r="M11" s="46">
        <v>0</v>
      </c>
      <c r="N11" s="46">
        <f t="shared" si="2"/>
        <v>21482089</v>
      </c>
      <c r="O11" s="47">
        <f t="shared" si="1"/>
        <v>215.15437928789623</v>
      </c>
      <c r="P11" s="9"/>
    </row>
    <row r="12" spans="1:16" ht="15">
      <c r="A12" s="12"/>
      <c r="B12" s="44">
        <v>519</v>
      </c>
      <c r="C12" s="20" t="s">
        <v>25</v>
      </c>
      <c r="D12" s="46">
        <v>17682146</v>
      </c>
      <c r="E12" s="46">
        <v>2346235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20028381</v>
      </c>
      <c r="O12" s="47">
        <f t="shared" si="1"/>
        <v>200.59473183434324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63409606</v>
      </c>
      <c r="E13" s="31">
        <f t="shared" si="3"/>
        <v>13212585</v>
      </c>
      <c r="F13" s="31">
        <f t="shared" si="3"/>
        <v>0</v>
      </c>
      <c r="G13" s="31">
        <f t="shared" si="3"/>
        <v>301455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76923646</v>
      </c>
      <c r="O13" s="43">
        <f t="shared" si="1"/>
        <v>770.4306274725825</v>
      </c>
      <c r="P13" s="10"/>
    </row>
    <row r="14" spans="1:16" ht="15">
      <c r="A14" s="12"/>
      <c r="B14" s="44">
        <v>521</v>
      </c>
      <c r="C14" s="20" t="s">
        <v>27</v>
      </c>
      <c r="D14" s="46">
        <v>38450911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38450911</v>
      </c>
      <c r="O14" s="47">
        <f t="shared" si="1"/>
        <v>385.10602433772345</v>
      </c>
      <c r="P14" s="9"/>
    </row>
    <row r="15" spans="1:16" ht="15">
      <c r="A15" s="12"/>
      <c r="B15" s="44">
        <v>522</v>
      </c>
      <c r="C15" s="20" t="s">
        <v>28</v>
      </c>
      <c r="D15" s="46">
        <v>20444827</v>
      </c>
      <c r="E15" s="46">
        <v>0</v>
      </c>
      <c r="F15" s="46">
        <v>0</v>
      </c>
      <c r="G15" s="46">
        <v>301455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20746282</v>
      </c>
      <c r="O15" s="47">
        <f t="shared" si="1"/>
        <v>207.78488657418998</v>
      </c>
      <c r="P15" s="9"/>
    </row>
    <row r="16" spans="1:16" ht="15">
      <c r="A16" s="12"/>
      <c r="B16" s="44">
        <v>526</v>
      </c>
      <c r="C16" s="20" t="s">
        <v>29</v>
      </c>
      <c r="D16" s="46">
        <v>0</v>
      </c>
      <c r="E16" s="46">
        <v>13212585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13212585</v>
      </c>
      <c r="O16" s="47">
        <f t="shared" si="1"/>
        <v>132.3309629926386</v>
      </c>
      <c r="P16" s="9"/>
    </row>
    <row r="17" spans="1:16" ht="15">
      <c r="A17" s="12"/>
      <c r="B17" s="44">
        <v>529</v>
      </c>
      <c r="C17" s="20" t="s">
        <v>30</v>
      </c>
      <c r="D17" s="46">
        <v>4513868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4513868</v>
      </c>
      <c r="O17" s="47">
        <f t="shared" si="1"/>
        <v>45.208753568030446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10852577</v>
      </c>
      <c r="E18" s="31">
        <f t="shared" si="5"/>
        <v>0</v>
      </c>
      <c r="F18" s="31">
        <f t="shared" si="5"/>
        <v>0</v>
      </c>
      <c r="G18" s="31">
        <f t="shared" si="5"/>
        <v>2173783</v>
      </c>
      <c r="H18" s="31">
        <f t="shared" si="5"/>
        <v>0</v>
      </c>
      <c r="I18" s="31">
        <f t="shared" si="5"/>
        <v>42337900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55364260</v>
      </c>
      <c r="O18" s="43">
        <f t="shared" si="1"/>
        <v>554.502078221243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20622171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20622171</v>
      </c>
      <c r="O19" s="47">
        <f t="shared" si="1"/>
        <v>206.5418498672943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3352727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3352727</v>
      </c>
      <c r="O20" s="47">
        <f t="shared" si="1"/>
        <v>33.57931794281136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16386505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16386505</v>
      </c>
      <c r="O21" s="47">
        <f t="shared" si="1"/>
        <v>164.11943512444287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1976497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1976497</v>
      </c>
      <c r="O22" s="47">
        <f t="shared" si="1"/>
        <v>19.795653262556964</v>
      </c>
      <c r="P22" s="9"/>
    </row>
    <row r="23" spans="1:16" ht="15">
      <c r="A23" s="12"/>
      <c r="B23" s="44">
        <v>539</v>
      </c>
      <c r="C23" s="20" t="s">
        <v>36</v>
      </c>
      <c r="D23" s="46">
        <v>10852577</v>
      </c>
      <c r="E23" s="46">
        <v>0</v>
      </c>
      <c r="F23" s="46">
        <v>0</v>
      </c>
      <c r="G23" s="46">
        <v>2173783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13026360</v>
      </c>
      <c r="O23" s="47">
        <f t="shared" si="1"/>
        <v>130.46582202413742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3454054</v>
      </c>
      <c r="E24" s="31">
        <f t="shared" si="6"/>
        <v>0</v>
      </c>
      <c r="F24" s="31">
        <f t="shared" si="6"/>
        <v>0</v>
      </c>
      <c r="G24" s="31">
        <f t="shared" si="6"/>
        <v>564521</v>
      </c>
      <c r="H24" s="31">
        <f t="shared" si="6"/>
        <v>0</v>
      </c>
      <c r="I24" s="31">
        <f t="shared" si="6"/>
        <v>1472298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5490873</v>
      </c>
      <c r="O24" s="43">
        <f t="shared" si="1"/>
        <v>54.9939706545145</v>
      </c>
      <c r="P24" s="10"/>
    </row>
    <row r="25" spans="1:16" ht="15">
      <c r="A25" s="12"/>
      <c r="B25" s="44">
        <v>541</v>
      </c>
      <c r="C25" s="20" t="s">
        <v>38</v>
      </c>
      <c r="D25" s="46">
        <v>3454054</v>
      </c>
      <c r="E25" s="46">
        <v>0</v>
      </c>
      <c r="F25" s="46">
        <v>0</v>
      </c>
      <c r="G25" s="46">
        <v>564521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4018575</v>
      </c>
      <c r="O25" s="47">
        <f t="shared" si="1"/>
        <v>40.2481346086434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1472298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1472298</v>
      </c>
      <c r="O26" s="47">
        <f t="shared" si="1"/>
        <v>14.7458360458711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713862</v>
      </c>
      <c r="E27" s="31">
        <f t="shared" si="7"/>
        <v>808375</v>
      </c>
      <c r="F27" s="31">
        <f t="shared" si="7"/>
        <v>0</v>
      </c>
      <c r="G27" s="31">
        <f t="shared" si="7"/>
        <v>2018614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3540851</v>
      </c>
      <c r="O27" s="43">
        <f t="shared" si="1"/>
        <v>35.46347839150683</v>
      </c>
      <c r="P27" s="10"/>
    </row>
    <row r="28" spans="1:16" ht="15">
      <c r="A28" s="13"/>
      <c r="B28" s="45">
        <v>554</v>
      </c>
      <c r="C28" s="21" t="s">
        <v>41</v>
      </c>
      <c r="D28" s="46">
        <v>713862</v>
      </c>
      <c r="E28" s="46">
        <v>808375</v>
      </c>
      <c r="F28" s="46">
        <v>0</v>
      </c>
      <c r="G28" s="46">
        <v>2018614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3540851</v>
      </c>
      <c r="O28" s="47">
        <f t="shared" si="1"/>
        <v>35.46347839150683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6544746</v>
      </c>
      <c r="E29" s="31">
        <f t="shared" si="8"/>
        <v>0</v>
      </c>
      <c r="F29" s="31">
        <f t="shared" si="8"/>
        <v>0</v>
      </c>
      <c r="G29" s="31">
        <f t="shared" si="8"/>
        <v>245920</v>
      </c>
      <c r="H29" s="31">
        <f t="shared" si="8"/>
        <v>0</v>
      </c>
      <c r="I29" s="31">
        <f t="shared" si="8"/>
        <v>3703120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10493786</v>
      </c>
      <c r="O29" s="43">
        <f t="shared" si="1"/>
        <v>105.10076618759076</v>
      </c>
      <c r="P29" s="9"/>
    </row>
    <row r="30" spans="1:16" ht="15">
      <c r="A30" s="12"/>
      <c r="B30" s="44">
        <v>572</v>
      </c>
      <c r="C30" s="20" t="s">
        <v>43</v>
      </c>
      <c r="D30" s="46">
        <v>6544746</v>
      </c>
      <c r="E30" s="46">
        <v>0</v>
      </c>
      <c r="F30" s="46">
        <v>0</v>
      </c>
      <c r="G30" s="46">
        <v>59075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6603821</v>
      </c>
      <c r="O30" s="47">
        <f t="shared" si="1"/>
        <v>66.14072812859933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186845</v>
      </c>
      <c r="H31" s="46">
        <v>0</v>
      </c>
      <c r="I31" s="46">
        <v>3472026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3658871</v>
      </c>
      <c r="O31" s="47">
        <f t="shared" si="1"/>
        <v>36.64551054133908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231094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231094</v>
      </c>
      <c r="O32" s="47">
        <f t="shared" si="1"/>
        <v>2.314527517652361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SUM(D34:D35)</f>
        <v>10469043</v>
      </c>
      <c r="E33" s="31">
        <f t="shared" si="9"/>
        <v>1312939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2019881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13801863</v>
      </c>
      <c r="O33" s="43">
        <f t="shared" si="1"/>
        <v>138.23289098102057</v>
      </c>
      <c r="P33" s="9"/>
    </row>
    <row r="34" spans="1:16" ht="15">
      <c r="A34" s="12"/>
      <c r="B34" s="44">
        <v>581</v>
      </c>
      <c r="C34" s="20" t="s">
        <v>46</v>
      </c>
      <c r="D34" s="46">
        <v>10469043</v>
      </c>
      <c r="E34" s="46">
        <v>188444</v>
      </c>
      <c r="F34" s="46">
        <v>0</v>
      </c>
      <c r="G34" s="46">
        <v>0</v>
      </c>
      <c r="H34" s="46">
        <v>0</v>
      </c>
      <c r="I34" s="46">
        <v>2019881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12677368</v>
      </c>
      <c r="O34" s="47">
        <f t="shared" si="1"/>
        <v>126.97048425058841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1124495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1124495</v>
      </c>
      <c r="O35" s="47">
        <f t="shared" si="1"/>
        <v>11.26240673043217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116451002</v>
      </c>
      <c r="E36" s="15">
        <f aca="true" t="shared" si="10" ref="E36:M36">SUM(E5,E13,E18,E24,E27,E29,E33)</f>
        <v>19842296</v>
      </c>
      <c r="F36" s="15">
        <f t="shared" si="10"/>
        <v>1149750</v>
      </c>
      <c r="G36" s="15">
        <f t="shared" si="10"/>
        <v>5304376</v>
      </c>
      <c r="H36" s="15">
        <f t="shared" si="10"/>
        <v>0</v>
      </c>
      <c r="I36" s="15">
        <f t="shared" si="10"/>
        <v>49533199</v>
      </c>
      <c r="J36" s="15">
        <f t="shared" si="10"/>
        <v>16940935</v>
      </c>
      <c r="K36" s="15">
        <f t="shared" si="10"/>
        <v>21482089</v>
      </c>
      <c r="L36" s="15">
        <f t="shared" si="10"/>
        <v>0</v>
      </c>
      <c r="M36" s="15">
        <f t="shared" si="10"/>
        <v>0</v>
      </c>
      <c r="N36" s="15">
        <f t="shared" si="4"/>
        <v>230703647</v>
      </c>
      <c r="O36" s="37">
        <f t="shared" si="1"/>
        <v>2310.6179277880715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52</v>
      </c>
      <c r="M38" s="93"/>
      <c r="N38" s="93"/>
      <c r="O38" s="41">
        <v>99845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L38:N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18273581</v>
      </c>
      <c r="E5" s="26">
        <f aca="true" t="shared" si="0" ref="E5:M5">SUM(E6:E12)</f>
        <v>1586640</v>
      </c>
      <c r="F5" s="26">
        <f t="shared" si="0"/>
        <v>76750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20873055</v>
      </c>
      <c r="K5" s="26">
        <f t="shared" si="0"/>
        <v>18984948</v>
      </c>
      <c r="L5" s="26">
        <f t="shared" si="0"/>
        <v>0</v>
      </c>
      <c r="M5" s="26">
        <f t="shared" si="0"/>
        <v>0</v>
      </c>
      <c r="N5" s="27">
        <f>SUM(D5:M5)</f>
        <v>59794974</v>
      </c>
      <c r="O5" s="32">
        <f aca="true" t="shared" si="1" ref="O5:O36">(N5/O$38)</f>
        <v>603.800567499066</v>
      </c>
      <c r="P5" s="6"/>
    </row>
    <row r="6" spans="1:16" ht="15">
      <c r="A6" s="12"/>
      <c r="B6" s="44">
        <v>511</v>
      </c>
      <c r="C6" s="20" t="s">
        <v>19</v>
      </c>
      <c r="D6" s="46">
        <v>664967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664967</v>
      </c>
      <c r="O6" s="47">
        <f t="shared" si="1"/>
        <v>6.714735789803193</v>
      </c>
      <c r="P6" s="9"/>
    </row>
    <row r="7" spans="1:16" ht="15">
      <c r="A7" s="12"/>
      <c r="B7" s="44">
        <v>512</v>
      </c>
      <c r="C7" s="20" t="s">
        <v>20</v>
      </c>
      <c r="D7" s="46">
        <v>1906082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1906082</v>
      </c>
      <c r="O7" s="47">
        <f t="shared" si="1"/>
        <v>19.24732659470267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20873055</v>
      </c>
      <c r="K8" s="46">
        <v>0</v>
      </c>
      <c r="L8" s="46">
        <v>0</v>
      </c>
      <c r="M8" s="46">
        <v>0</v>
      </c>
      <c r="N8" s="46">
        <f t="shared" si="2"/>
        <v>20873055</v>
      </c>
      <c r="O8" s="47">
        <f t="shared" si="1"/>
        <v>210.77293978653148</v>
      </c>
      <c r="P8" s="9"/>
    </row>
    <row r="9" spans="1:16" ht="15">
      <c r="A9" s="12"/>
      <c r="B9" s="44">
        <v>514</v>
      </c>
      <c r="C9" s="20" t="s">
        <v>22</v>
      </c>
      <c r="D9" s="46">
        <v>859643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859643</v>
      </c>
      <c r="O9" s="47">
        <f t="shared" si="1"/>
        <v>8.68054447597217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76750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76750</v>
      </c>
      <c r="O10" s="47">
        <f t="shared" si="1"/>
        <v>0.7750098454019448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18984948</v>
      </c>
      <c r="L11" s="46">
        <v>0</v>
      </c>
      <c r="M11" s="46">
        <v>0</v>
      </c>
      <c r="N11" s="46">
        <f t="shared" si="2"/>
        <v>18984948</v>
      </c>
      <c r="O11" s="47">
        <f t="shared" si="1"/>
        <v>191.70712201229918</v>
      </c>
      <c r="P11" s="9"/>
    </row>
    <row r="12" spans="1:16" ht="15">
      <c r="A12" s="12"/>
      <c r="B12" s="44">
        <v>519</v>
      </c>
      <c r="C12" s="20" t="s">
        <v>25</v>
      </c>
      <c r="D12" s="46">
        <v>14842889</v>
      </c>
      <c r="E12" s="46">
        <v>1586640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16429529</v>
      </c>
      <c r="O12" s="47">
        <f t="shared" si="1"/>
        <v>165.9028889943553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61334240</v>
      </c>
      <c r="E13" s="31">
        <f t="shared" si="3"/>
        <v>12667437</v>
      </c>
      <c r="F13" s="31">
        <f t="shared" si="3"/>
        <v>0</v>
      </c>
      <c r="G13" s="31">
        <f t="shared" si="3"/>
        <v>10090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74011767</v>
      </c>
      <c r="O13" s="43">
        <f t="shared" si="1"/>
        <v>747.3595843725702</v>
      </c>
      <c r="P13" s="10"/>
    </row>
    <row r="14" spans="1:16" ht="15">
      <c r="A14" s="12"/>
      <c r="B14" s="44">
        <v>521</v>
      </c>
      <c r="C14" s="20" t="s">
        <v>27</v>
      </c>
      <c r="D14" s="46">
        <v>37145031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37145031</v>
      </c>
      <c r="O14" s="47">
        <f t="shared" si="1"/>
        <v>375.0848825115368</v>
      </c>
      <c r="P14" s="9"/>
    </row>
    <row r="15" spans="1:16" ht="15">
      <c r="A15" s="12"/>
      <c r="B15" s="44">
        <v>522</v>
      </c>
      <c r="C15" s="20" t="s">
        <v>28</v>
      </c>
      <c r="D15" s="46">
        <v>19801781</v>
      </c>
      <c r="E15" s="46">
        <v>0</v>
      </c>
      <c r="F15" s="46">
        <v>0</v>
      </c>
      <c r="G15" s="46">
        <v>10090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19811871</v>
      </c>
      <c r="O15" s="47">
        <f t="shared" si="1"/>
        <v>200.05726489685048</v>
      </c>
      <c r="P15" s="9"/>
    </row>
    <row r="16" spans="1:16" ht="15">
      <c r="A16" s="12"/>
      <c r="B16" s="44">
        <v>526</v>
      </c>
      <c r="C16" s="20" t="s">
        <v>29</v>
      </c>
      <c r="D16" s="46">
        <v>0</v>
      </c>
      <c r="E16" s="46">
        <v>12667437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12667437</v>
      </c>
      <c r="O16" s="47">
        <f t="shared" si="1"/>
        <v>127.91385525744464</v>
      </c>
      <c r="P16" s="9"/>
    </row>
    <row r="17" spans="1:16" ht="15">
      <c r="A17" s="12"/>
      <c r="B17" s="44">
        <v>529</v>
      </c>
      <c r="C17" s="20" t="s">
        <v>30</v>
      </c>
      <c r="D17" s="46">
        <v>4387428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4387428</v>
      </c>
      <c r="O17" s="47">
        <f t="shared" si="1"/>
        <v>44.30358170673829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10348888</v>
      </c>
      <c r="E18" s="31">
        <f t="shared" si="5"/>
        <v>0</v>
      </c>
      <c r="F18" s="31">
        <f t="shared" si="5"/>
        <v>0</v>
      </c>
      <c r="G18" s="31">
        <f t="shared" si="5"/>
        <v>1692765</v>
      </c>
      <c r="H18" s="31">
        <f t="shared" si="5"/>
        <v>0</v>
      </c>
      <c r="I18" s="31">
        <f t="shared" si="5"/>
        <v>41305936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53347589</v>
      </c>
      <c r="O18" s="43">
        <f t="shared" si="1"/>
        <v>538.6958528137654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20811609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20811609</v>
      </c>
      <c r="O19" s="47">
        <f t="shared" si="1"/>
        <v>210.1524674091951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3604587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3604587</v>
      </c>
      <c r="O20" s="47">
        <f t="shared" si="1"/>
        <v>36.39857216427179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15014307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15014307</v>
      </c>
      <c r="O21" s="47">
        <f t="shared" si="1"/>
        <v>151.61219214185456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1875433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1875433</v>
      </c>
      <c r="O22" s="47">
        <f t="shared" si="1"/>
        <v>18.93783764679747</v>
      </c>
      <c r="P22" s="9"/>
    </row>
    <row r="23" spans="1:16" ht="15">
      <c r="A23" s="12"/>
      <c r="B23" s="44">
        <v>539</v>
      </c>
      <c r="C23" s="20" t="s">
        <v>36</v>
      </c>
      <c r="D23" s="46">
        <v>10348888</v>
      </c>
      <c r="E23" s="46">
        <v>0</v>
      </c>
      <c r="F23" s="46">
        <v>0</v>
      </c>
      <c r="G23" s="46">
        <v>1692765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12041653</v>
      </c>
      <c r="O23" s="47">
        <f t="shared" si="1"/>
        <v>121.59478345164645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3593899</v>
      </c>
      <c r="E24" s="31">
        <f t="shared" si="6"/>
        <v>0</v>
      </c>
      <c r="F24" s="31">
        <f t="shared" si="6"/>
        <v>0</v>
      </c>
      <c r="G24" s="31">
        <f t="shared" si="6"/>
        <v>668640</v>
      </c>
      <c r="H24" s="31">
        <f t="shared" si="6"/>
        <v>0</v>
      </c>
      <c r="I24" s="31">
        <f t="shared" si="6"/>
        <v>1409203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5671742</v>
      </c>
      <c r="O24" s="43">
        <f t="shared" si="1"/>
        <v>57.27238945380739</v>
      </c>
      <c r="P24" s="10"/>
    </row>
    <row r="25" spans="1:16" ht="15">
      <c r="A25" s="12"/>
      <c r="B25" s="44">
        <v>541</v>
      </c>
      <c r="C25" s="20" t="s">
        <v>38</v>
      </c>
      <c r="D25" s="46">
        <v>3593899</v>
      </c>
      <c r="E25" s="46">
        <v>0</v>
      </c>
      <c r="F25" s="46">
        <v>0</v>
      </c>
      <c r="G25" s="46">
        <v>668640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4262539</v>
      </c>
      <c r="O25" s="47">
        <f t="shared" si="1"/>
        <v>43.04247154931284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1409203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1409203</v>
      </c>
      <c r="O26" s="47">
        <f t="shared" si="1"/>
        <v>14.229917904494553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33980</v>
      </c>
      <c r="E27" s="31">
        <f t="shared" si="7"/>
        <v>359405</v>
      </c>
      <c r="F27" s="31">
        <f t="shared" si="7"/>
        <v>0</v>
      </c>
      <c r="G27" s="31">
        <f t="shared" si="7"/>
        <v>2264718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2658103</v>
      </c>
      <c r="O27" s="43">
        <f t="shared" si="1"/>
        <v>26.841120457230563</v>
      </c>
      <c r="P27" s="10"/>
    </row>
    <row r="28" spans="1:16" ht="15">
      <c r="A28" s="13"/>
      <c r="B28" s="45">
        <v>554</v>
      </c>
      <c r="C28" s="21" t="s">
        <v>41</v>
      </c>
      <c r="D28" s="46">
        <v>33980</v>
      </c>
      <c r="E28" s="46">
        <v>359405</v>
      </c>
      <c r="F28" s="46">
        <v>0</v>
      </c>
      <c r="G28" s="46">
        <v>2264718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2658103</v>
      </c>
      <c r="O28" s="47">
        <f t="shared" si="1"/>
        <v>26.841120457230563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7194395</v>
      </c>
      <c r="E29" s="31">
        <f t="shared" si="8"/>
        <v>0</v>
      </c>
      <c r="F29" s="31">
        <f t="shared" si="8"/>
        <v>0</v>
      </c>
      <c r="G29" s="31">
        <f t="shared" si="8"/>
        <v>4879805</v>
      </c>
      <c r="H29" s="31">
        <f t="shared" si="8"/>
        <v>0</v>
      </c>
      <c r="I29" s="31">
        <f t="shared" si="8"/>
        <v>3600908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15675108</v>
      </c>
      <c r="O29" s="43">
        <f t="shared" si="1"/>
        <v>158.28486029627086</v>
      </c>
      <c r="P29" s="9"/>
    </row>
    <row r="30" spans="1:16" ht="15">
      <c r="A30" s="12"/>
      <c r="B30" s="44">
        <v>572</v>
      </c>
      <c r="C30" s="20" t="s">
        <v>43</v>
      </c>
      <c r="D30" s="46">
        <v>7194395</v>
      </c>
      <c r="E30" s="46">
        <v>0</v>
      </c>
      <c r="F30" s="46">
        <v>0</v>
      </c>
      <c r="G30" s="46">
        <v>54300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7248695</v>
      </c>
      <c r="O30" s="47">
        <f t="shared" si="1"/>
        <v>73.19622138522281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4825505</v>
      </c>
      <c r="H31" s="46">
        <v>0</v>
      </c>
      <c r="I31" s="46">
        <v>3460826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8286331</v>
      </c>
      <c r="O31" s="47">
        <f t="shared" si="1"/>
        <v>83.67411214670153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140082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140082</v>
      </c>
      <c r="O32" s="47">
        <f t="shared" si="1"/>
        <v>1.4145267643465178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SUM(D34:D35)</f>
        <v>5040407</v>
      </c>
      <c r="E33" s="31">
        <f t="shared" si="9"/>
        <v>1034778</v>
      </c>
      <c r="F33" s="31">
        <f t="shared" si="9"/>
        <v>0</v>
      </c>
      <c r="G33" s="31">
        <f t="shared" si="9"/>
        <v>70000</v>
      </c>
      <c r="H33" s="31">
        <f t="shared" si="9"/>
        <v>0</v>
      </c>
      <c r="I33" s="31">
        <f t="shared" si="9"/>
        <v>2004565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8149750</v>
      </c>
      <c r="O33" s="43">
        <f t="shared" si="1"/>
        <v>82.29493794872313</v>
      </c>
      <c r="P33" s="9"/>
    </row>
    <row r="34" spans="1:16" ht="15">
      <c r="A34" s="12"/>
      <c r="B34" s="44">
        <v>581</v>
      </c>
      <c r="C34" s="20" t="s">
        <v>46</v>
      </c>
      <c r="D34" s="46">
        <v>5040407</v>
      </c>
      <c r="E34" s="46">
        <v>201900</v>
      </c>
      <c r="F34" s="46">
        <v>0</v>
      </c>
      <c r="G34" s="46">
        <v>70000</v>
      </c>
      <c r="H34" s="46">
        <v>0</v>
      </c>
      <c r="I34" s="46">
        <v>2004565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7316872</v>
      </c>
      <c r="O34" s="47">
        <f t="shared" si="1"/>
        <v>73.88466237844715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832878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832878</v>
      </c>
      <c r="O35" s="47">
        <f t="shared" si="1"/>
        <v>8.410275570275974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105819390</v>
      </c>
      <c r="E36" s="15">
        <f aca="true" t="shared" si="10" ref="E36:M36">SUM(E5,E13,E18,E24,E27,E29,E33)</f>
        <v>15648260</v>
      </c>
      <c r="F36" s="15">
        <f t="shared" si="10"/>
        <v>76750</v>
      </c>
      <c r="G36" s="15">
        <f t="shared" si="10"/>
        <v>9586018</v>
      </c>
      <c r="H36" s="15">
        <f t="shared" si="10"/>
        <v>0</v>
      </c>
      <c r="I36" s="15">
        <f t="shared" si="10"/>
        <v>48320612</v>
      </c>
      <c r="J36" s="15">
        <f t="shared" si="10"/>
        <v>20873055</v>
      </c>
      <c r="K36" s="15">
        <f t="shared" si="10"/>
        <v>18984948</v>
      </c>
      <c r="L36" s="15">
        <f t="shared" si="10"/>
        <v>0</v>
      </c>
      <c r="M36" s="15">
        <f t="shared" si="10"/>
        <v>0</v>
      </c>
      <c r="N36" s="15">
        <f t="shared" si="4"/>
        <v>219309033</v>
      </c>
      <c r="O36" s="37">
        <f t="shared" si="1"/>
        <v>2214.5493128414337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49</v>
      </c>
      <c r="M38" s="93"/>
      <c r="N38" s="93"/>
      <c r="O38" s="41">
        <v>99031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A40:O40"/>
    <mergeCell ref="A39:O39"/>
    <mergeCell ref="L38:N3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15244920</v>
      </c>
      <c r="E5" s="26">
        <f t="shared" si="0"/>
        <v>1810544</v>
      </c>
      <c r="F5" s="26">
        <f t="shared" si="0"/>
        <v>1075250</v>
      </c>
      <c r="G5" s="26">
        <f t="shared" si="0"/>
        <v>384691</v>
      </c>
      <c r="H5" s="26">
        <f t="shared" si="0"/>
        <v>0</v>
      </c>
      <c r="I5" s="26">
        <f t="shared" si="0"/>
        <v>0</v>
      </c>
      <c r="J5" s="26">
        <f t="shared" si="0"/>
        <v>19287900</v>
      </c>
      <c r="K5" s="26">
        <f t="shared" si="0"/>
        <v>18614534</v>
      </c>
      <c r="L5" s="26">
        <f t="shared" si="0"/>
        <v>0</v>
      </c>
      <c r="M5" s="26">
        <f t="shared" si="0"/>
        <v>0</v>
      </c>
      <c r="N5" s="27">
        <f>SUM(D5:M5)</f>
        <v>56417839</v>
      </c>
      <c r="O5" s="32">
        <f aca="true" t="shared" si="1" ref="O5:O36">(N5/O$38)</f>
        <v>563.8513562133962</v>
      </c>
      <c r="P5" s="6"/>
    </row>
    <row r="6" spans="1:16" ht="15">
      <c r="A6" s="12"/>
      <c r="B6" s="44">
        <v>511</v>
      </c>
      <c r="C6" s="20" t="s">
        <v>19</v>
      </c>
      <c r="D6" s="46">
        <v>635492</v>
      </c>
      <c r="E6" s="46">
        <v>0</v>
      </c>
      <c r="F6" s="46">
        <v>0</v>
      </c>
      <c r="G6" s="46">
        <v>384691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1020183</v>
      </c>
      <c r="O6" s="47">
        <f t="shared" si="1"/>
        <v>10.195916368506266</v>
      </c>
      <c r="P6" s="9"/>
    </row>
    <row r="7" spans="1:16" ht="15">
      <c r="A7" s="12"/>
      <c r="B7" s="44">
        <v>512</v>
      </c>
      <c r="C7" s="20" t="s">
        <v>20</v>
      </c>
      <c r="D7" s="46">
        <v>1586448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1586448</v>
      </c>
      <c r="O7" s="47">
        <f t="shared" si="1"/>
        <v>15.855283935317516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19287900</v>
      </c>
      <c r="K8" s="46">
        <v>0</v>
      </c>
      <c r="L8" s="46">
        <v>0</v>
      </c>
      <c r="M8" s="46">
        <v>0</v>
      </c>
      <c r="N8" s="46">
        <f t="shared" si="2"/>
        <v>19287900</v>
      </c>
      <c r="O8" s="47">
        <f t="shared" si="1"/>
        <v>192.7671950268844</v>
      </c>
      <c r="P8" s="9"/>
    </row>
    <row r="9" spans="1:16" ht="15">
      <c r="A9" s="12"/>
      <c r="B9" s="44">
        <v>514</v>
      </c>
      <c r="C9" s="20" t="s">
        <v>22</v>
      </c>
      <c r="D9" s="46">
        <v>996876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996876</v>
      </c>
      <c r="O9" s="47">
        <f t="shared" si="1"/>
        <v>9.962981470746966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1075250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1075250</v>
      </c>
      <c r="O10" s="47">
        <f t="shared" si="1"/>
        <v>10.746267165044275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18614534</v>
      </c>
      <c r="L11" s="46">
        <v>0</v>
      </c>
      <c r="M11" s="46">
        <v>0</v>
      </c>
      <c r="N11" s="46">
        <f t="shared" si="2"/>
        <v>18614534</v>
      </c>
      <c r="O11" s="47">
        <f t="shared" si="1"/>
        <v>186.03743828579425</v>
      </c>
      <c r="P11" s="9"/>
    </row>
    <row r="12" spans="1:16" ht="15">
      <c r="A12" s="12"/>
      <c r="B12" s="44">
        <v>519</v>
      </c>
      <c r="C12" s="20" t="s">
        <v>25</v>
      </c>
      <c r="D12" s="46">
        <v>12026104</v>
      </c>
      <c r="E12" s="46">
        <v>1810544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13836648</v>
      </c>
      <c r="O12" s="47">
        <f t="shared" si="1"/>
        <v>138.28627396110255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58534687</v>
      </c>
      <c r="E13" s="31">
        <f t="shared" si="3"/>
        <v>12680373</v>
      </c>
      <c r="F13" s="31">
        <f t="shared" si="3"/>
        <v>0</v>
      </c>
      <c r="G13" s="31">
        <f t="shared" si="3"/>
        <v>38984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71254044</v>
      </c>
      <c r="O13" s="43">
        <f t="shared" si="1"/>
        <v>712.1274061044594</v>
      </c>
      <c r="P13" s="10"/>
    </row>
    <row r="14" spans="1:16" ht="15">
      <c r="A14" s="12"/>
      <c r="B14" s="44">
        <v>521</v>
      </c>
      <c r="C14" s="20" t="s">
        <v>27</v>
      </c>
      <c r="D14" s="46">
        <v>34606087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34606087</v>
      </c>
      <c r="O14" s="47">
        <f t="shared" si="1"/>
        <v>345.8602710427952</v>
      </c>
      <c r="P14" s="9"/>
    </row>
    <row r="15" spans="1:16" ht="15">
      <c r="A15" s="12"/>
      <c r="B15" s="44">
        <v>522</v>
      </c>
      <c r="C15" s="20" t="s">
        <v>28</v>
      </c>
      <c r="D15" s="46">
        <v>17870485</v>
      </c>
      <c r="E15" s="46">
        <v>0</v>
      </c>
      <c r="F15" s="46">
        <v>0</v>
      </c>
      <c r="G15" s="46">
        <v>38984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17909469</v>
      </c>
      <c r="O15" s="47">
        <f t="shared" si="1"/>
        <v>178.99087529233046</v>
      </c>
      <c r="P15" s="9"/>
    </row>
    <row r="16" spans="1:16" ht="15">
      <c r="A16" s="12"/>
      <c r="B16" s="44">
        <v>526</v>
      </c>
      <c r="C16" s="20" t="s">
        <v>29</v>
      </c>
      <c r="D16" s="46">
        <v>0</v>
      </c>
      <c r="E16" s="46">
        <v>12680373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12680373</v>
      </c>
      <c r="O16" s="47">
        <f t="shared" si="1"/>
        <v>126.73022646864818</v>
      </c>
      <c r="P16" s="9"/>
    </row>
    <row r="17" spans="1:16" ht="15">
      <c r="A17" s="12"/>
      <c r="B17" s="44">
        <v>529</v>
      </c>
      <c r="C17" s="20" t="s">
        <v>30</v>
      </c>
      <c r="D17" s="46">
        <v>6058115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6058115</v>
      </c>
      <c r="O17" s="47">
        <f t="shared" si="1"/>
        <v>60.5460333006856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9785687</v>
      </c>
      <c r="E18" s="31">
        <f t="shared" si="5"/>
        <v>0</v>
      </c>
      <c r="F18" s="31">
        <f t="shared" si="5"/>
        <v>0</v>
      </c>
      <c r="G18" s="31">
        <f t="shared" si="5"/>
        <v>1182564</v>
      </c>
      <c r="H18" s="31">
        <f t="shared" si="5"/>
        <v>0</v>
      </c>
      <c r="I18" s="31">
        <f t="shared" si="5"/>
        <v>38653538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49621789</v>
      </c>
      <c r="O18" s="43">
        <f t="shared" si="1"/>
        <v>495.93025045473627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18558141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18558141</v>
      </c>
      <c r="O19" s="47">
        <f t="shared" si="1"/>
        <v>185.47383517559814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3303281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3303281</v>
      </c>
      <c r="O20" s="47">
        <f t="shared" si="1"/>
        <v>33.013662075995924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15138780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15138780</v>
      </c>
      <c r="O21" s="47">
        <f t="shared" si="1"/>
        <v>151.30004597333547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1653336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1653336</v>
      </c>
      <c r="O22" s="47">
        <f t="shared" si="1"/>
        <v>16.523776209798317</v>
      </c>
      <c r="P22" s="9"/>
    </row>
    <row r="23" spans="1:16" ht="15">
      <c r="A23" s="12"/>
      <c r="B23" s="44">
        <v>539</v>
      </c>
      <c r="C23" s="20" t="s">
        <v>36</v>
      </c>
      <c r="D23" s="46">
        <v>9785687</v>
      </c>
      <c r="E23" s="46">
        <v>0</v>
      </c>
      <c r="F23" s="46">
        <v>0</v>
      </c>
      <c r="G23" s="46">
        <v>1182564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10968251</v>
      </c>
      <c r="O23" s="47">
        <f t="shared" si="1"/>
        <v>109.61893102000839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3828782</v>
      </c>
      <c r="E24" s="31">
        <f t="shared" si="6"/>
        <v>0</v>
      </c>
      <c r="F24" s="31">
        <f t="shared" si="6"/>
        <v>0</v>
      </c>
      <c r="G24" s="31">
        <f t="shared" si="6"/>
        <v>1191547</v>
      </c>
      <c r="H24" s="31">
        <f t="shared" si="6"/>
        <v>0</v>
      </c>
      <c r="I24" s="31">
        <f t="shared" si="6"/>
        <v>1421842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6442171</v>
      </c>
      <c r="O24" s="43">
        <f t="shared" si="1"/>
        <v>64.38436706710108</v>
      </c>
      <c r="P24" s="10"/>
    </row>
    <row r="25" spans="1:16" ht="15">
      <c r="A25" s="12"/>
      <c r="B25" s="44">
        <v>541</v>
      </c>
      <c r="C25" s="20" t="s">
        <v>38</v>
      </c>
      <c r="D25" s="46">
        <v>3828782</v>
      </c>
      <c r="E25" s="46">
        <v>0</v>
      </c>
      <c r="F25" s="46">
        <v>0</v>
      </c>
      <c r="G25" s="46">
        <v>1191547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5020329</v>
      </c>
      <c r="O25" s="47">
        <f t="shared" si="1"/>
        <v>50.17418897039717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1421842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1421842</v>
      </c>
      <c r="O26" s="47">
        <f t="shared" si="1"/>
        <v>14.210178096703912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1185723</v>
      </c>
      <c r="F27" s="31">
        <f t="shared" si="7"/>
        <v>0</v>
      </c>
      <c r="G27" s="31">
        <f t="shared" si="7"/>
        <v>2578214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3763937</v>
      </c>
      <c r="O27" s="43">
        <f t="shared" si="1"/>
        <v>37.61755181994443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1185723</v>
      </c>
      <c r="F28" s="46">
        <v>0</v>
      </c>
      <c r="G28" s="46">
        <v>2578214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3763937</v>
      </c>
      <c r="O28" s="47">
        <f t="shared" si="1"/>
        <v>37.61755181994443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8350432</v>
      </c>
      <c r="E29" s="31">
        <f t="shared" si="8"/>
        <v>0</v>
      </c>
      <c r="F29" s="31">
        <f t="shared" si="8"/>
        <v>0</v>
      </c>
      <c r="G29" s="31">
        <f t="shared" si="8"/>
        <v>1889590</v>
      </c>
      <c r="H29" s="31">
        <f t="shared" si="8"/>
        <v>0</v>
      </c>
      <c r="I29" s="31">
        <f t="shared" si="8"/>
        <v>3517815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13757837</v>
      </c>
      <c r="O29" s="43">
        <f t="shared" si="1"/>
        <v>137.49862079993605</v>
      </c>
      <c r="P29" s="9"/>
    </row>
    <row r="30" spans="1:16" ht="15">
      <c r="A30" s="12"/>
      <c r="B30" s="44">
        <v>572</v>
      </c>
      <c r="C30" s="20" t="s">
        <v>43</v>
      </c>
      <c r="D30" s="46">
        <v>8350432</v>
      </c>
      <c r="E30" s="46">
        <v>0</v>
      </c>
      <c r="F30" s="46">
        <v>0</v>
      </c>
      <c r="G30" s="46">
        <v>21036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8371468</v>
      </c>
      <c r="O30" s="47">
        <f t="shared" si="1"/>
        <v>83.66615363089409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1868554</v>
      </c>
      <c r="H31" s="46">
        <v>0</v>
      </c>
      <c r="I31" s="46">
        <v>3389669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5258223</v>
      </c>
      <c r="O31" s="47">
        <f t="shared" si="1"/>
        <v>52.5517499850087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128146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128146</v>
      </c>
      <c r="O32" s="47">
        <f t="shared" si="1"/>
        <v>1.2807171840332607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SUM(D34:D35)</f>
        <v>16406184</v>
      </c>
      <c r="E33" s="31">
        <f t="shared" si="9"/>
        <v>990889</v>
      </c>
      <c r="F33" s="31">
        <f t="shared" si="9"/>
        <v>0</v>
      </c>
      <c r="G33" s="31">
        <f t="shared" si="9"/>
        <v>54998</v>
      </c>
      <c r="H33" s="31">
        <f t="shared" si="9"/>
        <v>0</v>
      </c>
      <c r="I33" s="31">
        <f t="shared" si="9"/>
        <v>7212274</v>
      </c>
      <c r="J33" s="31">
        <f t="shared" si="9"/>
        <v>40467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24704812</v>
      </c>
      <c r="O33" s="43">
        <f t="shared" si="1"/>
        <v>246.90491514921345</v>
      </c>
      <c r="P33" s="9"/>
    </row>
    <row r="34" spans="1:16" ht="15">
      <c r="A34" s="12"/>
      <c r="B34" s="44">
        <v>581</v>
      </c>
      <c r="C34" s="20" t="s">
        <v>46</v>
      </c>
      <c r="D34" s="46">
        <v>16406184</v>
      </c>
      <c r="E34" s="46">
        <v>108309</v>
      </c>
      <c r="F34" s="46">
        <v>0</v>
      </c>
      <c r="G34" s="46">
        <v>54998</v>
      </c>
      <c r="H34" s="46">
        <v>0</v>
      </c>
      <c r="I34" s="46">
        <v>7212274</v>
      </c>
      <c r="J34" s="46">
        <v>40467</v>
      </c>
      <c r="K34" s="46">
        <v>0</v>
      </c>
      <c r="L34" s="46">
        <v>0</v>
      </c>
      <c r="M34" s="46">
        <v>0</v>
      </c>
      <c r="N34" s="46">
        <f t="shared" si="4"/>
        <v>23822232</v>
      </c>
      <c r="O34" s="47">
        <f t="shared" si="1"/>
        <v>238.08423114593535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882580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882580</v>
      </c>
      <c r="O35" s="47">
        <f t="shared" si="1"/>
        <v>8.8206840032781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112150692</v>
      </c>
      <c r="E36" s="15">
        <f aca="true" t="shared" si="10" ref="E36:M36">SUM(E5,E13,E18,E24,E27,E29,E33)</f>
        <v>16667529</v>
      </c>
      <c r="F36" s="15">
        <f t="shared" si="10"/>
        <v>1075250</v>
      </c>
      <c r="G36" s="15">
        <f t="shared" si="10"/>
        <v>7320588</v>
      </c>
      <c r="H36" s="15">
        <f t="shared" si="10"/>
        <v>0</v>
      </c>
      <c r="I36" s="15">
        <f t="shared" si="10"/>
        <v>50805469</v>
      </c>
      <c r="J36" s="15">
        <f t="shared" si="10"/>
        <v>19328367</v>
      </c>
      <c r="K36" s="15">
        <f t="shared" si="10"/>
        <v>18614534</v>
      </c>
      <c r="L36" s="15">
        <f t="shared" si="10"/>
        <v>0</v>
      </c>
      <c r="M36" s="15">
        <f t="shared" si="10"/>
        <v>0</v>
      </c>
      <c r="N36" s="15">
        <f t="shared" si="4"/>
        <v>225962429</v>
      </c>
      <c r="O36" s="37">
        <f t="shared" si="1"/>
        <v>2258.314467608787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62</v>
      </c>
      <c r="M38" s="93"/>
      <c r="N38" s="93"/>
      <c r="O38" s="41">
        <v>100058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20055265</v>
      </c>
      <c r="E5" s="26">
        <f t="shared" si="0"/>
        <v>661270</v>
      </c>
      <c r="F5" s="26">
        <f t="shared" si="0"/>
        <v>1080588</v>
      </c>
      <c r="G5" s="26">
        <f t="shared" si="0"/>
        <v>74061</v>
      </c>
      <c r="H5" s="26">
        <f t="shared" si="0"/>
        <v>0</v>
      </c>
      <c r="I5" s="26">
        <f t="shared" si="0"/>
        <v>0</v>
      </c>
      <c r="J5" s="26">
        <f t="shared" si="0"/>
        <v>16241530</v>
      </c>
      <c r="K5" s="26">
        <f t="shared" si="0"/>
        <v>17566212</v>
      </c>
      <c r="L5" s="26">
        <f t="shared" si="0"/>
        <v>0</v>
      </c>
      <c r="M5" s="26">
        <f t="shared" si="0"/>
        <v>0</v>
      </c>
      <c r="N5" s="27">
        <f>SUM(D5:M5)</f>
        <v>55678926</v>
      </c>
      <c r="O5" s="32">
        <f aca="true" t="shared" si="1" ref="O5:O36">(N5/O$38)</f>
        <v>550.5787319041215</v>
      </c>
      <c r="P5" s="6"/>
    </row>
    <row r="6" spans="1:16" ht="15">
      <c r="A6" s="12"/>
      <c r="B6" s="44">
        <v>511</v>
      </c>
      <c r="C6" s="20" t="s">
        <v>19</v>
      </c>
      <c r="D6" s="46">
        <v>715089</v>
      </c>
      <c r="E6" s="46">
        <v>0</v>
      </c>
      <c r="F6" s="46">
        <v>0</v>
      </c>
      <c r="G6" s="46">
        <v>74061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789150</v>
      </c>
      <c r="O6" s="47">
        <f t="shared" si="1"/>
        <v>7.803476781900166</v>
      </c>
      <c r="P6" s="9"/>
    </row>
    <row r="7" spans="1:16" ht="15">
      <c r="A7" s="12"/>
      <c r="B7" s="44">
        <v>512</v>
      </c>
      <c r="C7" s="20" t="s">
        <v>20</v>
      </c>
      <c r="D7" s="46">
        <v>1585310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1585310</v>
      </c>
      <c r="O7" s="47">
        <f t="shared" si="1"/>
        <v>15.67627165572344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16241530</v>
      </c>
      <c r="K8" s="46">
        <v>0</v>
      </c>
      <c r="L8" s="46">
        <v>0</v>
      </c>
      <c r="M8" s="46">
        <v>0</v>
      </c>
      <c r="N8" s="46">
        <f t="shared" si="2"/>
        <v>16241530</v>
      </c>
      <c r="O8" s="47">
        <f t="shared" si="1"/>
        <v>160.6036903725971</v>
      </c>
      <c r="P8" s="9"/>
    </row>
    <row r="9" spans="1:16" ht="15">
      <c r="A9" s="12"/>
      <c r="B9" s="44">
        <v>514</v>
      </c>
      <c r="C9" s="20" t="s">
        <v>22</v>
      </c>
      <c r="D9" s="46">
        <v>877771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877771</v>
      </c>
      <c r="O9" s="47">
        <f t="shared" si="1"/>
        <v>8.679801835297841</v>
      </c>
      <c r="P9" s="9"/>
    </row>
    <row r="10" spans="1:16" ht="15">
      <c r="A10" s="12"/>
      <c r="B10" s="44">
        <v>517</v>
      </c>
      <c r="C10" s="20" t="s">
        <v>23</v>
      </c>
      <c r="D10" s="46">
        <v>0</v>
      </c>
      <c r="E10" s="46">
        <v>0</v>
      </c>
      <c r="F10" s="46">
        <v>1080588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1080588</v>
      </c>
      <c r="O10" s="47">
        <f t="shared" si="1"/>
        <v>10.685349260343328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17566212</v>
      </c>
      <c r="L11" s="46">
        <v>0</v>
      </c>
      <c r="M11" s="46">
        <v>0</v>
      </c>
      <c r="N11" s="46">
        <f t="shared" si="2"/>
        <v>17566212</v>
      </c>
      <c r="O11" s="47">
        <f t="shared" si="1"/>
        <v>173.70275294676054</v>
      </c>
      <c r="P11" s="9"/>
    </row>
    <row r="12" spans="1:16" ht="15">
      <c r="A12" s="12"/>
      <c r="B12" s="44">
        <v>519</v>
      </c>
      <c r="C12" s="20" t="s">
        <v>25</v>
      </c>
      <c r="D12" s="46">
        <v>16877095</v>
      </c>
      <c r="E12" s="46">
        <v>661270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17538365</v>
      </c>
      <c r="O12" s="47">
        <f t="shared" si="1"/>
        <v>173.4273890514991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49926277</v>
      </c>
      <c r="E13" s="31">
        <f t="shared" si="3"/>
        <v>11847693</v>
      </c>
      <c r="F13" s="31">
        <f t="shared" si="3"/>
        <v>0</v>
      </c>
      <c r="G13" s="31">
        <f t="shared" si="3"/>
        <v>1021653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6">SUM(D13:M13)</f>
        <v>62795623</v>
      </c>
      <c r="O13" s="43">
        <f t="shared" si="1"/>
        <v>620.9518926508979</v>
      </c>
      <c r="P13" s="10"/>
    </row>
    <row r="14" spans="1:16" ht="15">
      <c r="A14" s="12"/>
      <c r="B14" s="44">
        <v>521</v>
      </c>
      <c r="C14" s="20" t="s">
        <v>27</v>
      </c>
      <c r="D14" s="46">
        <v>29743759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29743759</v>
      </c>
      <c r="O14" s="47">
        <f t="shared" si="1"/>
        <v>294.11991733248954</v>
      </c>
      <c r="P14" s="9"/>
    </row>
    <row r="15" spans="1:16" ht="15">
      <c r="A15" s="12"/>
      <c r="B15" s="44">
        <v>522</v>
      </c>
      <c r="C15" s="20" t="s">
        <v>28</v>
      </c>
      <c r="D15" s="46">
        <v>15853121</v>
      </c>
      <c r="E15" s="46">
        <v>0</v>
      </c>
      <c r="F15" s="46">
        <v>0</v>
      </c>
      <c r="G15" s="46">
        <v>1021653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16874774</v>
      </c>
      <c r="O15" s="47">
        <f t="shared" si="1"/>
        <v>166.86549719167786</v>
      </c>
      <c r="P15" s="9"/>
    </row>
    <row r="16" spans="1:16" ht="15">
      <c r="A16" s="12"/>
      <c r="B16" s="44">
        <v>526</v>
      </c>
      <c r="C16" s="20" t="s">
        <v>29</v>
      </c>
      <c r="D16" s="46">
        <v>0</v>
      </c>
      <c r="E16" s="46">
        <v>11847693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11847693</v>
      </c>
      <c r="O16" s="47">
        <f t="shared" si="1"/>
        <v>117.15541689739736</v>
      </c>
      <c r="P16" s="9"/>
    </row>
    <row r="17" spans="1:16" ht="15">
      <c r="A17" s="12"/>
      <c r="B17" s="44">
        <v>529</v>
      </c>
      <c r="C17" s="20" t="s">
        <v>30</v>
      </c>
      <c r="D17" s="46">
        <v>4329397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4329397</v>
      </c>
      <c r="O17" s="47">
        <f t="shared" si="1"/>
        <v>42.81106122933312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9248347</v>
      </c>
      <c r="E18" s="31">
        <f t="shared" si="5"/>
        <v>0</v>
      </c>
      <c r="F18" s="31">
        <f t="shared" si="5"/>
        <v>0</v>
      </c>
      <c r="G18" s="31">
        <f t="shared" si="5"/>
        <v>898953</v>
      </c>
      <c r="H18" s="31">
        <f t="shared" si="5"/>
        <v>0</v>
      </c>
      <c r="I18" s="31">
        <f t="shared" si="5"/>
        <v>37388622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47535922</v>
      </c>
      <c r="O18" s="43">
        <f t="shared" si="1"/>
        <v>470.0569772961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17923126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17923126</v>
      </c>
      <c r="O19" s="47">
        <f t="shared" si="1"/>
        <v>177.23208211375683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3226338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3226338</v>
      </c>
      <c r="O20" s="47">
        <f t="shared" si="1"/>
        <v>31.90350842496638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14502215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14502215</v>
      </c>
      <c r="O21" s="47">
        <f t="shared" si="1"/>
        <v>143.40454671307648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1736943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1736943</v>
      </c>
      <c r="O22" s="47">
        <f t="shared" si="1"/>
        <v>17.175688236690135</v>
      </c>
      <c r="P22" s="9"/>
    </row>
    <row r="23" spans="1:16" ht="15">
      <c r="A23" s="12"/>
      <c r="B23" s="44">
        <v>539</v>
      </c>
      <c r="C23" s="20" t="s">
        <v>36</v>
      </c>
      <c r="D23" s="46">
        <v>9248347</v>
      </c>
      <c r="E23" s="46">
        <v>0</v>
      </c>
      <c r="F23" s="46">
        <v>0</v>
      </c>
      <c r="G23" s="46">
        <v>898953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10147300</v>
      </c>
      <c r="O23" s="47">
        <f t="shared" si="1"/>
        <v>100.34115180761016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3918582</v>
      </c>
      <c r="E24" s="31">
        <f t="shared" si="6"/>
        <v>0</v>
      </c>
      <c r="F24" s="31">
        <f t="shared" si="6"/>
        <v>0</v>
      </c>
      <c r="G24" s="31">
        <f t="shared" si="6"/>
        <v>221289</v>
      </c>
      <c r="H24" s="31">
        <f t="shared" si="6"/>
        <v>0</v>
      </c>
      <c r="I24" s="31">
        <f t="shared" si="6"/>
        <v>1003381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5143252</v>
      </c>
      <c r="O24" s="43">
        <f t="shared" si="1"/>
        <v>50.85883237085674</v>
      </c>
      <c r="P24" s="10"/>
    </row>
    <row r="25" spans="1:16" ht="15">
      <c r="A25" s="12"/>
      <c r="B25" s="44">
        <v>541</v>
      </c>
      <c r="C25" s="20" t="s">
        <v>38</v>
      </c>
      <c r="D25" s="46">
        <v>3918582</v>
      </c>
      <c r="E25" s="46">
        <v>0</v>
      </c>
      <c r="F25" s="46">
        <v>0</v>
      </c>
      <c r="G25" s="46">
        <v>221289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4139871</v>
      </c>
      <c r="O25" s="47">
        <f t="shared" si="1"/>
        <v>40.936941302112174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1003381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1003381</v>
      </c>
      <c r="O26" s="47">
        <f t="shared" si="1"/>
        <v>9.92189106874456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777653</v>
      </c>
      <c r="F27" s="31">
        <f t="shared" si="7"/>
        <v>0</v>
      </c>
      <c r="G27" s="31">
        <f t="shared" si="7"/>
        <v>2461900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3239553</v>
      </c>
      <c r="O27" s="43">
        <f t="shared" si="1"/>
        <v>32.03418439996836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777653</v>
      </c>
      <c r="F28" s="46">
        <v>0</v>
      </c>
      <c r="G28" s="46">
        <v>2461900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3239553</v>
      </c>
      <c r="O28" s="47">
        <f t="shared" si="1"/>
        <v>32.03418439996836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9031099</v>
      </c>
      <c r="E29" s="31">
        <f t="shared" si="8"/>
        <v>0</v>
      </c>
      <c r="F29" s="31">
        <f t="shared" si="8"/>
        <v>0</v>
      </c>
      <c r="G29" s="31">
        <f t="shared" si="8"/>
        <v>4374768</v>
      </c>
      <c r="H29" s="31">
        <f t="shared" si="8"/>
        <v>0</v>
      </c>
      <c r="I29" s="31">
        <f t="shared" si="8"/>
        <v>3661280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17067147</v>
      </c>
      <c r="O29" s="43">
        <f t="shared" si="1"/>
        <v>168.7677695593703</v>
      </c>
      <c r="P29" s="9"/>
    </row>
    <row r="30" spans="1:16" ht="15">
      <c r="A30" s="12"/>
      <c r="B30" s="44">
        <v>572</v>
      </c>
      <c r="C30" s="20" t="s">
        <v>43</v>
      </c>
      <c r="D30" s="46">
        <v>9031099</v>
      </c>
      <c r="E30" s="46">
        <v>0</v>
      </c>
      <c r="F30" s="46">
        <v>0</v>
      </c>
      <c r="G30" s="46">
        <v>11336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9042435</v>
      </c>
      <c r="O30" s="47">
        <f t="shared" si="1"/>
        <v>89.41574044774939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4363432</v>
      </c>
      <c r="H31" s="46">
        <v>0</v>
      </c>
      <c r="I31" s="46">
        <v>3492823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7856255</v>
      </c>
      <c r="O31" s="47">
        <f t="shared" si="1"/>
        <v>77.68624911003876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168457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168457</v>
      </c>
      <c r="O32" s="47">
        <f t="shared" si="1"/>
        <v>1.6657800015821533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SUM(D34:D35)</f>
        <v>7988860</v>
      </c>
      <c r="E33" s="31">
        <f t="shared" si="9"/>
        <v>3025095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2700596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13714551</v>
      </c>
      <c r="O33" s="43">
        <f t="shared" si="1"/>
        <v>135.61576418004904</v>
      </c>
      <c r="P33" s="9"/>
    </row>
    <row r="34" spans="1:16" ht="15">
      <c r="A34" s="12"/>
      <c r="B34" s="44">
        <v>581</v>
      </c>
      <c r="C34" s="20" t="s">
        <v>46</v>
      </c>
      <c r="D34" s="46">
        <v>7988860</v>
      </c>
      <c r="E34" s="46">
        <v>2002023</v>
      </c>
      <c r="F34" s="46">
        <v>0</v>
      </c>
      <c r="G34" s="46">
        <v>0</v>
      </c>
      <c r="H34" s="46">
        <v>0</v>
      </c>
      <c r="I34" s="46">
        <v>2700596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12691479</v>
      </c>
      <c r="O34" s="47">
        <f t="shared" si="1"/>
        <v>125.49915948105371</v>
      </c>
      <c r="P34" s="9"/>
    </row>
    <row r="35" spans="1:16" ht="15.75" thickBot="1">
      <c r="A35" s="12"/>
      <c r="B35" s="44">
        <v>591</v>
      </c>
      <c r="C35" s="20" t="s">
        <v>47</v>
      </c>
      <c r="D35" s="46">
        <v>0</v>
      </c>
      <c r="E35" s="46">
        <v>1023072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1023072</v>
      </c>
      <c r="O35" s="47">
        <f t="shared" si="1"/>
        <v>10.116604698995333</v>
      </c>
      <c r="P35" s="9"/>
    </row>
    <row r="36" spans="1:119" ht="16.5" thickBot="1">
      <c r="A36" s="14" t="s">
        <v>10</v>
      </c>
      <c r="B36" s="23"/>
      <c r="C36" s="22"/>
      <c r="D36" s="15">
        <f>SUM(D5,D13,D18,D24,D27,D29,D33)</f>
        <v>100168430</v>
      </c>
      <c r="E36" s="15">
        <f aca="true" t="shared" si="10" ref="E36:M36">SUM(E5,E13,E18,E24,E27,E29,E33)</f>
        <v>16311711</v>
      </c>
      <c r="F36" s="15">
        <f t="shared" si="10"/>
        <v>1080588</v>
      </c>
      <c r="G36" s="15">
        <f t="shared" si="10"/>
        <v>9052624</v>
      </c>
      <c r="H36" s="15">
        <f t="shared" si="10"/>
        <v>0</v>
      </c>
      <c r="I36" s="15">
        <f t="shared" si="10"/>
        <v>44753879</v>
      </c>
      <c r="J36" s="15">
        <f t="shared" si="10"/>
        <v>16241530</v>
      </c>
      <c r="K36" s="15">
        <f t="shared" si="10"/>
        <v>17566212</v>
      </c>
      <c r="L36" s="15">
        <f t="shared" si="10"/>
        <v>0</v>
      </c>
      <c r="M36" s="15">
        <f t="shared" si="10"/>
        <v>0</v>
      </c>
      <c r="N36" s="15">
        <f t="shared" si="4"/>
        <v>205174974</v>
      </c>
      <c r="O36" s="37">
        <f t="shared" si="1"/>
        <v>2028.8641523613637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77</v>
      </c>
      <c r="M38" s="93"/>
      <c r="N38" s="93"/>
      <c r="O38" s="41">
        <v>101128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30735510</v>
      </c>
      <c r="E5" s="26">
        <f t="shared" si="0"/>
        <v>16415752</v>
      </c>
      <c r="F5" s="26">
        <f t="shared" si="0"/>
        <v>5778850</v>
      </c>
      <c r="G5" s="26">
        <f t="shared" si="0"/>
        <v>54646</v>
      </c>
      <c r="H5" s="26">
        <f t="shared" si="0"/>
        <v>0</v>
      </c>
      <c r="I5" s="26">
        <f t="shared" si="0"/>
        <v>0</v>
      </c>
      <c r="J5" s="26">
        <f t="shared" si="0"/>
        <v>28248281</v>
      </c>
      <c r="K5" s="26">
        <f t="shared" si="0"/>
        <v>39059782</v>
      </c>
      <c r="L5" s="26">
        <f t="shared" si="0"/>
        <v>0</v>
      </c>
      <c r="M5" s="26">
        <f t="shared" si="0"/>
        <v>0</v>
      </c>
      <c r="N5" s="27">
        <f>SUM(D5:M5)</f>
        <v>120292821</v>
      </c>
      <c r="O5" s="32">
        <f aca="true" t="shared" si="1" ref="O5:O36">(N5/O$38)</f>
        <v>1065.0943501474221</v>
      </c>
      <c r="P5" s="6"/>
    </row>
    <row r="6" spans="1:16" ht="15">
      <c r="A6" s="12"/>
      <c r="B6" s="44">
        <v>511</v>
      </c>
      <c r="C6" s="20" t="s">
        <v>19</v>
      </c>
      <c r="D6" s="46">
        <v>441363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441363</v>
      </c>
      <c r="O6" s="47">
        <f t="shared" si="1"/>
        <v>3.9079076686057324</v>
      </c>
      <c r="P6" s="9"/>
    </row>
    <row r="7" spans="1:16" ht="15">
      <c r="A7" s="12"/>
      <c r="B7" s="44">
        <v>512</v>
      </c>
      <c r="C7" s="20" t="s">
        <v>20</v>
      </c>
      <c r="D7" s="46">
        <v>2922817</v>
      </c>
      <c r="E7" s="46">
        <v>340329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3263146</v>
      </c>
      <c r="O7" s="47">
        <f t="shared" si="1"/>
        <v>28.892483686172426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28248281</v>
      </c>
      <c r="K8" s="46">
        <v>0</v>
      </c>
      <c r="L8" s="46">
        <v>0</v>
      </c>
      <c r="M8" s="46">
        <v>0</v>
      </c>
      <c r="N8" s="46">
        <f t="shared" si="2"/>
        <v>28248281</v>
      </c>
      <c r="O8" s="47">
        <f t="shared" si="1"/>
        <v>250.11537882611276</v>
      </c>
      <c r="P8" s="9"/>
    </row>
    <row r="9" spans="1:16" ht="15">
      <c r="A9" s="12"/>
      <c r="B9" s="44">
        <v>514</v>
      </c>
      <c r="C9" s="20" t="s">
        <v>22</v>
      </c>
      <c r="D9" s="46">
        <v>1271711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1271711</v>
      </c>
      <c r="O9" s="47">
        <f t="shared" si="1"/>
        <v>11.259958739518863</v>
      </c>
      <c r="P9" s="9"/>
    </row>
    <row r="10" spans="1:16" ht="15">
      <c r="A10" s="12"/>
      <c r="B10" s="44">
        <v>517</v>
      </c>
      <c r="C10" s="20" t="s">
        <v>23</v>
      </c>
      <c r="D10" s="46">
        <v>1663516</v>
      </c>
      <c r="E10" s="46">
        <v>1327083</v>
      </c>
      <c r="F10" s="46">
        <v>5778850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8769449</v>
      </c>
      <c r="O10" s="47">
        <f t="shared" si="1"/>
        <v>77.64628434315262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39059782</v>
      </c>
      <c r="L11" s="46">
        <v>0</v>
      </c>
      <c r="M11" s="46">
        <v>0</v>
      </c>
      <c r="N11" s="46">
        <f t="shared" si="2"/>
        <v>39059782</v>
      </c>
      <c r="O11" s="47">
        <f t="shared" si="1"/>
        <v>345.8423601703544</v>
      </c>
      <c r="P11" s="9"/>
    </row>
    <row r="12" spans="1:16" ht="15">
      <c r="A12" s="12"/>
      <c r="B12" s="44">
        <v>519</v>
      </c>
      <c r="C12" s="20" t="s">
        <v>64</v>
      </c>
      <c r="D12" s="46">
        <v>24436103</v>
      </c>
      <c r="E12" s="46">
        <v>14748340</v>
      </c>
      <c r="F12" s="46">
        <v>0</v>
      </c>
      <c r="G12" s="46">
        <v>54646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39239089</v>
      </c>
      <c r="O12" s="47">
        <f t="shared" si="1"/>
        <v>347.42997671350525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76672631</v>
      </c>
      <c r="E13" s="31">
        <f t="shared" si="3"/>
        <v>19668959</v>
      </c>
      <c r="F13" s="31">
        <f t="shared" si="3"/>
        <v>0</v>
      </c>
      <c r="G13" s="31">
        <f t="shared" si="3"/>
        <v>2944077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99285667</v>
      </c>
      <c r="O13" s="43">
        <f t="shared" si="1"/>
        <v>879.0932168123179</v>
      </c>
      <c r="P13" s="10"/>
    </row>
    <row r="14" spans="1:16" ht="15">
      <c r="A14" s="12"/>
      <c r="B14" s="44">
        <v>521</v>
      </c>
      <c r="C14" s="20" t="s">
        <v>27</v>
      </c>
      <c r="D14" s="46">
        <v>48775179</v>
      </c>
      <c r="E14" s="46">
        <v>823495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49598674</v>
      </c>
      <c r="O14" s="47">
        <f t="shared" si="1"/>
        <v>439.15561222231076</v>
      </c>
      <c r="P14" s="9"/>
    </row>
    <row r="15" spans="1:16" ht="15">
      <c r="A15" s="12"/>
      <c r="B15" s="44">
        <v>522</v>
      </c>
      <c r="C15" s="20" t="s">
        <v>28</v>
      </c>
      <c r="D15" s="46">
        <v>27794780</v>
      </c>
      <c r="E15" s="46">
        <v>626338</v>
      </c>
      <c r="F15" s="46">
        <v>0</v>
      </c>
      <c r="G15" s="46">
        <v>2944077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31365195</v>
      </c>
      <c r="O15" s="47">
        <f t="shared" si="1"/>
        <v>277.7130979892156</v>
      </c>
      <c r="P15" s="9"/>
    </row>
    <row r="16" spans="1:16" ht="15">
      <c r="A16" s="12"/>
      <c r="B16" s="44">
        <v>524</v>
      </c>
      <c r="C16" s="20" t="s">
        <v>57</v>
      </c>
      <c r="D16" s="46">
        <v>102672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102672</v>
      </c>
      <c r="O16" s="47">
        <f t="shared" si="1"/>
        <v>0.909076420431907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18219126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18219126</v>
      </c>
      <c r="O17" s="47">
        <f t="shared" si="1"/>
        <v>161.31543018035967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21165730</v>
      </c>
      <c r="E18" s="31">
        <f t="shared" si="5"/>
        <v>368213</v>
      </c>
      <c r="F18" s="31">
        <f t="shared" si="5"/>
        <v>0</v>
      </c>
      <c r="G18" s="31">
        <f t="shared" si="5"/>
        <v>10560907</v>
      </c>
      <c r="H18" s="31">
        <f t="shared" si="5"/>
        <v>0</v>
      </c>
      <c r="I18" s="31">
        <f t="shared" si="5"/>
        <v>58804660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90899510</v>
      </c>
      <c r="O18" s="43">
        <f t="shared" si="1"/>
        <v>804.8406690218786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26100077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26100077</v>
      </c>
      <c r="O19" s="47">
        <f t="shared" si="1"/>
        <v>231.09479285644719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9070506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9070506</v>
      </c>
      <c r="O20" s="47">
        <f t="shared" si="1"/>
        <v>80.31189736233964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20786313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20786313</v>
      </c>
      <c r="O21" s="47">
        <f t="shared" si="1"/>
        <v>184.04576725901134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2847764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2847764</v>
      </c>
      <c r="O22" s="47">
        <f t="shared" si="1"/>
        <v>25.214616481171586</v>
      </c>
      <c r="P22" s="9"/>
    </row>
    <row r="23" spans="1:16" ht="15">
      <c r="A23" s="12"/>
      <c r="B23" s="44">
        <v>539</v>
      </c>
      <c r="C23" s="20" t="s">
        <v>36</v>
      </c>
      <c r="D23" s="46">
        <v>21165730</v>
      </c>
      <c r="E23" s="46">
        <v>368213</v>
      </c>
      <c r="F23" s="46">
        <v>0</v>
      </c>
      <c r="G23" s="46">
        <v>10560907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32094850</v>
      </c>
      <c r="O23" s="47">
        <f t="shared" si="1"/>
        <v>284.17359506290893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3440388</v>
      </c>
      <c r="E24" s="31">
        <f t="shared" si="6"/>
        <v>0</v>
      </c>
      <c r="F24" s="31">
        <f t="shared" si="6"/>
        <v>0</v>
      </c>
      <c r="G24" s="31">
        <f t="shared" si="6"/>
        <v>1030784</v>
      </c>
      <c r="H24" s="31">
        <f t="shared" si="6"/>
        <v>0</v>
      </c>
      <c r="I24" s="31">
        <f t="shared" si="6"/>
        <v>6473879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10945051</v>
      </c>
      <c r="O24" s="43">
        <f t="shared" si="1"/>
        <v>96.90945715019346</v>
      </c>
      <c r="P24" s="10"/>
    </row>
    <row r="25" spans="1:16" ht="15">
      <c r="A25" s="12"/>
      <c r="B25" s="44">
        <v>541</v>
      </c>
      <c r="C25" s="20" t="s">
        <v>67</v>
      </c>
      <c r="D25" s="46">
        <v>3440388</v>
      </c>
      <c r="E25" s="46">
        <v>0</v>
      </c>
      <c r="F25" s="46">
        <v>0</v>
      </c>
      <c r="G25" s="46">
        <v>1030784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4471172</v>
      </c>
      <c r="O25" s="47">
        <f t="shared" si="1"/>
        <v>39.58856394046449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2815943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2815943</v>
      </c>
      <c r="O26" s="47">
        <f t="shared" si="1"/>
        <v>24.932867603438964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3657936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3657936</v>
      </c>
      <c r="O27" s="47">
        <f t="shared" si="1"/>
        <v>32.38802560629001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3383373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3383373</v>
      </c>
      <c r="O28" s="43">
        <f t="shared" si="1"/>
        <v>29.95699524530507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3383373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3383373</v>
      </c>
      <c r="O29" s="47">
        <f t="shared" si="1"/>
        <v>29.95699524530507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SUM(D31:D32)</f>
        <v>13512895</v>
      </c>
      <c r="E30" s="31">
        <f t="shared" si="9"/>
        <v>127181</v>
      </c>
      <c r="F30" s="31">
        <f t="shared" si="9"/>
        <v>0</v>
      </c>
      <c r="G30" s="31">
        <f t="shared" si="9"/>
        <v>6543104</v>
      </c>
      <c r="H30" s="31">
        <f t="shared" si="9"/>
        <v>0</v>
      </c>
      <c r="I30" s="31">
        <f t="shared" si="9"/>
        <v>14169782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34352962</v>
      </c>
      <c r="O30" s="43">
        <f t="shared" si="1"/>
        <v>304.167326303114</v>
      </c>
      <c r="P30" s="9"/>
    </row>
    <row r="31" spans="1:16" ht="15">
      <c r="A31" s="12"/>
      <c r="B31" s="44">
        <v>572</v>
      </c>
      <c r="C31" s="20" t="s">
        <v>69</v>
      </c>
      <c r="D31" s="46">
        <v>13512895</v>
      </c>
      <c r="E31" s="46">
        <v>127181</v>
      </c>
      <c r="F31" s="46">
        <v>0</v>
      </c>
      <c r="G31" s="46">
        <v>6463031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20103107</v>
      </c>
      <c r="O31" s="47">
        <f t="shared" si="1"/>
        <v>177.996538015424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80073</v>
      </c>
      <c r="H32" s="46">
        <v>0</v>
      </c>
      <c r="I32" s="46">
        <v>14169782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14249855</v>
      </c>
      <c r="O32" s="47">
        <f t="shared" si="1"/>
        <v>126.17078828769003</v>
      </c>
      <c r="P32" s="9"/>
    </row>
    <row r="33" spans="1:16" ht="15.75">
      <c r="A33" s="28" t="s">
        <v>71</v>
      </c>
      <c r="B33" s="29"/>
      <c r="C33" s="30"/>
      <c r="D33" s="31">
        <f aca="true" t="shared" si="11" ref="D33:M33">SUM(D34:D35)</f>
        <v>9775472</v>
      </c>
      <c r="E33" s="31">
        <f t="shared" si="11"/>
        <v>1271675</v>
      </c>
      <c r="F33" s="31">
        <f t="shared" si="11"/>
        <v>0</v>
      </c>
      <c r="G33" s="31">
        <f t="shared" si="11"/>
        <v>0</v>
      </c>
      <c r="H33" s="31">
        <f t="shared" si="11"/>
        <v>0</v>
      </c>
      <c r="I33" s="31">
        <f t="shared" si="11"/>
        <v>225338</v>
      </c>
      <c r="J33" s="31">
        <f t="shared" si="11"/>
        <v>0</v>
      </c>
      <c r="K33" s="31">
        <f t="shared" si="11"/>
        <v>0</v>
      </c>
      <c r="L33" s="31">
        <f t="shared" si="11"/>
        <v>0</v>
      </c>
      <c r="M33" s="31">
        <f t="shared" si="11"/>
        <v>0</v>
      </c>
      <c r="N33" s="31">
        <f t="shared" si="10"/>
        <v>11272485</v>
      </c>
      <c r="O33" s="43">
        <f t="shared" si="1"/>
        <v>99.80861688846389</v>
      </c>
      <c r="P33" s="9"/>
    </row>
    <row r="34" spans="1:16" ht="15">
      <c r="A34" s="12"/>
      <c r="B34" s="44">
        <v>581</v>
      </c>
      <c r="C34" s="20" t="s">
        <v>72</v>
      </c>
      <c r="D34" s="46">
        <v>9775472</v>
      </c>
      <c r="E34" s="46">
        <v>1271675</v>
      </c>
      <c r="F34" s="46">
        <v>0</v>
      </c>
      <c r="G34" s="46">
        <v>0</v>
      </c>
      <c r="H34" s="46">
        <v>0</v>
      </c>
      <c r="I34" s="46">
        <v>223667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11270814</v>
      </c>
      <c r="O34" s="47">
        <f t="shared" si="1"/>
        <v>99.79382155284618</v>
      </c>
      <c r="P34" s="9"/>
    </row>
    <row r="35" spans="1:16" ht="15.75" thickBot="1">
      <c r="A35" s="12"/>
      <c r="B35" s="44">
        <v>591</v>
      </c>
      <c r="C35" s="20" t="s">
        <v>87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1671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1671</v>
      </c>
      <c r="O35" s="47">
        <f t="shared" si="1"/>
        <v>0.014795335617711902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SUM(D5,D13,D18,D24,D28,D30,D33)</f>
        <v>155302626</v>
      </c>
      <c r="E36" s="15">
        <f aca="true" t="shared" si="12" ref="E36:M36">SUM(E5,E13,E18,E24,E28,E30,E33)</f>
        <v>41235153</v>
      </c>
      <c r="F36" s="15">
        <f t="shared" si="12"/>
        <v>5778850</v>
      </c>
      <c r="G36" s="15">
        <f t="shared" si="12"/>
        <v>21133518</v>
      </c>
      <c r="H36" s="15">
        <f t="shared" si="12"/>
        <v>0</v>
      </c>
      <c r="I36" s="15">
        <f t="shared" si="12"/>
        <v>79673659</v>
      </c>
      <c r="J36" s="15">
        <f t="shared" si="12"/>
        <v>28248281</v>
      </c>
      <c r="K36" s="15">
        <f t="shared" si="12"/>
        <v>39059782</v>
      </c>
      <c r="L36" s="15">
        <f t="shared" si="12"/>
        <v>0</v>
      </c>
      <c r="M36" s="15">
        <f t="shared" si="12"/>
        <v>0</v>
      </c>
      <c r="N36" s="15">
        <f t="shared" si="10"/>
        <v>370431869</v>
      </c>
      <c r="O36" s="37">
        <f t="shared" si="1"/>
        <v>3279.870631568695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88</v>
      </c>
      <c r="M38" s="93"/>
      <c r="N38" s="93"/>
      <c r="O38" s="41">
        <v>112941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200" verticalDpi="200" orientation="landscape" paperSize="5" scale="58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28715445</v>
      </c>
      <c r="E5" s="26">
        <f t="shared" si="0"/>
        <v>19483442</v>
      </c>
      <c r="F5" s="26">
        <f t="shared" si="0"/>
        <v>5741429</v>
      </c>
      <c r="G5" s="26">
        <f t="shared" si="0"/>
        <v>413819</v>
      </c>
      <c r="H5" s="26">
        <f t="shared" si="0"/>
        <v>0</v>
      </c>
      <c r="I5" s="26">
        <f t="shared" si="0"/>
        <v>0</v>
      </c>
      <c r="J5" s="26">
        <f t="shared" si="0"/>
        <v>25586803</v>
      </c>
      <c r="K5" s="26">
        <f t="shared" si="0"/>
        <v>43324135</v>
      </c>
      <c r="L5" s="26">
        <f t="shared" si="0"/>
        <v>0</v>
      </c>
      <c r="M5" s="26">
        <f t="shared" si="0"/>
        <v>0</v>
      </c>
      <c r="N5" s="27">
        <f>SUM(D5:M5)</f>
        <v>123265073</v>
      </c>
      <c r="O5" s="32">
        <f aca="true" t="shared" si="1" ref="O5:O36">(N5/O$38)</f>
        <v>1100.0113601884739</v>
      </c>
      <c r="P5" s="6"/>
    </row>
    <row r="6" spans="1:16" ht="15">
      <c r="A6" s="12"/>
      <c r="B6" s="44">
        <v>511</v>
      </c>
      <c r="C6" s="20" t="s">
        <v>19</v>
      </c>
      <c r="D6" s="46">
        <v>433527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433527</v>
      </c>
      <c r="O6" s="47">
        <f t="shared" si="1"/>
        <v>3.868773313819629</v>
      </c>
      <c r="P6" s="9"/>
    </row>
    <row r="7" spans="1:16" ht="15">
      <c r="A7" s="12"/>
      <c r="B7" s="44">
        <v>512</v>
      </c>
      <c r="C7" s="20" t="s">
        <v>20</v>
      </c>
      <c r="D7" s="46">
        <v>2633845</v>
      </c>
      <c r="E7" s="46">
        <v>339603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2973448</v>
      </c>
      <c r="O7" s="47">
        <f t="shared" si="1"/>
        <v>26.534901568830428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25586803</v>
      </c>
      <c r="K8" s="46">
        <v>0</v>
      </c>
      <c r="L8" s="46">
        <v>0</v>
      </c>
      <c r="M8" s="46">
        <v>0</v>
      </c>
      <c r="N8" s="46">
        <f t="shared" si="2"/>
        <v>25586803</v>
      </c>
      <c r="O8" s="47">
        <f t="shared" si="1"/>
        <v>228.33535312070535</v>
      </c>
      <c r="P8" s="9"/>
    </row>
    <row r="9" spans="1:16" ht="15">
      <c r="A9" s="12"/>
      <c r="B9" s="44">
        <v>514</v>
      </c>
      <c r="C9" s="20" t="s">
        <v>22</v>
      </c>
      <c r="D9" s="46">
        <v>1203579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1203579</v>
      </c>
      <c r="O9" s="47">
        <f t="shared" si="1"/>
        <v>10.7406789341234</v>
      </c>
      <c r="P9" s="9"/>
    </row>
    <row r="10" spans="1:16" ht="15">
      <c r="A10" s="12"/>
      <c r="B10" s="44">
        <v>517</v>
      </c>
      <c r="C10" s="20" t="s">
        <v>23</v>
      </c>
      <c r="D10" s="46">
        <v>859616</v>
      </c>
      <c r="E10" s="46">
        <v>1796825</v>
      </c>
      <c r="F10" s="46">
        <v>5741429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8397870</v>
      </c>
      <c r="O10" s="47">
        <f t="shared" si="1"/>
        <v>74.94217280336969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43324135</v>
      </c>
      <c r="L11" s="46">
        <v>0</v>
      </c>
      <c r="M11" s="46">
        <v>0</v>
      </c>
      <c r="N11" s="46">
        <f t="shared" si="2"/>
        <v>43324135</v>
      </c>
      <c r="O11" s="47">
        <f t="shared" si="1"/>
        <v>386.6224187474344</v>
      </c>
      <c r="P11" s="9"/>
    </row>
    <row r="12" spans="1:16" ht="15">
      <c r="A12" s="12"/>
      <c r="B12" s="44">
        <v>519</v>
      </c>
      <c r="C12" s="20" t="s">
        <v>64</v>
      </c>
      <c r="D12" s="46">
        <v>23584878</v>
      </c>
      <c r="E12" s="46">
        <v>17347014</v>
      </c>
      <c r="F12" s="46">
        <v>0</v>
      </c>
      <c r="G12" s="46">
        <v>413819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41345711</v>
      </c>
      <c r="O12" s="47">
        <f t="shared" si="1"/>
        <v>368.967061700191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73718928</v>
      </c>
      <c r="E13" s="31">
        <f t="shared" si="3"/>
        <v>17760155</v>
      </c>
      <c r="F13" s="31">
        <f t="shared" si="3"/>
        <v>0</v>
      </c>
      <c r="G13" s="31">
        <f t="shared" si="3"/>
        <v>4373819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95852902</v>
      </c>
      <c r="O13" s="43">
        <f t="shared" si="1"/>
        <v>855.386514126613</v>
      </c>
      <c r="P13" s="10"/>
    </row>
    <row r="14" spans="1:16" ht="15">
      <c r="A14" s="12"/>
      <c r="B14" s="44">
        <v>521</v>
      </c>
      <c r="C14" s="20" t="s">
        <v>27</v>
      </c>
      <c r="D14" s="46">
        <v>47161164</v>
      </c>
      <c r="E14" s="46">
        <v>97991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47259155</v>
      </c>
      <c r="O14" s="47">
        <f t="shared" si="1"/>
        <v>421.73834085919793</v>
      </c>
      <c r="P14" s="9"/>
    </row>
    <row r="15" spans="1:16" ht="15">
      <c r="A15" s="12"/>
      <c r="B15" s="44">
        <v>522</v>
      </c>
      <c r="C15" s="20" t="s">
        <v>28</v>
      </c>
      <c r="D15" s="46">
        <v>26444780</v>
      </c>
      <c r="E15" s="46">
        <v>0</v>
      </c>
      <c r="F15" s="46">
        <v>0</v>
      </c>
      <c r="G15" s="46">
        <v>4373819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30818599</v>
      </c>
      <c r="O15" s="47">
        <f t="shared" si="1"/>
        <v>275.0236395438077</v>
      </c>
      <c r="P15" s="9"/>
    </row>
    <row r="16" spans="1:16" ht="15">
      <c r="A16" s="12"/>
      <c r="B16" s="44">
        <v>524</v>
      </c>
      <c r="C16" s="20" t="s">
        <v>57</v>
      </c>
      <c r="D16" s="46">
        <v>112984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112984</v>
      </c>
      <c r="O16" s="47">
        <f t="shared" si="1"/>
        <v>1.008263577790073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17662164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17662164</v>
      </c>
      <c r="O17" s="47">
        <f t="shared" si="1"/>
        <v>157.61627014581734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20270592</v>
      </c>
      <c r="E18" s="31">
        <f t="shared" si="5"/>
        <v>29270</v>
      </c>
      <c r="F18" s="31">
        <f t="shared" si="5"/>
        <v>0</v>
      </c>
      <c r="G18" s="31">
        <f t="shared" si="5"/>
        <v>5332256</v>
      </c>
      <c r="H18" s="31">
        <f t="shared" si="5"/>
        <v>0</v>
      </c>
      <c r="I18" s="31">
        <f t="shared" si="5"/>
        <v>60639671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86271789</v>
      </c>
      <c r="O18" s="43">
        <f t="shared" si="1"/>
        <v>769.8851398382981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25385598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25385598</v>
      </c>
      <c r="O19" s="47">
        <f t="shared" si="1"/>
        <v>226.53980974138392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9759314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9759314</v>
      </c>
      <c r="O20" s="47">
        <f t="shared" si="1"/>
        <v>87.09163111959877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23300263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23300263</v>
      </c>
      <c r="O21" s="47">
        <f t="shared" si="1"/>
        <v>207.9303842652912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2194496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2194496</v>
      </c>
      <c r="O22" s="47">
        <f t="shared" si="1"/>
        <v>19.583572792660945</v>
      </c>
      <c r="P22" s="9"/>
    </row>
    <row r="23" spans="1:16" ht="15">
      <c r="A23" s="12"/>
      <c r="B23" s="44">
        <v>539</v>
      </c>
      <c r="C23" s="20" t="s">
        <v>36</v>
      </c>
      <c r="D23" s="46">
        <v>20270592</v>
      </c>
      <c r="E23" s="46">
        <v>29270</v>
      </c>
      <c r="F23" s="46">
        <v>0</v>
      </c>
      <c r="G23" s="46">
        <v>5332256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25632118</v>
      </c>
      <c r="O23" s="47">
        <f t="shared" si="1"/>
        <v>228.73974191936318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2960382</v>
      </c>
      <c r="E24" s="31">
        <f t="shared" si="6"/>
        <v>0</v>
      </c>
      <c r="F24" s="31">
        <f t="shared" si="6"/>
        <v>0</v>
      </c>
      <c r="G24" s="31">
        <f t="shared" si="6"/>
        <v>1317556</v>
      </c>
      <c r="H24" s="31">
        <f t="shared" si="6"/>
        <v>0</v>
      </c>
      <c r="I24" s="31">
        <f t="shared" si="6"/>
        <v>5894634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10172572</v>
      </c>
      <c r="O24" s="43">
        <f t="shared" si="1"/>
        <v>90.77952488889682</v>
      </c>
      <c r="P24" s="10"/>
    </row>
    <row r="25" spans="1:16" ht="15">
      <c r="A25" s="12"/>
      <c r="B25" s="44">
        <v>541</v>
      </c>
      <c r="C25" s="20" t="s">
        <v>67</v>
      </c>
      <c r="D25" s="46">
        <v>2960382</v>
      </c>
      <c r="E25" s="46">
        <v>0</v>
      </c>
      <c r="F25" s="46">
        <v>0</v>
      </c>
      <c r="G25" s="46">
        <v>1317556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4277938</v>
      </c>
      <c r="O25" s="47">
        <f t="shared" si="1"/>
        <v>38.176105231219545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2473062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2473062</v>
      </c>
      <c r="O26" s="47">
        <f t="shared" si="1"/>
        <v>22.069481875457353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3421572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3421572</v>
      </c>
      <c r="O27" s="47">
        <f t="shared" si="1"/>
        <v>30.533937782219922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4995081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4995081</v>
      </c>
      <c r="O28" s="43">
        <f t="shared" si="1"/>
        <v>44.575853575826805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4995081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4995081</v>
      </c>
      <c r="O29" s="47">
        <f t="shared" si="1"/>
        <v>44.575853575826805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13657749</v>
      </c>
      <c r="E30" s="31">
        <f t="shared" si="9"/>
        <v>122200</v>
      </c>
      <c r="F30" s="31">
        <f t="shared" si="9"/>
        <v>0</v>
      </c>
      <c r="G30" s="31">
        <f t="shared" si="9"/>
        <v>6390088</v>
      </c>
      <c r="H30" s="31">
        <f t="shared" si="9"/>
        <v>0</v>
      </c>
      <c r="I30" s="31">
        <f t="shared" si="9"/>
        <v>180389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20350426</v>
      </c>
      <c r="O30" s="43">
        <f t="shared" si="1"/>
        <v>181.60618608220742</v>
      </c>
      <c r="P30" s="9"/>
    </row>
    <row r="31" spans="1:16" ht="15">
      <c r="A31" s="12"/>
      <c r="B31" s="44">
        <v>572</v>
      </c>
      <c r="C31" s="20" t="s">
        <v>69</v>
      </c>
      <c r="D31" s="46">
        <v>13657749</v>
      </c>
      <c r="E31" s="46">
        <v>122200</v>
      </c>
      <c r="F31" s="46">
        <v>0</v>
      </c>
      <c r="G31" s="46">
        <v>6257810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20037759</v>
      </c>
      <c r="O31" s="47">
        <f t="shared" si="1"/>
        <v>178.815961377144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135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135</v>
      </c>
      <c r="O32" s="47">
        <f t="shared" si="1"/>
        <v>0.0012047332631315926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132143</v>
      </c>
      <c r="H33" s="46">
        <v>0</v>
      </c>
      <c r="I33" s="46">
        <v>180389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312532</v>
      </c>
      <c r="O33" s="47">
        <f t="shared" si="1"/>
        <v>2.7890199718003177</v>
      </c>
      <c r="P33" s="9"/>
    </row>
    <row r="34" spans="1:16" ht="15.75">
      <c r="A34" s="28" t="s">
        <v>71</v>
      </c>
      <c r="B34" s="29"/>
      <c r="C34" s="30"/>
      <c r="D34" s="31">
        <f aca="true" t="shared" si="11" ref="D34:M34">SUM(D35:D35)</f>
        <v>10542722</v>
      </c>
      <c r="E34" s="31">
        <f t="shared" si="11"/>
        <v>165000</v>
      </c>
      <c r="F34" s="31">
        <f t="shared" si="11"/>
        <v>0</v>
      </c>
      <c r="G34" s="31">
        <f t="shared" si="11"/>
        <v>16081200</v>
      </c>
      <c r="H34" s="31">
        <f t="shared" si="11"/>
        <v>0</v>
      </c>
      <c r="I34" s="31">
        <f t="shared" si="11"/>
        <v>212981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27001903</v>
      </c>
      <c r="O34" s="43">
        <f t="shared" si="1"/>
        <v>240.9636349033536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10542722</v>
      </c>
      <c r="E35" s="46">
        <v>165000</v>
      </c>
      <c r="F35" s="46">
        <v>0</v>
      </c>
      <c r="G35" s="46">
        <v>16081200</v>
      </c>
      <c r="H35" s="46">
        <v>0</v>
      </c>
      <c r="I35" s="46">
        <v>212981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27001903</v>
      </c>
      <c r="O35" s="47">
        <f t="shared" si="1"/>
        <v>240.9636349033536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149865818</v>
      </c>
      <c r="E36" s="15">
        <f aca="true" t="shared" si="12" ref="E36:M36">SUM(E5,E13,E18,E24,E28,E30,E34)</f>
        <v>42555148</v>
      </c>
      <c r="F36" s="15">
        <f t="shared" si="12"/>
        <v>5741429</v>
      </c>
      <c r="G36" s="15">
        <f t="shared" si="12"/>
        <v>33908738</v>
      </c>
      <c r="H36" s="15">
        <f t="shared" si="12"/>
        <v>0</v>
      </c>
      <c r="I36" s="15">
        <f t="shared" si="12"/>
        <v>66927675</v>
      </c>
      <c r="J36" s="15">
        <f t="shared" si="12"/>
        <v>25586803</v>
      </c>
      <c r="K36" s="15">
        <f t="shared" si="12"/>
        <v>43324135</v>
      </c>
      <c r="L36" s="15">
        <f t="shared" si="12"/>
        <v>0</v>
      </c>
      <c r="M36" s="15">
        <f t="shared" si="12"/>
        <v>0</v>
      </c>
      <c r="N36" s="15">
        <f t="shared" si="10"/>
        <v>367909746</v>
      </c>
      <c r="O36" s="37">
        <f t="shared" si="1"/>
        <v>3283.2082136036697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85</v>
      </c>
      <c r="M38" s="93"/>
      <c r="N38" s="93"/>
      <c r="O38" s="41">
        <v>112058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29697944</v>
      </c>
      <c r="E5" s="26">
        <f t="shared" si="0"/>
        <v>18345317</v>
      </c>
      <c r="F5" s="26">
        <f t="shared" si="0"/>
        <v>0</v>
      </c>
      <c r="G5" s="26">
        <f t="shared" si="0"/>
        <v>378795</v>
      </c>
      <c r="H5" s="26">
        <f t="shared" si="0"/>
        <v>0</v>
      </c>
      <c r="I5" s="26">
        <f t="shared" si="0"/>
        <v>0</v>
      </c>
      <c r="J5" s="26">
        <f t="shared" si="0"/>
        <v>23900981</v>
      </c>
      <c r="K5" s="26">
        <f t="shared" si="0"/>
        <v>40582903</v>
      </c>
      <c r="L5" s="26">
        <f t="shared" si="0"/>
        <v>0</v>
      </c>
      <c r="M5" s="26">
        <f t="shared" si="0"/>
        <v>0</v>
      </c>
      <c r="N5" s="27">
        <f>SUM(D5:M5)</f>
        <v>112905940</v>
      </c>
      <c r="O5" s="32">
        <f aca="true" t="shared" si="1" ref="O5:O36">(N5/O$38)</f>
        <v>1022.9674461588642</v>
      </c>
      <c r="P5" s="6"/>
    </row>
    <row r="6" spans="1:16" ht="15">
      <c r="A6" s="12"/>
      <c r="B6" s="44">
        <v>511</v>
      </c>
      <c r="C6" s="20" t="s">
        <v>19</v>
      </c>
      <c r="D6" s="46">
        <v>397583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397583</v>
      </c>
      <c r="O6" s="47">
        <f t="shared" si="1"/>
        <v>3.6022415308369045</v>
      </c>
      <c r="P6" s="9"/>
    </row>
    <row r="7" spans="1:16" ht="15">
      <c r="A7" s="12"/>
      <c r="B7" s="44">
        <v>512</v>
      </c>
      <c r="C7" s="20" t="s">
        <v>20</v>
      </c>
      <c r="D7" s="46">
        <v>2297109</v>
      </c>
      <c r="E7" s="46">
        <v>343272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2640381</v>
      </c>
      <c r="O7" s="47">
        <f t="shared" si="1"/>
        <v>23.922778628444068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23900981</v>
      </c>
      <c r="K8" s="46">
        <v>0</v>
      </c>
      <c r="L8" s="46">
        <v>0</v>
      </c>
      <c r="M8" s="46">
        <v>0</v>
      </c>
      <c r="N8" s="46">
        <f t="shared" si="2"/>
        <v>23900981</v>
      </c>
      <c r="O8" s="47">
        <f t="shared" si="1"/>
        <v>216.55127705647317</v>
      </c>
      <c r="P8" s="9"/>
    </row>
    <row r="9" spans="1:16" ht="15">
      <c r="A9" s="12"/>
      <c r="B9" s="44">
        <v>514</v>
      </c>
      <c r="C9" s="20" t="s">
        <v>22</v>
      </c>
      <c r="D9" s="46">
        <v>1096296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1096296</v>
      </c>
      <c r="O9" s="47">
        <f t="shared" si="1"/>
        <v>9.932826557700846</v>
      </c>
      <c r="P9" s="9"/>
    </row>
    <row r="10" spans="1:16" ht="15">
      <c r="A10" s="12"/>
      <c r="B10" s="44">
        <v>517</v>
      </c>
      <c r="C10" s="20" t="s">
        <v>23</v>
      </c>
      <c r="D10" s="46">
        <v>760429</v>
      </c>
      <c r="E10" s="46">
        <v>3701713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4462142</v>
      </c>
      <c r="O10" s="47">
        <f t="shared" si="1"/>
        <v>40.42857272290728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40582903</v>
      </c>
      <c r="L11" s="46">
        <v>0</v>
      </c>
      <c r="M11" s="46">
        <v>0</v>
      </c>
      <c r="N11" s="46">
        <f t="shared" si="2"/>
        <v>40582903</v>
      </c>
      <c r="O11" s="47">
        <f t="shared" si="1"/>
        <v>367.69534569769235</v>
      </c>
      <c r="P11" s="9"/>
    </row>
    <row r="12" spans="1:16" ht="15">
      <c r="A12" s="12"/>
      <c r="B12" s="44">
        <v>519</v>
      </c>
      <c r="C12" s="20" t="s">
        <v>64</v>
      </c>
      <c r="D12" s="46">
        <v>25146527</v>
      </c>
      <c r="E12" s="46">
        <v>14300332</v>
      </c>
      <c r="F12" s="46">
        <v>0</v>
      </c>
      <c r="G12" s="46">
        <v>378795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39825654</v>
      </c>
      <c r="O12" s="47">
        <f t="shared" si="1"/>
        <v>360.8344039648096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68645794</v>
      </c>
      <c r="E13" s="31">
        <f t="shared" si="3"/>
        <v>20717769</v>
      </c>
      <c r="F13" s="31">
        <f t="shared" si="3"/>
        <v>0</v>
      </c>
      <c r="G13" s="31">
        <f t="shared" si="3"/>
        <v>1619975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90983538</v>
      </c>
      <c r="O13" s="43">
        <f t="shared" si="1"/>
        <v>824.3427893196582</v>
      </c>
      <c r="P13" s="10"/>
    </row>
    <row r="14" spans="1:16" ht="15">
      <c r="A14" s="12"/>
      <c r="B14" s="44">
        <v>521</v>
      </c>
      <c r="C14" s="20" t="s">
        <v>27</v>
      </c>
      <c r="D14" s="46">
        <v>45487383</v>
      </c>
      <c r="E14" s="46">
        <v>2830138</v>
      </c>
      <c r="F14" s="46">
        <v>0</v>
      </c>
      <c r="G14" s="46">
        <v>3455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48320976</v>
      </c>
      <c r="O14" s="47">
        <f t="shared" si="1"/>
        <v>437.8050031258211</v>
      </c>
      <c r="P14" s="9"/>
    </row>
    <row r="15" spans="1:16" ht="15">
      <c r="A15" s="12"/>
      <c r="B15" s="44">
        <v>522</v>
      </c>
      <c r="C15" s="20" t="s">
        <v>28</v>
      </c>
      <c r="D15" s="46">
        <v>23056056</v>
      </c>
      <c r="E15" s="46">
        <v>0</v>
      </c>
      <c r="F15" s="46">
        <v>0</v>
      </c>
      <c r="G15" s="46">
        <v>1616520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24672576</v>
      </c>
      <c r="O15" s="47">
        <f t="shared" si="1"/>
        <v>223.54219858477316</v>
      </c>
      <c r="P15" s="9"/>
    </row>
    <row r="16" spans="1:16" ht="15">
      <c r="A16" s="12"/>
      <c r="B16" s="44">
        <v>524</v>
      </c>
      <c r="C16" s="20" t="s">
        <v>57</v>
      </c>
      <c r="D16" s="46">
        <v>102355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102355</v>
      </c>
      <c r="O16" s="47">
        <f t="shared" si="1"/>
        <v>0.9273722264000508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17887631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17887631</v>
      </c>
      <c r="O17" s="47">
        <f t="shared" si="1"/>
        <v>162.06821538266394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19368103</v>
      </c>
      <c r="E18" s="31">
        <f t="shared" si="5"/>
        <v>26288</v>
      </c>
      <c r="F18" s="31">
        <f t="shared" si="5"/>
        <v>0</v>
      </c>
      <c r="G18" s="31">
        <f t="shared" si="5"/>
        <v>5924945</v>
      </c>
      <c r="H18" s="31">
        <f t="shared" si="5"/>
        <v>0</v>
      </c>
      <c r="I18" s="31">
        <f t="shared" si="5"/>
        <v>52143502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77462838</v>
      </c>
      <c r="O18" s="43">
        <f t="shared" si="1"/>
        <v>701.8405015810313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22751320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22751320</v>
      </c>
      <c r="O19" s="47">
        <f t="shared" si="1"/>
        <v>206.13494486776418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8233448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8233448</v>
      </c>
      <c r="O20" s="47">
        <f t="shared" si="1"/>
        <v>74.59792880376186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19089199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19089199</v>
      </c>
      <c r="O21" s="47">
        <f t="shared" si="1"/>
        <v>172.95484321062597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2069535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2069535</v>
      </c>
      <c r="O22" s="47">
        <f t="shared" si="1"/>
        <v>18.75071350264109</v>
      </c>
      <c r="P22" s="9"/>
    </row>
    <row r="23" spans="1:16" ht="15">
      <c r="A23" s="12"/>
      <c r="B23" s="44">
        <v>539</v>
      </c>
      <c r="C23" s="20" t="s">
        <v>36</v>
      </c>
      <c r="D23" s="46">
        <v>19368103</v>
      </c>
      <c r="E23" s="46">
        <v>26288</v>
      </c>
      <c r="F23" s="46">
        <v>0</v>
      </c>
      <c r="G23" s="46">
        <v>5924945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25319336</v>
      </c>
      <c r="O23" s="47">
        <f t="shared" si="1"/>
        <v>229.40207119623815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2845973</v>
      </c>
      <c r="E24" s="31">
        <f t="shared" si="6"/>
        <v>0</v>
      </c>
      <c r="F24" s="31">
        <f t="shared" si="6"/>
        <v>0</v>
      </c>
      <c r="G24" s="31">
        <f t="shared" si="6"/>
        <v>515790</v>
      </c>
      <c r="H24" s="31">
        <f t="shared" si="6"/>
        <v>0</v>
      </c>
      <c r="I24" s="31">
        <f t="shared" si="6"/>
        <v>5500490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8862253</v>
      </c>
      <c r="O24" s="43">
        <f t="shared" si="1"/>
        <v>80.29512281305777</v>
      </c>
      <c r="P24" s="10"/>
    </row>
    <row r="25" spans="1:16" ht="15">
      <c r="A25" s="12"/>
      <c r="B25" s="44">
        <v>541</v>
      </c>
      <c r="C25" s="20" t="s">
        <v>67</v>
      </c>
      <c r="D25" s="46">
        <v>2845973</v>
      </c>
      <c r="E25" s="46">
        <v>0</v>
      </c>
      <c r="F25" s="46">
        <v>0</v>
      </c>
      <c r="G25" s="46">
        <v>515790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3361763</v>
      </c>
      <c r="O25" s="47">
        <f t="shared" si="1"/>
        <v>30.458752752081615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2259973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2259973</v>
      </c>
      <c r="O26" s="47">
        <f t="shared" si="1"/>
        <v>20.47614862599777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3240517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3240517</v>
      </c>
      <c r="O27" s="47">
        <f t="shared" si="1"/>
        <v>29.360221434978392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2827391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2827391</v>
      </c>
      <c r="O28" s="43">
        <f t="shared" si="1"/>
        <v>25.617154868579608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2827391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2827391</v>
      </c>
      <c r="O29" s="47">
        <f t="shared" si="1"/>
        <v>25.617154868579608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12655411</v>
      </c>
      <c r="E30" s="31">
        <f t="shared" si="9"/>
        <v>118558</v>
      </c>
      <c r="F30" s="31">
        <f t="shared" si="9"/>
        <v>0</v>
      </c>
      <c r="G30" s="31">
        <f t="shared" si="9"/>
        <v>1890410</v>
      </c>
      <c r="H30" s="31">
        <f t="shared" si="9"/>
        <v>0</v>
      </c>
      <c r="I30" s="31">
        <f t="shared" si="9"/>
        <v>192433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14856812</v>
      </c>
      <c r="O30" s="43">
        <f t="shared" si="1"/>
        <v>134.60793143126364</v>
      </c>
      <c r="P30" s="9"/>
    </row>
    <row r="31" spans="1:16" ht="15">
      <c r="A31" s="12"/>
      <c r="B31" s="44">
        <v>572</v>
      </c>
      <c r="C31" s="20" t="s">
        <v>69</v>
      </c>
      <c r="D31" s="46">
        <v>12655411</v>
      </c>
      <c r="E31" s="46">
        <v>118558</v>
      </c>
      <c r="F31" s="46">
        <v>0</v>
      </c>
      <c r="G31" s="46">
        <v>1758331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14532300</v>
      </c>
      <c r="O31" s="47">
        <f t="shared" si="1"/>
        <v>131.66773880820142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3940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3940</v>
      </c>
      <c r="O32" s="47">
        <f t="shared" si="1"/>
        <v>0.03569778293211079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128139</v>
      </c>
      <c r="H33" s="46">
        <v>0</v>
      </c>
      <c r="I33" s="46">
        <v>192433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320572</v>
      </c>
      <c r="O33" s="47">
        <f t="shared" si="1"/>
        <v>2.9044948401301065</v>
      </c>
      <c r="P33" s="9"/>
    </row>
    <row r="34" spans="1:16" ht="15.75">
      <c r="A34" s="28" t="s">
        <v>71</v>
      </c>
      <c r="B34" s="29"/>
      <c r="C34" s="30"/>
      <c r="D34" s="31">
        <f aca="true" t="shared" si="11" ref="D34:M34">SUM(D35:D35)</f>
        <v>9481553</v>
      </c>
      <c r="E34" s="31">
        <f t="shared" si="11"/>
        <v>30000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218123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9729676</v>
      </c>
      <c r="O34" s="43">
        <f t="shared" si="1"/>
        <v>88.1542796567939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9481553</v>
      </c>
      <c r="E35" s="46">
        <v>30000</v>
      </c>
      <c r="F35" s="46">
        <v>0</v>
      </c>
      <c r="G35" s="46">
        <v>0</v>
      </c>
      <c r="H35" s="46">
        <v>0</v>
      </c>
      <c r="I35" s="46">
        <v>218123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9729676</v>
      </c>
      <c r="O35" s="47">
        <f t="shared" si="1"/>
        <v>88.1542796567939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142694778</v>
      </c>
      <c r="E36" s="15">
        <f aca="true" t="shared" si="12" ref="E36:M36">SUM(E5,E13,E18,E24,E28,E30,E34)</f>
        <v>42065323</v>
      </c>
      <c r="F36" s="15">
        <f t="shared" si="12"/>
        <v>0</v>
      </c>
      <c r="G36" s="15">
        <f t="shared" si="12"/>
        <v>10329915</v>
      </c>
      <c r="H36" s="15">
        <f t="shared" si="12"/>
        <v>0</v>
      </c>
      <c r="I36" s="15">
        <f t="shared" si="12"/>
        <v>58054548</v>
      </c>
      <c r="J36" s="15">
        <f t="shared" si="12"/>
        <v>23900981</v>
      </c>
      <c r="K36" s="15">
        <f t="shared" si="12"/>
        <v>40582903</v>
      </c>
      <c r="L36" s="15">
        <f t="shared" si="12"/>
        <v>0</v>
      </c>
      <c r="M36" s="15">
        <f t="shared" si="12"/>
        <v>0</v>
      </c>
      <c r="N36" s="15">
        <f t="shared" si="10"/>
        <v>317628448</v>
      </c>
      <c r="O36" s="37">
        <f t="shared" si="1"/>
        <v>2877.8252258292487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83</v>
      </c>
      <c r="M38" s="93"/>
      <c r="N38" s="93"/>
      <c r="O38" s="41">
        <v>110371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25500334</v>
      </c>
      <c r="E5" s="26">
        <f t="shared" si="0"/>
        <v>16030851</v>
      </c>
      <c r="F5" s="26">
        <f t="shared" si="0"/>
        <v>0</v>
      </c>
      <c r="G5" s="26">
        <f t="shared" si="0"/>
        <v>8867</v>
      </c>
      <c r="H5" s="26">
        <f t="shared" si="0"/>
        <v>0</v>
      </c>
      <c r="I5" s="26">
        <f t="shared" si="0"/>
        <v>0</v>
      </c>
      <c r="J5" s="26">
        <f t="shared" si="0"/>
        <v>21576643</v>
      </c>
      <c r="K5" s="26">
        <f t="shared" si="0"/>
        <v>35434175</v>
      </c>
      <c r="L5" s="26">
        <f t="shared" si="0"/>
        <v>0</v>
      </c>
      <c r="M5" s="26">
        <f t="shared" si="0"/>
        <v>0</v>
      </c>
      <c r="N5" s="27">
        <f>SUM(D5:M5)</f>
        <v>98550870</v>
      </c>
      <c r="O5" s="32">
        <f aca="true" t="shared" si="1" ref="O5:O36">(N5/O$38)</f>
        <v>900.4931424237717</v>
      </c>
      <c r="P5" s="6"/>
    </row>
    <row r="6" spans="1:16" ht="15">
      <c r="A6" s="12"/>
      <c r="B6" s="44">
        <v>511</v>
      </c>
      <c r="C6" s="20" t="s">
        <v>19</v>
      </c>
      <c r="D6" s="46">
        <v>435031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435031</v>
      </c>
      <c r="O6" s="47">
        <f t="shared" si="1"/>
        <v>3.9750276404638116</v>
      </c>
      <c r="P6" s="9"/>
    </row>
    <row r="7" spans="1:16" ht="15">
      <c r="A7" s="12"/>
      <c r="B7" s="44">
        <v>512</v>
      </c>
      <c r="C7" s="20" t="s">
        <v>20</v>
      </c>
      <c r="D7" s="46">
        <v>2313356</v>
      </c>
      <c r="E7" s="46">
        <v>336305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2649661</v>
      </c>
      <c r="O7" s="47">
        <f t="shared" si="1"/>
        <v>24.210862473844355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21576643</v>
      </c>
      <c r="K8" s="46">
        <v>0</v>
      </c>
      <c r="L8" s="46">
        <v>0</v>
      </c>
      <c r="M8" s="46">
        <v>0</v>
      </c>
      <c r="N8" s="46">
        <f t="shared" si="2"/>
        <v>21576643</v>
      </c>
      <c r="O8" s="47">
        <f t="shared" si="1"/>
        <v>197.15319669959155</v>
      </c>
      <c r="P8" s="9"/>
    </row>
    <row r="9" spans="1:16" ht="15">
      <c r="A9" s="12"/>
      <c r="B9" s="44">
        <v>514</v>
      </c>
      <c r="C9" s="20" t="s">
        <v>22</v>
      </c>
      <c r="D9" s="46">
        <v>1027421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1027421</v>
      </c>
      <c r="O9" s="47">
        <f t="shared" si="1"/>
        <v>9.387898502389415</v>
      </c>
      <c r="P9" s="9"/>
    </row>
    <row r="10" spans="1:16" ht="15">
      <c r="A10" s="12"/>
      <c r="B10" s="44">
        <v>517</v>
      </c>
      <c r="C10" s="20" t="s">
        <v>23</v>
      </c>
      <c r="D10" s="46">
        <v>592138</v>
      </c>
      <c r="E10" s="46">
        <v>3587288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4179426</v>
      </c>
      <c r="O10" s="47">
        <f t="shared" si="1"/>
        <v>38.18885061357261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35434175</v>
      </c>
      <c r="L11" s="46">
        <v>0</v>
      </c>
      <c r="M11" s="46">
        <v>0</v>
      </c>
      <c r="N11" s="46">
        <f t="shared" si="2"/>
        <v>35434175</v>
      </c>
      <c r="O11" s="47">
        <f t="shared" si="1"/>
        <v>323.77422538171254</v>
      </c>
      <c r="P11" s="9"/>
    </row>
    <row r="12" spans="1:16" ht="15">
      <c r="A12" s="12"/>
      <c r="B12" s="44">
        <v>519</v>
      </c>
      <c r="C12" s="20" t="s">
        <v>64</v>
      </c>
      <c r="D12" s="46">
        <v>21132388</v>
      </c>
      <c r="E12" s="46">
        <v>12107258</v>
      </c>
      <c r="F12" s="46">
        <v>0</v>
      </c>
      <c r="G12" s="46">
        <v>8867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33248513</v>
      </c>
      <c r="O12" s="47">
        <f t="shared" si="1"/>
        <v>303.80308111219745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65492298</v>
      </c>
      <c r="E13" s="31">
        <f t="shared" si="3"/>
        <v>17389287</v>
      </c>
      <c r="F13" s="31">
        <f t="shared" si="3"/>
        <v>0</v>
      </c>
      <c r="G13" s="31">
        <f t="shared" si="3"/>
        <v>1339780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84221365</v>
      </c>
      <c r="O13" s="43">
        <f t="shared" si="1"/>
        <v>769.5595343609799</v>
      </c>
      <c r="P13" s="10"/>
    </row>
    <row r="14" spans="1:16" ht="15">
      <c r="A14" s="12"/>
      <c r="B14" s="44">
        <v>521</v>
      </c>
      <c r="C14" s="20" t="s">
        <v>27</v>
      </c>
      <c r="D14" s="46">
        <v>43486870</v>
      </c>
      <c r="E14" s="46">
        <v>1538283</v>
      </c>
      <c r="F14" s="46">
        <v>0</v>
      </c>
      <c r="G14" s="46">
        <v>17568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45042721</v>
      </c>
      <c r="O14" s="47">
        <f t="shared" si="1"/>
        <v>411.5708098427463</v>
      </c>
      <c r="P14" s="9"/>
    </row>
    <row r="15" spans="1:16" ht="15">
      <c r="A15" s="12"/>
      <c r="B15" s="44">
        <v>522</v>
      </c>
      <c r="C15" s="20" t="s">
        <v>28</v>
      </c>
      <c r="D15" s="46">
        <v>21914377</v>
      </c>
      <c r="E15" s="46">
        <v>0</v>
      </c>
      <c r="F15" s="46">
        <v>0</v>
      </c>
      <c r="G15" s="46">
        <v>1322212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23236589</v>
      </c>
      <c r="O15" s="47">
        <f t="shared" si="1"/>
        <v>212.32069334161787</v>
      </c>
      <c r="P15" s="9"/>
    </row>
    <row r="16" spans="1:16" ht="15">
      <c r="A16" s="12"/>
      <c r="B16" s="44">
        <v>524</v>
      </c>
      <c r="C16" s="20" t="s">
        <v>57</v>
      </c>
      <c r="D16" s="46">
        <v>91051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91051</v>
      </c>
      <c r="O16" s="47">
        <f t="shared" si="1"/>
        <v>0.8319642547125848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15851004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15851004</v>
      </c>
      <c r="O17" s="47">
        <f t="shared" si="1"/>
        <v>144.83606692190313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16211480</v>
      </c>
      <c r="E18" s="31">
        <f t="shared" si="5"/>
        <v>68583</v>
      </c>
      <c r="F18" s="31">
        <f t="shared" si="5"/>
        <v>0</v>
      </c>
      <c r="G18" s="31">
        <f t="shared" si="5"/>
        <v>16470133</v>
      </c>
      <c r="H18" s="31">
        <f t="shared" si="5"/>
        <v>0</v>
      </c>
      <c r="I18" s="31">
        <f t="shared" si="5"/>
        <v>45999868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78750064</v>
      </c>
      <c r="O18" s="43">
        <f t="shared" si="1"/>
        <v>719.5663782311931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21012205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21012205</v>
      </c>
      <c r="O19" s="47">
        <f t="shared" si="1"/>
        <v>191.9957328606281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5881712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5881712</v>
      </c>
      <c r="O20" s="47">
        <f t="shared" si="1"/>
        <v>53.74322237552654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17235738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17235738</v>
      </c>
      <c r="O21" s="47">
        <f t="shared" si="1"/>
        <v>157.488857009713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1870213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1870213</v>
      </c>
      <c r="O22" s="47">
        <f t="shared" si="1"/>
        <v>17.08877842855968</v>
      </c>
      <c r="P22" s="9"/>
    </row>
    <row r="23" spans="1:16" ht="15">
      <c r="A23" s="12"/>
      <c r="B23" s="44">
        <v>539</v>
      </c>
      <c r="C23" s="20" t="s">
        <v>36</v>
      </c>
      <c r="D23" s="46">
        <v>16211480</v>
      </c>
      <c r="E23" s="46">
        <v>68583</v>
      </c>
      <c r="F23" s="46">
        <v>0</v>
      </c>
      <c r="G23" s="46">
        <v>16470133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32750196</v>
      </c>
      <c r="O23" s="47">
        <f t="shared" si="1"/>
        <v>299.24978755676574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3979875</v>
      </c>
      <c r="E24" s="31">
        <f t="shared" si="6"/>
        <v>0</v>
      </c>
      <c r="F24" s="31">
        <f t="shared" si="6"/>
        <v>0</v>
      </c>
      <c r="G24" s="31">
        <f t="shared" si="6"/>
        <v>1689017</v>
      </c>
      <c r="H24" s="31">
        <f t="shared" si="6"/>
        <v>0</v>
      </c>
      <c r="I24" s="31">
        <f t="shared" si="6"/>
        <v>5318555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10987447</v>
      </c>
      <c r="O24" s="43">
        <f t="shared" si="1"/>
        <v>100.39607642474027</v>
      </c>
      <c r="P24" s="10"/>
    </row>
    <row r="25" spans="1:16" ht="15">
      <c r="A25" s="12"/>
      <c r="B25" s="44">
        <v>541</v>
      </c>
      <c r="C25" s="20" t="s">
        <v>67</v>
      </c>
      <c r="D25" s="46">
        <v>3979875</v>
      </c>
      <c r="E25" s="46">
        <v>0</v>
      </c>
      <c r="F25" s="46">
        <v>0</v>
      </c>
      <c r="G25" s="46">
        <v>1689017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5668892</v>
      </c>
      <c r="O25" s="47">
        <f t="shared" si="1"/>
        <v>51.79861295127055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2229363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2229363</v>
      </c>
      <c r="O26" s="47">
        <f t="shared" si="1"/>
        <v>20.37045531382206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3089192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3089192</v>
      </c>
      <c r="O27" s="47">
        <f t="shared" si="1"/>
        <v>28.227008159647664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3389700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3389700</v>
      </c>
      <c r="O28" s="43">
        <f t="shared" si="1"/>
        <v>30.972852952732524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3389700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3389700</v>
      </c>
      <c r="O29" s="47">
        <f t="shared" si="1"/>
        <v>30.972852952732524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8617605</v>
      </c>
      <c r="E30" s="31">
        <f t="shared" si="9"/>
        <v>117275</v>
      </c>
      <c r="F30" s="31">
        <f t="shared" si="9"/>
        <v>0</v>
      </c>
      <c r="G30" s="31">
        <f t="shared" si="9"/>
        <v>1647162</v>
      </c>
      <c r="H30" s="31">
        <f t="shared" si="9"/>
        <v>0</v>
      </c>
      <c r="I30" s="31">
        <f t="shared" si="9"/>
        <v>109528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10491570</v>
      </c>
      <c r="O30" s="43">
        <f t="shared" si="1"/>
        <v>95.86507798722599</v>
      </c>
      <c r="P30" s="9"/>
    </row>
    <row r="31" spans="1:16" ht="15">
      <c r="A31" s="12"/>
      <c r="B31" s="44">
        <v>572</v>
      </c>
      <c r="C31" s="20" t="s">
        <v>69</v>
      </c>
      <c r="D31" s="46">
        <v>8617605</v>
      </c>
      <c r="E31" s="46">
        <v>117275</v>
      </c>
      <c r="F31" s="46">
        <v>0</v>
      </c>
      <c r="G31" s="46">
        <v>1574105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10308985</v>
      </c>
      <c r="O31" s="47">
        <f t="shared" si="1"/>
        <v>94.19673614093439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3780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3780</v>
      </c>
      <c r="O32" s="47">
        <f t="shared" si="1"/>
        <v>0.034539158085178316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69277</v>
      </c>
      <c r="H33" s="46">
        <v>0</v>
      </c>
      <c r="I33" s="46">
        <v>109528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178805</v>
      </c>
      <c r="O33" s="47">
        <f t="shared" si="1"/>
        <v>1.633802688206431</v>
      </c>
      <c r="P33" s="9"/>
    </row>
    <row r="34" spans="1:16" ht="15.75">
      <c r="A34" s="28" t="s">
        <v>71</v>
      </c>
      <c r="B34" s="29"/>
      <c r="C34" s="30"/>
      <c r="D34" s="31">
        <f aca="true" t="shared" si="11" ref="D34:M34">SUM(D35:D35)</f>
        <v>25013739</v>
      </c>
      <c r="E34" s="31">
        <f t="shared" si="11"/>
        <v>292600</v>
      </c>
      <c r="F34" s="31">
        <f t="shared" si="11"/>
        <v>0</v>
      </c>
      <c r="G34" s="31">
        <f t="shared" si="11"/>
        <v>2637160</v>
      </c>
      <c r="H34" s="31">
        <f t="shared" si="11"/>
        <v>0</v>
      </c>
      <c r="I34" s="31">
        <f t="shared" si="11"/>
        <v>9454629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37398128</v>
      </c>
      <c r="O34" s="43">
        <f t="shared" si="1"/>
        <v>341.719538381411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25013739</v>
      </c>
      <c r="E35" s="46">
        <v>292600</v>
      </c>
      <c r="F35" s="46">
        <v>0</v>
      </c>
      <c r="G35" s="46">
        <v>2637160</v>
      </c>
      <c r="H35" s="46">
        <v>0</v>
      </c>
      <c r="I35" s="46">
        <v>9454629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37398128</v>
      </c>
      <c r="O35" s="47">
        <f t="shared" si="1"/>
        <v>341.719538381411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144815331</v>
      </c>
      <c r="E36" s="15">
        <f aca="true" t="shared" si="12" ref="E36:M36">SUM(E5,E13,E18,E24,E28,E30,E34)</f>
        <v>37288296</v>
      </c>
      <c r="F36" s="15">
        <f t="shared" si="12"/>
        <v>0</v>
      </c>
      <c r="G36" s="15">
        <f t="shared" si="12"/>
        <v>23792119</v>
      </c>
      <c r="H36" s="15">
        <f t="shared" si="12"/>
        <v>0</v>
      </c>
      <c r="I36" s="15">
        <f t="shared" si="12"/>
        <v>60882580</v>
      </c>
      <c r="J36" s="15">
        <f t="shared" si="12"/>
        <v>21576643</v>
      </c>
      <c r="K36" s="15">
        <f t="shared" si="12"/>
        <v>35434175</v>
      </c>
      <c r="L36" s="15">
        <f t="shared" si="12"/>
        <v>0</v>
      </c>
      <c r="M36" s="15">
        <f t="shared" si="12"/>
        <v>0</v>
      </c>
      <c r="N36" s="15">
        <f t="shared" si="10"/>
        <v>323789144</v>
      </c>
      <c r="O36" s="37">
        <f t="shared" si="1"/>
        <v>2958.5726007620547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81</v>
      </c>
      <c r="M38" s="93"/>
      <c r="N38" s="93"/>
      <c r="O38" s="41">
        <v>109441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23923087</v>
      </c>
      <c r="E5" s="26">
        <f t="shared" si="0"/>
        <v>17314547</v>
      </c>
      <c r="F5" s="26">
        <f t="shared" si="0"/>
        <v>0</v>
      </c>
      <c r="G5" s="26">
        <f t="shared" si="0"/>
        <v>3000</v>
      </c>
      <c r="H5" s="26">
        <f t="shared" si="0"/>
        <v>0</v>
      </c>
      <c r="I5" s="26">
        <f t="shared" si="0"/>
        <v>0</v>
      </c>
      <c r="J5" s="26">
        <f t="shared" si="0"/>
        <v>21756157</v>
      </c>
      <c r="K5" s="26">
        <f t="shared" si="0"/>
        <v>39012479</v>
      </c>
      <c r="L5" s="26">
        <f t="shared" si="0"/>
        <v>0</v>
      </c>
      <c r="M5" s="26">
        <f t="shared" si="0"/>
        <v>0</v>
      </c>
      <c r="N5" s="27">
        <f>SUM(D5:M5)</f>
        <v>102009270</v>
      </c>
      <c r="O5" s="32">
        <f aca="true" t="shared" si="1" ref="O5:O36">(N5/O$38)</f>
        <v>949.5859436816384</v>
      </c>
      <c r="P5" s="6"/>
    </row>
    <row r="6" spans="1:16" ht="15">
      <c r="A6" s="12"/>
      <c r="B6" s="44">
        <v>511</v>
      </c>
      <c r="C6" s="20" t="s">
        <v>19</v>
      </c>
      <c r="D6" s="46">
        <v>430566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430566</v>
      </c>
      <c r="O6" s="47">
        <f t="shared" si="1"/>
        <v>4.008061438212707</v>
      </c>
      <c r="P6" s="9"/>
    </row>
    <row r="7" spans="1:16" ht="15">
      <c r="A7" s="12"/>
      <c r="B7" s="44">
        <v>512</v>
      </c>
      <c r="C7" s="20" t="s">
        <v>20</v>
      </c>
      <c r="D7" s="46">
        <v>2047426</v>
      </c>
      <c r="E7" s="46">
        <v>336414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2383840</v>
      </c>
      <c r="O7" s="47">
        <f t="shared" si="1"/>
        <v>22.190737723993482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21756157</v>
      </c>
      <c r="K8" s="46">
        <v>0</v>
      </c>
      <c r="L8" s="46">
        <v>0</v>
      </c>
      <c r="M8" s="46">
        <v>0</v>
      </c>
      <c r="N8" s="46">
        <f t="shared" si="2"/>
        <v>21756157</v>
      </c>
      <c r="O8" s="47">
        <f t="shared" si="1"/>
        <v>202.52415173376775</v>
      </c>
      <c r="P8" s="9"/>
    </row>
    <row r="9" spans="1:16" ht="15">
      <c r="A9" s="12"/>
      <c r="B9" s="44">
        <v>514</v>
      </c>
      <c r="C9" s="20" t="s">
        <v>22</v>
      </c>
      <c r="D9" s="46">
        <v>1052923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1052923</v>
      </c>
      <c r="O9" s="47">
        <f t="shared" si="1"/>
        <v>9.801470793576915</v>
      </c>
      <c r="P9" s="9"/>
    </row>
    <row r="10" spans="1:16" ht="15">
      <c r="A10" s="12"/>
      <c r="B10" s="44">
        <v>517</v>
      </c>
      <c r="C10" s="20" t="s">
        <v>23</v>
      </c>
      <c r="D10" s="46">
        <v>643341</v>
      </c>
      <c r="E10" s="46">
        <v>3665249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4308590</v>
      </c>
      <c r="O10" s="47">
        <f t="shared" si="1"/>
        <v>40.10788922504073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39012479</v>
      </c>
      <c r="L11" s="46">
        <v>0</v>
      </c>
      <c r="M11" s="46">
        <v>0</v>
      </c>
      <c r="N11" s="46">
        <f t="shared" si="2"/>
        <v>39012479</v>
      </c>
      <c r="O11" s="47">
        <f t="shared" si="1"/>
        <v>363.1601489411217</v>
      </c>
      <c r="P11" s="9"/>
    </row>
    <row r="12" spans="1:16" ht="15">
      <c r="A12" s="12"/>
      <c r="B12" s="44">
        <v>519</v>
      </c>
      <c r="C12" s="20" t="s">
        <v>64</v>
      </c>
      <c r="D12" s="46">
        <v>19748831</v>
      </c>
      <c r="E12" s="46">
        <v>13312884</v>
      </c>
      <c r="F12" s="46">
        <v>0</v>
      </c>
      <c r="G12" s="46">
        <v>3000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33064715</v>
      </c>
      <c r="O12" s="47">
        <f t="shared" si="1"/>
        <v>307.7934838259251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63189062</v>
      </c>
      <c r="E13" s="31">
        <f t="shared" si="3"/>
        <v>15477577</v>
      </c>
      <c r="F13" s="31">
        <f t="shared" si="3"/>
        <v>0</v>
      </c>
      <c r="G13" s="31">
        <f t="shared" si="3"/>
        <v>1400849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80067488</v>
      </c>
      <c r="O13" s="43">
        <f t="shared" si="1"/>
        <v>745.3338422154992</v>
      </c>
      <c r="P13" s="10"/>
    </row>
    <row r="14" spans="1:16" ht="15">
      <c r="A14" s="12"/>
      <c r="B14" s="44">
        <v>521</v>
      </c>
      <c r="C14" s="20" t="s">
        <v>27</v>
      </c>
      <c r="D14" s="46">
        <v>40190223</v>
      </c>
      <c r="E14" s="46">
        <v>1296037</v>
      </c>
      <c r="F14" s="46">
        <v>0</v>
      </c>
      <c r="G14" s="46">
        <v>59533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41545793</v>
      </c>
      <c r="O14" s="47">
        <f t="shared" si="1"/>
        <v>386.7423132417966</v>
      </c>
      <c r="P14" s="9"/>
    </row>
    <row r="15" spans="1:16" ht="15">
      <c r="A15" s="12"/>
      <c r="B15" s="44">
        <v>522</v>
      </c>
      <c r="C15" s="20" t="s">
        <v>28</v>
      </c>
      <c r="D15" s="46">
        <v>22909438</v>
      </c>
      <c r="E15" s="46">
        <v>0</v>
      </c>
      <c r="F15" s="46">
        <v>0</v>
      </c>
      <c r="G15" s="46">
        <v>1341316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24250754</v>
      </c>
      <c r="O15" s="47">
        <f t="shared" si="1"/>
        <v>225.74590644635794</v>
      </c>
      <c r="P15" s="9"/>
    </row>
    <row r="16" spans="1:16" ht="15">
      <c r="A16" s="12"/>
      <c r="B16" s="44">
        <v>524</v>
      </c>
      <c r="C16" s="20" t="s">
        <v>57</v>
      </c>
      <c r="D16" s="46">
        <v>89401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89401</v>
      </c>
      <c r="O16" s="47">
        <f t="shared" si="1"/>
        <v>0.832217826390505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14181540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14181540</v>
      </c>
      <c r="O17" s="47">
        <f t="shared" si="1"/>
        <v>132.01340470095414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13364875</v>
      </c>
      <c r="E18" s="31">
        <f t="shared" si="5"/>
        <v>13178</v>
      </c>
      <c r="F18" s="31">
        <f t="shared" si="5"/>
        <v>0</v>
      </c>
      <c r="G18" s="31">
        <f t="shared" si="5"/>
        <v>18592768</v>
      </c>
      <c r="H18" s="31">
        <f t="shared" si="5"/>
        <v>0</v>
      </c>
      <c r="I18" s="31">
        <f t="shared" si="5"/>
        <v>48137898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80108719</v>
      </c>
      <c r="O18" s="43">
        <f t="shared" si="1"/>
        <v>745.717654177333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23014687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23014687</v>
      </c>
      <c r="O19" s="47">
        <f t="shared" si="1"/>
        <v>214.2395811030952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4643154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4643154</v>
      </c>
      <c r="O20" s="47">
        <f t="shared" si="1"/>
        <v>43.22228531533628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18178778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18178778</v>
      </c>
      <c r="O21" s="47">
        <f t="shared" si="1"/>
        <v>169.2229741680242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2301279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2301279</v>
      </c>
      <c r="O22" s="47">
        <f t="shared" si="1"/>
        <v>21.42219222713521</v>
      </c>
      <c r="P22" s="9"/>
    </row>
    <row r="23" spans="1:16" ht="15">
      <c r="A23" s="12"/>
      <c r="B23" s="44">
        <v>539</v>
      </c>
      <c r="C23" s="20" t="s">
        <v>36</v>
      </c>
      <c r="D23" s="46">
        <v>13364875</v>
      </c>
      <c r="E23" s="46">
        <v>13178</v>
      </c>
      <c r="F23" s="46">
        <v>0</v>
      </c>
      <c r="G23" s="46">
        <v>18592768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31970821</v>
      </c>
      <c r="O23" s="47">
        <f t="shared" si="1"/>
        <v>297.61062136374215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4243266</v>
      </c>
      <c r="E24" s="31">
        <f t="shared" si="6"/>
        <v>0</v>
      </c>
      <c r="F24" s="31">
        <f t="shared" si="6"/>
        <v>0</v>
      </c>
      <c r="G24" s="31">
        <f t="shared" si="6"/>
        <v>426055</v>
      </c>
      <c r="H24" s="31">
        <f t="shared" si="6"/>
        <v>0</v>
      </c>
      <c r="I24" s="31">
        <f t="shared" si="6"/>
        <v>4160124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8829445</v>
      </c>
      <c r="O24" s="43">
        <f t="shared" si="1"/>
        <v>82.19171515010473</v>
      </c>
      <c r="P24" s="10"/>
    </row>
    <row r="25" spans="1:16" ht="15">
      <c r="A25" s="12"/>
      <c r="B25" s="44">
        <v>541</v>
      </c>
      <c r="C25" s="20" t="s">
        <v>67</v>
      </c>
      <c r="D25" s="46">
        <v>4243266</v>
      </c>
      <c r="E25" s="46">
        <v>0</v>
      </c>
      <c r="F25" s="46">
        <v>0</v>
      </c>
      <c r="G25" s="46">
        <v>426055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4669321</v>
      </c>
      <c r="O25" s="47">
        <f t="shared" si="1"/>
        <v>43.4658692110775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2201628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2201628</v>
      </c>
      <c r="O26" s="47">
        <f t="shared" si="1"/>
        <v>20.494558994647427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1958496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1958496</v>
      </c>
      <c r="O27" s="47">
        <f t="shared" si="1"/>
        <v>18.2312869443798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2847396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2847396</v>
      </c>
      <c r="O28" s="43">
        <f t="shared" si="1"/>
        <v>26.50589713753782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2847396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2847396</v>
      </c>
      <c r="O29" s="47">
        <f t="shared" si="1"/>
        <v>26.50589713753782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7490714</v>
      </c>
      <c r="E30" s="31">
        <f t="shared" si="9"/>
        <v>176245</v>
      </c>
      <c r="F30" s="31">
        <f t="shared" si="9"/>
        <v>0</v>
      </c>
      <c r="G30" s="31">
        <f t="shared" si="9"/>
        <v>962837</v>
      </c>
      <c r="H30" s="31">
        <f t="shared" si="9"/>
        <v>0</v>
      </c>
      <c r="I30" s="31">
        <f t="shared" si="9"/>
        <v>4249101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12878897</v>
      </c>
      <c r="O30" s="43">
        <f t="shared" si="1"/>
        <v>119.88733535024436</v>
      </c>
      <c r="P30" s="9"/>
    </row>
    <row r="31" spans="1:16" ht="15">
      <c r="A31" s="12"/>
      <c r="B31" s="44">
        <v>572</v>
      </c>
      <c r="C31" s="20" t="s">
        <v>69</v>
      </c>
      <c r="D31" s="46">
        <v>7490714</v>
      </c>
      <c r="E31" s="46">
        <v>176245</v>
      </c>
      <c r="F31" s="46">
        <v>0</v>
      </c>
      <c r="G31" s="46">
        <v>910169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8577128</v>
      </c>
      <c r="O31" s="47">
        <f t="shared" si="1"/>
        <v>79.84294158715383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7997</v>
      </c>
      <c r="H32" s="46">
        <v>0</v>
      </c>
      <c r="I32" s="46">
        <v>4013106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4021103</v>
      </c>
      <c r="O32" s="47">
        <f t="shared" si="1"/>
        <v>37.43172445892483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44671</v>
      </c>
      <c r="H33" s="46">
        <v>0</v>
      </c>
      <c r="I33" s="46">
        <v>235995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280666</v>
      </c>
      <c r="O33" s="47">
        <f t="shared" si="1"/>
        <v>2.612669304165697</v>
      </c>
      <c r="P33" s="9"/>
    </row>
    <row r="34" spans="1:16" ht="15.75">
      <c r="A34" s="28" t="s">
        <v>71</v>
      </c>
      <c r="B34" s="29"/>
      <c r="C34" s="30"/>
      <c r="D34" s="31">
        <f aca="true" t="shared" si="11" ref="D34:M34">SUM(D35:D35)</f>
        <v>18572407</v>
      </c>
      <c r="E34" s="31">
        <f t="shared" si="11"/>
        <v>2863216</v>
      </c>
      <c r="F34" s="31">
        <f t="shared" si="11"/>
        <v>0</v>
      </c>
      <c r="G34" s="31">
        <f t="shared" si="11"/>
        <v>271060</v>
      </c>
      <c r="H34" s="31">
        <f t="shared" si="11"/>
        <v>0</v>
      </c>
      <c r="I34" s="31">
        <f t="shared" si="11"/>
        <v>2044918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23751601</v>
      </c>
      <c r="O34" s="43">
        <f t="shared" si="1"/>
        <v>221.0993809634629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18572407</v>
      </c>
      <c r="E35" s="46">
        <v>2863216</v>
      </c>
      <c r="F35" s="46">
        <v>0</v>
      </c>
      <c r="G35" s="46">
        <v>271060</v>
      </c>
      <c r="H35" s="46">
        <v>0</v>
      </c>
      <c r="I35" s="46">
        <v>2044918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23751601</v>
      </c>
      <c r="O35" s="47">
        <f t="shared" si="1"/>
        <v>221.0993809634629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130783411</v>
      </c>
      <c r="E36" s="15">
        <f aca="true" t="shared" si="12" ref="E36:M36">SUM(E5,E13,E18,E24,E28,E30,E34)</f>
        <v>38692159</v>
      </c>
      <c r="F36" s="15">
        <f t="shared" si="12"/>
        <v>0</v>
      </c>
      <c r="G36" s="15">
        <f t="shared" si="12"/>
        <v>21656569</v>
      </c>
      <c r="H36" s="15">
        <f t="shared" si="12"/>
        <v>0</v>
      </c>
      <c r="I36" s="15">
        <f t="shared" si="12"/>
        <v>58592041</v>
      </c>
      <c r="J36" s="15">
        <f t="shared" si="12"/>
        <v>21756157</v>
      </c>
      <c r="K36" s="15">
        <f t="shared" si="12"/>
        <v>39012479</v>
      </c>
      <c r="L36" s="15">
        <f t="shared" si="12"/>
        <v>0</v>
      </c>
      <c r="M36" s="15">
        <f t="shared" si="12"/>
        <v>0</v>
      </c>
      <c r="N36" s="15">
        <f t="shared" si="10"/>
        <v>310492816</v>
      </c>
      <c r="O36" s="37">
        <f t="shared" si="1"/>
        <v>2890.3217686758203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79</v>
      </c>
      <c r="M38" s="93"/>
      <c r="N38" s="93"/>
      <c r="O38" s="41">
        <v>107425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26699776</v>
      </c>
      <c r="E5" s="26">
        <f t="shared" si="0"/>
        <v>11200423</v>
      </c>
      <c r="F5" s="26">
        <f t="shared" si="0"/>
        <v>0</v>
      </c>
      <c r="G5" s="26">
        <f t="shared" si="0"/>
        <v>82310</v>
      </c>
      <c r="H5" s="26">
        <f t="shared" si="0"/>
        <v>0</v>
      </c>
      <c r="I5" s="26">
        <f t="shared" si="0"/>
        <v>0</v>
      </c>
      <c r="J5" s="26">
        <f t="shared" si="0"/>
        <v>19651717</v>
      </c>
      <c r="K5" s="26">
        <f t="shared" si="0"/>
        <v>34818078</v>
      </c>
      <c r="L5" s="26">
        <f t="shared" si="0"/>
        <v>0</v>
      </c>
      <c r="M5" s="26">
        <f t="shared" si="0"/>
        <v>0</v>
      </c>
      <c r="N5" s="27">
        <f>SUM(D5:M5)</f>
        <v>92452304</v>
      </c>
      <c r="O5" s="32">
        <f aca="true" t="shared" si="1" ref="O5:O36">(N5/O$38)</f>
        <v>870.0574440052701</v>
      </c>
      <c r="P5" s="6"/>
    </row>
    <row r="6" spans="1:16" ht="15">
      <c r="A6" s="12"/>
      <c r="B6" s="44">
        <v>511</v>
      </c>
      <c r="C6" s="20" t="s">
        <v>19</v>
      </c>
      <c r="D6" s="46">
        <v>416664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416664</v>
      </c>
      <c r="O6" s="47">
        <f t="shared" si="1"/>
        <v>3.921174477696217</v>
      </c>
      <c r="P6" s="9"/>
    </row>
    <row r="7" spans="1:16" ht="15">
      <c r="A7" s="12"/>
      <c r="B7" s="44">
        <v>512</v>
      </c>
      <c r="C7" s="20" t="s">
        <v>20</v>
      </c>
      <c r="D7" s="46">
        <v>1974700</v>
      </c>
      <c r="E7" s="46">
        <v>321235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2295935</v>
      </c>
      <c r="O7" s="47">
        <f t="shared" si="1"/>
        <v>21.606766421983814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19651717</v>
      </c>
      <c r="K8" s="46">
        <v>0</v>
      </c>
      <c r="L8" s="46">
        <v>0</v>
      </c>
      <c r="M8" s="46">
        <v>0</v>
      </c>
      <c r="N8" s="46">
        <f t="shared" si="2"/>
        <v>19651717</v>
      </c>
      <c r="O8" s="47">
        <f t="shared" si="1"/>
        <v>184.93993035949558</v>
      </c>
      <c r="P8" s="9"/>
    </row>
    <row r="9" spans="1:16" ht="15">
      <c r="A9" s="12"/>
      <c r="B9" s="44">
        <v>514</v>
      </c>
      <c r="C9" s="20" t="s">
        <v>22</v>
      </c>
      <c r="D9" s="46">
        <v>1148663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1148663</v>
      </c>
      <c r="O9" s="47">
        <f t="shared" si="1"/>
        <v>10.809928477319781</v>
      </c>
      <c r="P9" s="9"/>
    </row>
    <row r="10" spans="1:16" ht="15">
      <c r="A10" s="12"/>
      <c r="B10" s="44">
        <v>517</v>
      </c>
      <c r="C10" s="20" t="s">
        <v>23</v>
      </c>
      <c r="D10" s="46">
        <v>292074</v>
      </c>
      <c r="E10" s="46">
        <v>3695019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3987093</v>
      </c>
      <c r="O10" s="47">
        <f t="shared" si="1"/>
        <v>37.52204968944099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34818078</v>
      </c>
      <c r="L11" s="46">
        <v>0</v>
      </c>
      <c r="M11" s="46">
        <v>0</v>
      </c>
      <c r="N11" s="46">
        <f t="shared" si="2"/>
        <v>34818078</v>
      </c>
      <c r="O11" s="47">
        <f t="shared" si="1"/>
        <v>327.6687182382835</v>
      </c>
      <c r="P11" s="9"/>
    </row>
    <row r="12" spans="1:16" ht="15">
      <c r="A12" s="12"/>
      <c r="B12" s="44">
        <v>519</v>
      </c>
      <c r="C12" s="20" t="s">
        <v>64</v>
      </c>
      <c r="D12" s="46">
        <v>22867675</v>
      </c>
      <c r="E12" s="46">
        <v>7184169</v>
      </c>
      <c r="F12" s="46">
        <v>0</v>
      </c>
      <c r="G12" s="46">
        <v>82310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30134154</v>
      </c>
      <c r="O12" s="47">
        <f t="shared" si="1"/>
        <v>283.58887634105025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63834364</v>
      </c>
      <c r="E13" s="31">
        <f t="shared" si="3"/>
        <v>14187958</v>
      </c>
      <c r="F13" s="31">
        <f t="shared" si="3"/>
        <v>0</v>
      </c>
      <c r="G13" s="31">
        <f t="shared" si="3"/>
        <v>2468047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3">SUM(D13:M13)</f>
        <v>80490369</v>
      </c>
      <c r="O13" s="43">
        <f t="shared" si="1"/>
        <v>757.4851214003388</v>
      </c>
      <c r="P13" s="10"/>
    </row>
    <row r="14" spans="1:16" ht="15">
      <c r="A14" s="12"/>
      <c r="B14" s="44">
        <v>521</v>
      </c>
      <c r="C14" s="20" t="s">
        <v>27</v>
      </c>
      <c r="D14" s="46">
        <v>37018008</v>
      </c>
      <c r="E14" s="46">
        <v>557976</v>
      </c>
      <c r="F14" s="46">
        <v>0</v>
      </c>
      <c r="G14" s="46">
        <v>4200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37580184</v>
      </c>
      <c r="O14" s="47">
        <f t="shared" si="1"/>
        <v>353.6625635234331</v>
      </c>
      <c r="P14" s="9"/>
    </row>
    <row r="15" spans="1:16" ht="15">
      <c r="A15" s="12"/>
      <c r="B15" s="44">
        <v>522</v>
      </c>
      <c r="C15" s="20" t="s">
        <v>28</v>
      </c>
      <c r="D15" s="46">
        <v>21279702</v>
      </c>
      <c r="E15" s="46">
        <v>0</v>
      </c>
      <c r="F15" s="46">
        <v>0</v>
      </c>
      <c r="G15" s="46">
        <v>2463847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23743549</v>
      </c>
      <c r="O15" s="47">
        <f t="shared" si="1"/>
        <v>223.44766610201393</v>
      </c>
      <c r="P15" s="9"/>
    </row>
    <row r="16" spans="1:16" ht="15">
      <c r="A16" s="12"/>
      <c r="B16" s="44">
        <v>524</v>
      </c>
      <c r="C16" s="20" t="s">
        <v>57</v>
      </c>
      <c r="D16" s="46">
        <v>5536654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5536654</v>
      </c>
      <c r="O16" s="47">
        <f t="shared" si="1"/>
        <v>52.104780726519856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13629982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13629982</v>
      </c>
      <c r="O17" s="47">
        <f t="shared" si="1"/>
        <v>128.27011104837192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12668011</v>
      </c>
      <c r="E18" s="31">
        <f t="shared" si="5"/>
        <v>26822</v>
      </c>
      <c r="F18" s="31">
        <f t="shared" si="5"/>
        <v>0</v>
      </c>
      <c r="G18" s="31">
        <f t="shared" si="5"/>
        <v>9335854</v>
      </c>
      <c r="H18" s="31">
        <f t="shared" si="5"/>
        <v>0</v>
      </c>
      <c r="I18" s="31">
        <f t="shared" si="5"/>
        <v>45575093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67605780</v>
      </c>
      <c r="O18" s="43">
        <f t="shared" si="1"/>
        <v>636.2298136645962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22222575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22222575</v>
      </c>
      <c r="O19" s="47">
        <f t="shared" si="1"/>
        <v>209.13396386222473</v>
      </c>
      <c r="P19" s="9"/>
    </row>
    <row r="20" spans="1:16" ht="15">
      <c r="A20" s="12"/>
      <c r="B20" s="44">
        <v>534</v>
      </c>
      <c r="C20" s="20" t="s">
        <v>65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4222644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4222644</v>
      </c>
      <c r="O20" s="47">
        <f t="shared" si="1"/>
        <v>39.73879164313947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17013787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17013787</v>
      </c>
      <c r="O21" s="47">
        <f t="shared" si="1"/>
        <v>160.11469038208168</v>
      </c>
      <c r="P21" s="9"/>
    </row>
    <row r="22" spans="1:16" ht="15">
      <c r="A22" s="12"/>
      <c r="B22" s="44">
        <v>538</v>
      </c>
      <c r="C22" s="20" t="s">
        <v>66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2116087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2116087</v>
      </c>
      <c r="O22" s="47">
        <f t="shared" si="1"/>
        <v>19.914238659890835</v>
      </c>
      <c r="P22" s="9"/>
    </row>
    <row r="23" spans="1:16" ht="15">
      <c r="A23" s="12"/>
      <c r="B23" s="44">
        <v>539</v>
      </c>
      <c r="C23" s="20" t="s">
        <v>36</v>
      </c>
      <c r="D23" s="46">
        <v>12668011</v>
      </c>
      <c r="E23" s="46">
        <v>26822</v>
      </c>
      <c r="F23" s="46">
        <v>0</v>
      </c>
      <c r="G23" s="46">
        <v>9335854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22030687</v>
      </c>
      <c r="O23" s="47">
        <f t="shared" si="1"/>
        <v>207.32812911725955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SUM(D25:D27)</f>
        <v>4375029</v>
      </c>
      <c r="E24" s="31">
        <f t="shared" si="6"/>
        <v>0</v>
      </c>
      <c r="F24" s="31">
        <f t="shared" si="6"/>
        <v>0</v>
      </c>
      <c r="G24" s="31">
        <f t="shared" si="6"/>
        <v>934242</v>
      </c>
      <c r="H24" s="31">
        <f t="shared" si="6"/>
        <v>0</v>
      </c>
      <c r="I24" s="31">
        <f t="shared" si="6"/>
        <v>3856465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aca="true" t="shared" si="7" ref="N24:N29">SUM(D24:M24)</f>
        <v>9165736</v>
      </c>
      <c r="O24" s="43">
        <f t="shared" si="1"/>
        <v>86.25763222284961</v>
      </c>
      <c r="P24" s="10"/>
    </row>
    <row r="25" spans="1:16" ht="15">
      <c r="A25" s="12"/>
      <c r="B25" s="44">
        <v>541</v>
      </c>
      <c r="C25" s="20" t="s">
        <v>67</v>
      </c>
      <c r="D25" s="46">
        <v>4375029</v>
      </c>
      <c r="E25" s="46">
        <v>0</v>
      </c>
      <c r="F25" s="46">
        <v>0</v>
      </c>
      <c r="G25" s="46">
        <v>934242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5309271</v>
      </c>
      <c r="O25" s="47">
        <f t="shared" si="1"/>
        <v>49.964906832298134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2215359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2215359</v>
      </c>
      <c r="O26" s="47">
        <f t="shared" si="1"/>
        <v>20.848475437605874</v>
      </c>
      <c r="P26" s="9"/>
    </row>
    <row r="27" spans="1:16" ht="15">
      <c r="A27" s="12"/>
      <c r="B27" s="44">
        <v>545</v>
      </c>
      <c r="C27" s="20" t="s">
        <v>68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1641106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1641106</v>
      </c>
      <c r="O27" s="47">
        <f t="shared" si="1"/>
        <v>15.444249952945604</v>
      </c>
      <c r="P27" s="9"/>
    </row>
    <row r="28" spans="1:16" ht="15.75">
      <c r="A28" s="28" t="s">
        <v>40</v>
      </c>
      <c r="B28" s="29"/>
      <c r="C28" s="30"/>
      <c r="D28" s="31">
        <f aca="true" t="shared" si="8" ref="D28:M28">SUM(D29:D29)</f>
        <v>0</v>
      </c>
      <c r="E28" s="31">
        <f t="shared" si="8"/>
        <v>3071632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3071632</v>
      </c>
      <c r="O28" s="43">
        <f t="shared" si="1"/>
        <v>28.906757011104837</v>
      </c>
      <c r="P28" s="10"/>
    </row>
    <row r="29" spans="1:16" ht="15">
      <c r="A29" s="13"/>
      <c r="B29" s="45">
        <v>554</v>
      </c>
      <c r="C29" s="21" t="s">
        <v>41</v>
      </c>
      <c r="D29" s="46">
        <v>0</v>
      </c>
      <c r="E29" s="46">
        <v>3071632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3071632</v>
      </c>
      <c r="O29" s="47">
        <f t="shared" si="1"/>
        <v>28.906757011104837</v>
      </c>
      <c r="P29" s="9"/>
    </row>
    <row r="30" spans="1:16" ht="15.75">
      <c r="A30" s="28" t="s">
        <v>42</v>
      </c>
      <c r="B30" s="29"/>
      <c r="C30" s="30"/>
      <c r="D30" s="31">
        <f aca="true" t="shared" si="9" ref="D30:M30">SUM(D31:D33)</f>
        <v>7108336</v>
      </c>
      <c r="E30" s="31">
        <f t="shared" si="9"/>
        <v>105508</v>
      </c>
      <c r="F30" s="31">
        <f t="shared" si="9"/>
        <v>0</v>
      </c>
      <c r="G30" s="31">
        <f t="shared" si="9"/>
        <v>652296</v>
      </c>
      <c r="H30" s="31">
        <f t="shared" si="9"/>
        <v>0</v>
      </c>
      <c r="I30" s="31">
        <f t="shared" si="9"/>
        <v>5019771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aca="true" t="shared" si="10" ref="N30:N36">SUM(D30:M30)</f>
        <v>12885911</v>
      </c>
      <c r="O30" s="43">
        <f t="shared" si="1"/>
        <v>121.26774891774892</v>
      </c>
      <c r="P30" s="9"/>
    </row>
    <row r="31" spans="1:16" ht="15">
      <c r="A31" s="12"/>
      <c r="B31" s="44">
        <v>572</v>
      </c>
      <c r="C31" s="20" t="s">
        <v>69</v>
      </c>
      <c r="D31" s="46">
        <v>7108336</v>
      </c>
      <c r="E31" s="46">
        <v>105508</v>
      </c>
      <c r="F31" s="46">
        <v>0</v>
      </c>
      <c r="G31" s="46">
        <v>577969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0"/>
        <v>7791813</v>
      </c>
      <c r="O31" s="47">
        <f t="shared" si="1"/>
        <v>73.32780914737437</v>
      </c>
      <c r="P31" s="9"/>
    </row>
    <row r="32" spans="1:16" ht="15">
      <c r="A32" s="12"/>
      <c r="B32" s="44">
        <v>575</v>
      </c>
      <c r="C32" s="20" t="s">
        <v>70</v>
      </c>
      <c r="D32" s="46">
        <v>0</v>
      </c>
      <c r="E32" s="46">
        <v>0</v>
      </c>
      <c r="F32" s="46">
        <v>0</v>
      </c>
      <c r="G32" s="46">
        <v>74327</v>
      </c>
      <c r="H32" s="46">
        <v>0</v>
      </c>
      <c r="I32" s="46">
        <v>4748576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0"/>
        <v>4822903</v>
      </c>
      <c r="O32" s="47">
        <f t="shared" si="1"/>
        <v>45.3877564464521</v>
      </c>
      <c r="P32" s="9"/>
    </row>
    <row r="33" spans="1:16" ht="15">
      <c r="A33" s="12"/>
      <c r="B33" s="44">
        <v>579</v>
      </c>
      <c r="C33" s="20" t="s">
        <v>45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271195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271195</v>
      </c>
      <c r="O33" s="47">
        <f t="shared" si="1"/>
        <v>2.5521833239224545</v>
      </c>
      <c r="P33" s="9"/>
    </row>
    <row r="34" spans="1:16" ht="15.75">
      <c r="A34" s="28" t="s">
        <v>71</v>
      </c>
      <c r="B34" s="29"/>
      <c r="C34" s="30"/>
      <c r="D34" s="31">
        <f aca="true" t="shared" si="11" ref="D34:M34">SUM(D35:D35)</f>
        <v>15913437</v>
      </c>
      <c r="E34" s="31">
        <f t="shared" si="11"/>
        <v>6856050</v>
      </c>
      <c r="F34" s="31">
        <f t="shared" si="11"/>
        <v>0</v>
      </c>
      <c r="G34" s="31">
        <f t="shared" si="11"/>
        <v>0</v>
      </c>
      <c r="H34" s="31">
        <f t="shared" si="11"/>
        <v>0</v>
      </c>
      <c r="I34" s="31">
        <f t="shared" si="11"/>
        <v>2000134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24769621</v>
      </c>
      <c r="O34" s="43">
        <f t="shared" si="1"/>
        <v>233.10390551477508</v>
      </c>
      <c r="P34" s="9"/>
    </row>
    <row r="35" spans="1:16" ht="15.75" thickBot="1">
      <c r="A35" s="12"/>
      <c r="B35" s="44">
        <v>581</v>
      </c>
      <c r="C35" s="20" t="s">
        <v>72</v>
      </c>
      <c r="D35" s="46">
        <v>15913437</v>
      </c>
      <c r="E35" s="46">
        <v>6856050</v>
      </c>
      <c r="F35" s="46">
        <v>0</v>
      </c>
      <c r="G35" s="46">
        <v>0</v>
      </c>
      <c r="H35" s="46">
        <v>0</v>
      </c>
      <c r="I35" s="46">
        <v>2000134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24769621</v>
      </c>
      <c r="O35" s="47">
        <f t="shared" si="1"/>
        <v>233.10390551477508</v>
      </c>
      <c r="P35" s="9"/>
    </row>
    <row r="36" spans="1:119" ht="16.5" thickBot="1">
      <c r="A36" s="14" t="s">
        <v>10</v>
      </c>
      <c r="B36" s="23"/>
      <c r="C36" s="22"/>
      <c r="D36" s="15">
        <f>SUM(D5,D13,D18,D24,D28,D30,D34)</f>
        <v>130598953</v>
      </c>
      <c r="E36" s="15">
        <f aca="true" t="shared" si="12" ref="E36:M36">SUM(E5,E13,E18,E24,E28,E30,E34)</f>
        <v>35448393</v>
      </c>
      <c r="F36" s="15">
        <f t="shared" si="12"/>
        <v>0</v>
      </c>
      <c r="G36" s="15">
        <f t="shared" si="12"/>
        <v>13472749</v>
      </c>
      <c r="H36" s="15">
        <f t="shared" si="12"/>
        <v>0</v>
      </c>
      <c r="I36" s="15">
        <f t="shared" si="12"/>
        <v>56451463</v>
      </c>
      <c r="J36" s="15">
        <f t="shared" si="12"/>
        <v>19651717</v>
      </c>
      <c r="K36" s="15">
        <f t="shared" si="12"/>
        <v>34818078</v>
      </c>
      <c r="L36" s="15">
        <f t="shared" si="12"/>
        <v>0</v>
      </c>
      <c r="M36" s="15">
        <f t="shared" si="12"/>
        <v>0</v>
      </c>
      <c r="N36" s="15">
        <f t="shared" si="10"/>
        <v>290441353</v>
      </c>
      <c r="O36" s="37">
        <f t="shared" si="1"/>
        <v>2733.3084227366835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5" ht="15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5" ht="15">
      <c r="A38" s="38"/>
      <c r="B38" s="39"/>
      <c r="C38" s="39"/>
      <c r="D38" s="40"/>
      <c r="E38" s="40"/>
      <c r="F38" s="40"/>
      <c r="G38" s="40"/>
      <c r="H38" s="40"/>
      <c r="I38" s="40"/>
      <c r="J38" s="40"/>
      <c r="K38" s="40"/>
      <c r="L38" s="93" t="s">
        <v>75</v>
      </c>
      <c r="M38" s="93"/>
      <c r="N38" s="93"/>
      <c r="O38" s="41">
        <v>106260</v>
      </c>
    </row>
    <row r="39" spans="1:15" ht="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6"/>
    </row>
    <row r="40" spans="1:15" ht="15.75" customHeight="1" thickBot="1">
      <c r="A40" s="97" t="s">
        <v>55</v>
      </c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9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0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63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27254161</v>
      </c>
      <c r="E5" s="59">
        <f t="shared" si="0"/>
        <v>9732287</v>
      </c>
      <c r="F5" s="59">
        <f t="shared" si="0"/>
        <v>0</v>
      </c>
      <c r="G5" s="59">
        <f t="shared" si="0"/>
        <v>187877</v>
      </c>
      <c r="H5" s="59">
        <f t="shared" si="0"/>
        <v>0</v>
      </c>
      <c r="I5" s="59">
        <f t="shared" si="0"/>
        <v>0</v>
      </c>
      <c r="J5" s="59">
        <f t="shared" si="0"/>
        <v>21984016</v>
      </c>
      <c r="K5" s="59">
        <f t="shared" si="0"/>
        <v>32192241</v>
      </c>
      <c r="L5" s="59">
        <f t="shared" si="0"/>
        <v>0</v>
      </c>
      <c r="M5" s="59">
        <f t="shared" si="0"/>
        <v>0</v>
      </c>
      <c r="N5" s="60">
        <f>SUM(D5:M5)</f>
        <v>91350582</v>
      </c>
      <c r="O5" s="61">
        <f aca="true" t="shared" si="1" ref="O5:O36">(N5/O$38)</f>
        <v>872.8151764728364</v>
      </c>
      <c r="P5" s="62"/>
    </row>
    <row r="6" spans="1:16" ht="15">
      <c r="A6" s="64"/>
      <c r="B6" s="65">
        <v>511</v>
      </c>
      <c r="C6" s="66" t="s">
        <v>19</v>
      </c>
      <c r="D6" s="67">
        <v>366728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366728</v>
      </c>
      <c r="O6" s="68">
        <f t="shared" si="1"/>
        <v>3.5039269266782593</v>
      </c>
      <c r="P6" s="69"/>
    </row>
    <row r="7" spans="1:16" ht="15">
      <c r="A7" s="64"/>
      <c r="B7" s="65">
        <v>512</v>
      </c>
      <c r="C7" s="66" t="s">
        <v>20</v>
      </c>
      <c r="D7" s="67">
        <v>1680454</v>
      </c>
      <c r="E7" s="67">
        <v>313200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1993654</v>
      </c>
      <c r="O7" s="68">
        <f t="shared" si="1"/>
        <v>19.048498977661424</v>
      </c>
      <c r="P7" s="69"/>
    </row>
    <row r="8" spans="1:16" ht="15">
      <c r="A8" s="64"/>
      <c r="B8" s="65">
        <v>513</v>
      </c>
      <c r="C8" s="66" t="s">
        <v>21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21984016</v>
      </c>
      <c r="K8" s="67">
        <v>0</v>
      </c>
      <c r="L8" s="67">
        <v>0</v>
      </c>
      <c r="M8" s="67">
        <v>0</v>
      </c>
      <c r="N8" s="67">
        <f t="shared" si="2"/>
        <v>21984016</v>
      </c>
      <c r="O8" s="68">
        <f t="shared" si="1"/>
        <v>210.04773461237124</v>
      </c>
      <c r="P8" s="69"/>
    </row>
    <row r="9" spans="1:16" ht="15">
      <c r="A9" s="64"/>
      <c r="B9" s="65">
        <v>514</v>
      </c>
      <c r="C9" s="66" t="s">
        <v>22</v>
      </c>
      <c r="D9" s="67">
        <v>991980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991980</v>
      </c>
      <c r="O9" s="68">
        <f t="shared" si="1"/>
        <v>9.477938506812405</v>
      </c>
      <c r="P9" s="69"/>
    </row>
    <row r="10" spans="1:16" ht="15">
      <c r="A10" s="64"/>
      <c r="B10" s="65">
        <v>517</v>
      </c>
      <c r="C10" s="66" t="s">
        <v>23</v>
      </c>
      <c r="D10" s="67">
        <v>292074</v>
      </c>
      <c r="E10" s="67">
        <v>3724784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4016858</v>
      </c>
      <c r="O10" s="68">
        <f t="shared" si="1"/>
        <v>38.3793353843802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32192241</v>
      </c>
      <c r="L11" s="67">
        <v>0</v>
      </c>
      <c r="M11" s="67">
        <v>0</v>
      </c>
      <c r="N11" s="67">
        <f t="shared" si="2"/>
        <v>32192241</v>
      </c>
      <c r="O11" s="68">
        <f t="shared" si="1"/>
        <v>307.5828954157192</v>
      </c>
      <c r="P11" s="69"/>
    </row>
    <row r="12" spans="1:16" ht="15">
      <c r="A12" s="64"/>
      <c r="B12" s="65">
        <v>519</v>
      </c>
      <c r="C12" s="66" t="s">
        <v>64</v>
      </c>
      <c r="D12" s="67">
        <v>23922925</v>
      </c>
      <c r="E12" s="67">
        <v>5694303</v>
      </c>
      <c r="F12" s="67">
        <v>0</v>
      </c>
      <c r="G12" s="67">
        <v>187877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29805105</v>
      </c>
      <c r="O12" s="68">
        <f t="shared" si="1"/>
        <v>284.77484664921366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SUM(D14:D17)</f>
        <v>61479462</v>
      </c>
      <c r="E13" s="73">
        <f t="shared" si="3"/>
        <v>14469381</v>
      </c>
      <c r="F13" s="73">
        <f t="shared" si="3"/>
        <v>0</v>
      </c>
      <c r="G13" s="73">
        <f t="shared" si="3"/>
        <v>4483805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3">SUM(D13:M13)</f>
        <v>80432648</v>
      </c>
      <c r="O13" s="75">
        <f t="shared" si="1"/>
        <v>768.4990540979534</v>
      </c>
      <c r="P13" s="76"/>
    </row>
    <row r="14" spans="1:16" ht="15">
      <c r="A14" s="64"/>
      <c r="B14" s="65">
        <v>521</v>
      </c>
      <c r="C14" s="66" t="s">
        <v>27</v>
      </c>
      <c r="D14" s="67">
        <v>35773986</v>
      </c>
      <c r="E14" s="67">
        <v>778406</v>
      </c>
      <c r="F14" s="67">
        <v>0</v>
      </c>
      <c r="G14" s="67">
        <v>32124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36584516</v>
      </c>
      <c r="O14" s="68">
        <f t="shared" si="1"/>
        <v>349.54917735185643</v>
      </c>
      <c r="P14" s="69"/>
    </row>
    <row r="15" spans="1:16" ht="15">
      <c r="A15" s="64"/>
      <c r="B15" s="65">
        <v>522</v>
      </c>
      <c r="C15" s="66" t="s">
        <v>28</v>
      </c>
      <c r="D15" s="67">
        <v>20545882</v>
      </c>
      <c r="E15" s="67">
        <v>0</v>
      </c>
      <c r="F15" s="67">
        <v>0</v>
      </c>
      <c r="G15" s="67">
        <v>4451681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24997563</v>
      </c>
      <c r="O15" s="68">
        <f t="shared" si="1"/>
        <v>238.8408687011523</v>
      </c>
      <c r="P15" s="69"/>
    </row>
    <row r="16" spans="1:16" ht="15">
      <c r="A16" s="64"/>
      <c r="B16" s="65">
        <v>524</v>
      </c>
      <c r="C16" s="66" t="s">
        <v>57</v>
      </c>
      <c r="D16" s="67">
        <v>5159594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5159594</v>
      </c>
      <c r="O16" s="68">
        <f t="shared" si="1"/>
        <v>49.29768206225755</v>
      </c>
      <c r="P16" s="69"/>
    </row>
    <row r="17" spans="1:16" ht="15">
      <c r="A17" s="64"/>
      <c r="B17" s="65">
        <v>526</v>
      </c>
      <c r="C17" s="66" t="s">
        <v>29</v>
      </c>
      <c r="D17" s="67">
        <v>0</v>
      </c>
      <c r="E17" s="67">
        <v>13690975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13690975</v>
      </c>
      <c r="O17" s="68">
        <f t="shared" si="1"/>
        <v>130.81132598268712</v>
      </c>
      <c r="P17" s="69"/>
    </row>
    <row r="18" spans="1:16" ht="15.75">
      <c r="A18" s="70" t="s">
        <v>31</v>
      </c>
      <c r="B18" s="71"/>
      <c r="C18" s="72"/>
      <c r="D18" s="73">
        <f aca="true" t="shared" si="5" ref="D18:M18">SUM(D19:D23)</f>
        <v>12044560</v>
      </c>
      <c r="E18" s="73">
        <f t="shared" si="5"/>
        <v>7980</v>
      </c>
      <c r="F18" s="73">
        <f t="shared" si="5"/>
        <v>0</v>
      </c>
      <c r="G18" s="73">
        <f t="shared" si="5"/>
        <v>3268139</v>
      </c>
      <c r="H18" s="73">
        <f t="shared" si="5"/>
        <v>0</v>
      </c>
      <c r="I18" s="73">
        <f t="shared" si="5"/>
        <v>45704931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61025610</v>
      </c>
      <c r="O18" s="75">
        <f t="shared" si="1"/>
        <v>583.0732261947985</v>
      </c>
      <c r="P18" s="76"/>
    </row>
    <row r="19" spans="1:16" ht="15">
      <c r="A19" s="64"/>
      <c r="B19" s="65">
        <v>533</v>
      </c>
      <c r="C19" s="66" t="s">
        <v>32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22752862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22752862</v>
      </c>
      <c r="O19" s="68">
        <f t="shared" si="1"/>
        <v>217.39372456096768</v>
      </c>
      <c r="P19" s="69"/>
    </row>
    <row r="20" spans="1:16" ht="15">
      <c r="A20" s="64"/>
      <c r="B20" s="65">
        <v>534</v>
      </c>
      <c r="C20" s="66" t="s">
        <v>65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4291069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4291069</v>
      </c>
      <c r="O20" s="68">
        <f t="shared" si="1"/>
        <v>40.99930251667272</v>
      </c>
      <c r="P20" s="69"/>
    </row>
    <row r="21" spans="1:16" ht="15">
      <c r="A21" s="64"/>
      <c r="B21" s="65">
        <v>535</v>
      </c>
      <c r="C21" s="66" t="s">
        <v>34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16795528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16795528</v>
      </c>
      <c r="O21" s="68">
        <f t="shared" si="1"/>
        <v>160.47398291643577</v>
      </c>
      <c r="P21" s="69"/>
    </row>
    <row r="22" spans="1:16" ht="15">
      <c r="A22" s="64"/>
      <c r="B22" s="65">
        <v>538</v>
      </c>
      <c r="C22" s="66" t="s">
        <v>66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1865472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1865472</v>
      </c>
      <c r="O22" s="68">
        <f t="shared" si="1"/>
        <v>17.823775582350805</v>
      </c>
      <c r="P22" s="69"/>
    </row>
    <row r="23" spans="1:16" ht="15">
      <c r="A23" s="64"/>
      <c r="B23" s="65">
        <v>539</v>
      </c>
      <c r="C23" s="66" t="s">
        <v>36</v>
      </c>
      <c r="D23" s="67">
        <v>12044560</v>
      </c>
      <c r="E23" s="67">
        <v>7980</v>
      </c>
      <c r="F23" s="67">
        <v>0</v>
      </c>
      <c r="G23" s="67">
        <v>3268139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15320679</v>
      </c>
      <c r="O23" s="68">
        <f t="shared" si="1"/>
        <v>146.38244061837153</v>
      </c>
      <c r="P23" s="69"/>
    </row>
    <row r="24" spans="1:16" ht="15.75">
      <c r="A24" s="70" t="s">
        <v>37</v>
      </c>
      <c r="B24" s="71"/>
      <c r="C24" s="72"/>
      <c r="D24" s="73">
        <f aca="true" t="shared" si="6" ref="D24:M24">SUM(D25:D27)</f>
        <v>3878057</v>
      </c>
      <c r="E24" s="73">
        <f t="shared" si="6"/>
        <v>0</v>
      </c>
      <c r="F24" s="73">
        <f t="shared" si="6"/>
        <v>0</v>
      </c>
      <c r="G24" s="73">
        <f t="shared" si="6"/>
        <v>762282</v>
      </c>
      <c r="H24" s="73">
        <f t="shared" si="6"/>
        <v>0</v>
      </c>
      <c r="I24" s="73">
        <f t="shared" si="6"/>
        <v>2835393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aca="true" t="shared" si="7" ref="N24:N29">SUM(D24:M24)</f>
        <v>7475732</v>
      </c>
      <c r="O24" s="75">
        <f t="shared" si="1"/>
        <v>71.42737574286751</v>
      </c>
      <c r="P24" s="76"/>
    </row>
    <row r="25" spans="1:16" ht="15">
      <c r="A25" s="64"/>
      <c r="B25" s="65">
        <v>541</v>
      </c>
      <c r="C25" s="66" t="s">
        <v>67</v>
      </c>
      <c r="D25" s="67">
        <v>3878057</v>
      </c>
      <c r="E25" s="67">
        <v>0</v>
      </c>
      <c r="F25" s="67">
        <v>0</v>
      </c>
      <c r="G25" s="67">
        <v>762282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7"/>
        <v>4640339</v>
      </c>
      <c r="O25" s="68">
        <f t="shared" si="1"/>
        <v>44.336425827903156</v>
      </c>
      <c r="P25" s="69"/>
    </row>
    <row r="26" spans="1:16" ht="15">
      <c r="A26" s="64"/>
      <c r="B26" s="65">
        <v>542</v>
      </c>
      <c r="C26" s="66" t="s">
        <v>39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2107924</v>
      </c>
      <c r="J26" s="67">
        <v>0</v>
      </c>
      <c r="K26" s="67">
        <v>0</v>
      </c>
      <c r="L26" s="67">
        <v>0</v>
      </c>
      <c r="M26" s="67">
        <v>0</v>
      </c>
      <c r="N26" s="67">
        <f t="shared" si="7"/>
        <v>2107924</v>
      </c>
      <c r="O26" s="68">
        <f t="shared" si="1"/>
        <v>20.140299249011104</v>
      </c>
      <c r="P26" s="69"/>
    </row>
    <row r="27" spans="1:16" ht="15">
      <c r="A27" s="64"/>
      <c r="B27" s="65">
        <v>545</v>
      </c>
      <c r="C27" s="66" t="s">
        <v>68</v>
      </c>
      <c r="D27" s="67">
        <v>0</v>
      </c>
      <c r="E27" s="67">
        <v>0</v>
      </c>
      <c r="F27" s="67">
        <v>0</v>
      </c>
      <c r="G27" s="67">
        <v>0</v>
      </c>
      <c r="H27" s="67">
        <v>0</v>
      </c>
      <c r="I27" s="67">
        <v>727469</v>
      </c>
      <c r="J27" s="67">
        <v>0</v>
      </c>
      <c r="K27" s="67">
        <v>0</v>
      </c>
      <c r="L27" s="67">
        <v>0</v>
      </c>
      <c r="M27" s="67">
        <v>0</v>
      </c>
      <c r="N27" s="67">
        <f t="shared" si="7"/>
        <v>727469</v>
      </c>
      <c r="O27" s="68">
        <f t="shared" si="1"/>
        <v>6.950650665953259</v>
      </c>
      <c r="P27" s="69"/>
    </row>
    <row r="28" spans="1:16" ht="15.75">
      <c r="A28" s="70" t="s">
        <v>40</v>
      </c>
      <c r="B28" s="71"/>
      <c r="C28" s="72"/>
      <c r="D28" s="73">
        <f aca="true" t="shared" si="8" ref="D28:M28">SUM(D29:D29)</f>
        <v>0</v>
      </c>
      <c r="E28" s="73">
        <f t="shared" si="8"/>
        <v>4287663</v>
      </c>
      <c r="F28" s="73">
        <f t="shared" si="8"/>
        <v>0</v>
      </c>
      <c r="G28" s="73">
        <f t="shared" si="8"/>
        <v>0</v>
      </c>
      <c r="H28" s="73">
        <f t="shared" si="8"/>
        <v>0</v>
      </c>
      <c r="I28" s="73">
        <f t="shared" si="8"/>
        <v>0</v>
      </c>
      <c r="J28" s="73">
        <f t="shared" si="8"/>
        <v>0</v>
      </c>
      <c r="K28" s="73">
        <f t="shared" si="8"/>
        <v>0</v>
      </c>
      <c r="L28" s="73">
        <f t="shared" si="8"/>
        <v>0</v>
      </c>
      <c r="M28" s="73">
        <f t="shared" si="8"/>
        <v>0</v>
      </c>
      <c r="N28" s="73">
        <f t="shared" si="7"/>
        <v>4287663</v>
      </c>
      <c r="O28" s="75">
        <f t="shared" si="1"/>
        <v>40.966759664443636</v>
      </c>
      <c r="P28" s="76"/>
    </row>
    <row r="29" spans="1:16" ht="15">
      <c r="A29" s="64"/>
      <c r="B29" s="65">
        <v>554</v>
      </c>
      <c r="C29" s="66" t="s">
        <v>41</v>
      </c>
      <c r="D29" s="67">
        <v>0</v>
      </c>
      <c r="E29" s="67">
        <v>4287663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f t="shared" si="7"/>
        <v>4287663</v>
      </c>
      <c r="O29" s="68">
        <f t="shared" si="1"/>
        <v>40.966759664443636</v>
      </c>
      <c r="P29" s="69"/>
    </row>
    <row r="30" spans="1:16" ht="15.75">
      <c r="A30" s="70" t="s">
        <v>42</v>
      </c>
      <c r="B30" s="71"/>
      <c r="C30" s="72"/>
      <c r="D30" s="73">
        <f aca="true" t="shared" si="9" ref="D30:M30">SUM(D31:D33)</f>
        <v>6787045</v>
      </c>
      <c r="E30" s="73">
        <f t="shared" si="9"/>
        <v>152554</v>
      </c>
      <c r="F30" s="73">
        <f t="shared" si="9"/>
        <v>0</v>
      </c>
      <c r="G30" s="73">
        <f t="shared" si="9"/>
        <v>1652871</v>
      </c>
      <c r="H30" s="73">
        <f t="shared" si="9"/>
        <v>0</v>
      </c>
      <c r="I30" s="73">
        <f t="shared" si="9"/>
        <v>4922988</v>
      </c>
      <c r="J30" s="73">
        <f t="shared" si="9"/>
        <v>0</v>
      </c>
      <c r="K30" s="73">
        <f t="shared" si="9"/>
        <v>0</v>
      </c>
      <c r="L30" s="73">
        <f t="shared" si="9"/>
        <v>0</v>
      </c>
      <c r="M30" s="73">
        <f t="shared" si="9"/>
        <v>0</v>
      </c>
      <c r="N30" s="73">
        <f aca="true" t="shared" si="10" ref="N30:N36">SUM(D30:M30)</f>
        <v>13515458</v>
      </c>
      <c r="O30" s="75">
        <f t="shared" si="1"/>
        <v>129.13433719974776</v>
      </c>
      <c r="P30" s="69"/>
    </row>
    <row r="31" spans="1:16" ht="15">
      <c r="A31" s="64"/>
      <c r="B31" s="65">
        <v>572</v>
      </c>
      <c r="C31" s="66" t="s">
        <v>69</v>
      </c>
      <c r="D31" s="67">
        <v>6787045</v>
      </c>
      <c r="E31" s="67">
        <v>152554</v>
      </c>
      <c r="F31" s="67">
        <v>0</v>
      </c>
      <c r="G31" s="67">
        <v>1385002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10"/>
        <v>8324601</v>
      </c>
      <c r="O31" s="68">
        <f t="shared" si="1"/>
        <v>79.53795073665705</v>
      </c>
      <c r="P31" s="69"/>
    </row>
    <row r="32" spans="1:16" ht="15">
      <c r="A32" s="64"/>
      <c r="B32" s="65">
        <v>575</v>
      </c>
      <c r="C32" s="66" t="s">
        <v>70</v>
      </c>
      <c r="D32" s="67">
        <v>0</v>
      </c>
      <c r="E32" s="67">
        <v>0</v>
      </c>
      <c r="F32" s="67">
        <v>0</v>
      </c>
      <c r="G32" s="67">
        <v>267869</v>
      </c>
      <c r="H32" s="67">
        <v>0</v>
      </c>
      <c r="I32" s="67">
        <v>4705515</v>
      </c>
      <c r="J32" s="67">
        <v>0</v>
      </c>
      <c r="K32" s="67">
        <v>0</v>
      </c>
      <c r="L32" s="67">
        <v>0</v>
      </c>
      <c r="M32" s="67">
        <v>0</v>
      </c>
      <c r="N32" s="67">
        <f t="shared" si="10"/>
        <v>4973384</v>
      </c>
      <c r="O32" s="68">
        <f t="shared" si="1"/>
        <v>47.51852630372055</v>
      </c>
      <c r="P32" s="69"/>
    </row>
    <row r="33" spans="1:16" ht="15">
      <c r="A33" s="64"/>
      <c r="B33" s="65">
        <v>579</v>
      </c>
      <c r="C33" s="66" t="s">
        <v>45</v>
      </c>
      <c r="D33" s="67">
        <v>0</v>
      </c>
      <c r="E33" s="67">
        <v>0</v>
      </c>
      <c r="F33" s="67">
        <v>0</v>
      </c>
      <c r="G33" s="67">
        <v>0</v>
      </c>
      <c r="H33" s="67">
        <v>0</v>
      </c>
      <c r="I33" s="67">
        <v>217473</v>
      </c>
      <c r="J33" s="67">
        <v>0</v>
      </c>
      <c r="K33" s="67">
        <v>0</v>
      </c>
      <c r="L33" s="67">
        <v>0</v>
      </c>
      <c r="M33" s="67">
        <v>0</v>
      </c>
      <c r="N33" s="67">
        <f t="shared" si="10"/>
        <v>217473</v>
      </c>
      <c r="O33" s="68">
        <f t="shared" si="1"/>
        <v>2.077860159370163</v>
      </c>
      <c r="P33" s="69"/>
    </row>
    <row r="34" spans="1:16" ht="15.75">
      <c r="A34" s="70" t="s">
        <v>71</v>
      </c>
      <c r="B34" s="71"/>
      <c r="C34" s="72"/>
      <c r="D34" s="73">
        <f aca="true" t="shared" si="11" ref="D34:M34">SUM(D35:D35)</f>
        <v>18153438</v>
      </c>
      <c r="E34" s="73">
        <f t="shared" si="11"/>
        <v>8132405</v>
      </c>
      <c r="F34" s="73">
        <f t="shared" si="11"/>
        <v>0</v>
      </c>
      <c r="G34" s="73">
        <f t="shared" si="11"/>
        <v>0</v>
      </c>
      <c r="H34" s="73">
        <f t="shared" si="11"/>
        <v>0</v>
      </c>
      <c r="I34" s="73">
        <f t="shared" si="11"/>
        <v>2783238</v>
      </c>
      <c r="J34" s="73">
        <f t="shared" si="11"/>
        <v>0</v>
      </c>
      <c r="K34" s="73">
        <f t="shared" si="11"/>
        <v>0</v>
      </c>
      <c r="L34" s="73">
        <f t="shared" si="11"/>
        <v>0</v>
      </c>
      <c r="M34" s="73">
        <f t="shared" si="11"/>
        <v>0</v>
      </c>
      <c r="N34" s="73">
        <f t="shared" si="10"/>
        <v>29069081</v>
      </c>
      <c r="O34" s="75">
        <f t="shared" si="1"/>
        <v>277.7424566700426</v>
      </c>
      <c r="P34" s="69"/>
    </row>
    <row r="35" spans="1:16" ht="15.75" thickBot="1">
      <c r="A35" s="64"/>
      <c r="B35" s="65">
        <v>581</v>
      </c>
      <c r="C35" s="66" t="s">
        <v>72</v>
      </c>
      <c r="D35" s="67">
        <v>18153438</v>
      </c>
      <c r="E35" s="67">
        <v>8132405</v>
      </c>
      <c r="F35" s="67">
        <v>0</v>
      </c>
      <c r="G35" s="67">
        <v>0</v>
      </c>
      <c r="H35" s="67">
        <v>0</v>
      </c>
      <c r="I35" s="67">
        <v>2783238</v>
      </c>
      <c r="J35" s="67">
        <v>0</v>
      </c>
      <c r="K35" s="67">
        <v>0</v>
      </c>
      <c r="L35" s="67">
        <v>0</v>
      </c>
      <c r="M35" s="67">
        <v>0</v>
      </c>
      <c r="N35" s="67">
        <f t="shared" si="10"/>
        <v>29069081</v>
      </c>
      <c r="O35" s="68">
        <f t="shared" si="1"/>
        <v>277.7424566700426</v>
      </c>
      <c r="P35" s="69"/>
    </row>
    <row r="36" spans="1:119" ht="16.5" thickBot="1">
      <c r="A36" s="77" t="s">
        <v>10</v>
      </c>
      <c r="B36" s="78"/>
      <c r="C36" s="79"/>
      <c r="D36" s="80">
        <f>SUM(D5,D13,D18,D24,D28,D30,D34)</f>
        <v>129596723</v>
      </c>
      <c r="E36" s="80">
        <f aca="true" t="shared" si="12" ref="E36:M36">SUM(E5,E13,E18,E24,E28,E30,E34)</f>
        <v>36782270</v>
      </c>
      <c r="F36" s="80">
        <f t="shared" si="12"/>
        <v>0</v>
      </c>
      <c r="G36" s="80">
        <f t="shared" si="12"/>
        <v>10354974</v>
      </c>
      <c r="H36" s="80">
        <f t="shared" si="12"/>
        <v>0</v>
      </c>
      <c r="I36" s="80">
        <f t="shared" si="12"/>
        <v>56246550</v>
      </c>
      <c r="J36" s="80">
        <f t="shared" si="12"/>
        <v>21984016</v>
      </c>
      <c r="K36" s="80">
        <f t="shared" si="12"/>
        <v>32192241</v>
      </c>
      <c r="L36" s="80">
        <f t="shared" si="12"/>
        <v>0</v>
      </c>
      <c r="M36" s="80">
        <f t="shared" si="12"/>
        <v>0</v>
      </c>
      <c r="N36" s="80">
        <f t="shared" si="10"/>
        <v>287156774</v>
      </c>
      <c r="O36" s="81">
        <f t="shared" si="1"/>
        <v>2743.65838604269</v>
      </c>
      <c r="P36" s="62"/>
      <c r="Q36" s="82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  <c r="AU36" s="83"/>
      <c r="AV36" s="83"/>
      <c r="AW36" s="83"/>
      <c r="AX36" s="83"/>
      <c r="AY36" s="83"/>
      <c r="AZ36" s="83"/>
      <c r="BA36" s="83"/>
      <c r="BB36" s="83"/>
      <c r="BC36" s="83"/>
      <c r="BD36" s="83"/>
      <c r="BE36" s="83"/>
      <c r="BF36" s="83"/>
      <c r="BG36" s="83"/>
      <c r="BH36" s="83"/>
      <c r="BI36" s="83"/>
      <c r="BJ36" s="83"/>
      <c r="BK36" s="83"/>
      <c r="BL36" s="83"/>
      <c r="BM36" s="83"/>
      <c r="BN36" s="83"/>
      <c r="BO36" s="83"/>
      <c r="BP36" s="83"/>
      <c r="BQ36" s="83"/>
      <c r="BR36" s="83"/>
      <c r="BS36" s="83"/>
      <c r="BT36" s="83"/>
      <c r="BU36" s="83"/>
      <c r="BV36" s="83"/>
      <c r="BW36" s="83"/>
      <c r="BX36" s="83"/>
      <c r="BY36" s="83"/>
      <c r="BZ36" s="83"/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/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/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/>
      <c r="DM36" s="83"/>
      <c r="DN36" s="83"/>
      <c r="DO36" s="83"/>
    </row>
    <row r="37" spans="1:15" ht="15">
      <c r="A37" s="84"/>
      <c r="B37" s="85"/>
      <c r="C37" s="85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7"/>
    </row>
    <row r="38" spans="1:15" ht="15">
      <c r="A38" s="88"/>
      <c r="B38" s="89"/>
      <c r="C38" s="89"/>
      <c r="D38" s="90"/>
      <c r="E38" s="90"/>
      <c r="F38" s="90"/>
      <c r="G38" s="90"/>
      <c r="H38" s="90"/>
      <c r="I38" s="90"/>
      <c r="J38" s="90"/>
      <c r="K38" s="90"/>
      <c r="L38" s="117" t="s">
        <v>73</v>
      </c>
      <c r="M38" s="117"/>
      <c r="N38" s="117"/>
      <c r="O38" s="91">
        <v>104662</v>
      </c>
    </row>
    <row r="39" spans="1:15" ht="15">
      <c r="A39" s="118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</row>
    <row r="40" spans="1:15" ht="15.75" customHeight="1" thickBot="1">
      <c r="A40" s="121" t="s">
        <v>55</v>
      </c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</row>
  </sheetData>
  <sheetProtection/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26589600</v>
      </c>
      <c r="E5" s="26">
        <f t="shared" si="0"/>
        <v>17048324</v>
      </c>
      <c r="F5" s="26">
        <f t="shared" si="0"/>
        <v>0</v>
      </c>
      <c r="G5" s="26">
        <f t="shared" si="0"/>
        <v>411060</v>
      </c>
      <c r="H5" s="26">
        <f t="shared" si="0"/>
        <v>0</v>
      </c>
      <c r="I5" s="26">
        <f t="shared" si="0"/>
        <v>0</v>
      </c>
      <c r="J5" s="26">
        <f t="shared" si="0"/>
        <v>19572979</v>
      </c>
      <c r="K5" s="26">
        <f t="shared" si="0"/>
        <v>28208938</v>
      </c>
      <c r="L5" s="26">
        <f t="shared" si="0"/>
        <v>0</v>
      </c>
      <c r="M5" s="26">
        <f t="shared" si="0"/>
        <v>0</v>
      </c>
      <c r="N5" s="27">
        <f>SUM(D5:M5)</f>
        <v>91830901</v>
      </c>
      <c r="O5" s="32">
        <f aca="true" t="shared" si="1" ref="O5:O35">(N5/O$37)</f>
        <v>889.9291688067526</v>
      </c>
      <c r="P5" s="6"/>
    </row>
    <row r="6" spans="1:16" ht="15">
      <c r="A6" s="12"/>
      <c r="B6" s="44">
        <v>511</v>
      </c>
      <c r="C6" s="20" t="s">
        <v>19</v>
      </c>
      <c r="D6" s="46">
        <v>351822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351822</v>
      </c>
      <c r="O6" s="47">
        <f t="shared" si="1"/>
        <v>3.409491321749411</v>
      </c>
      <c r="P6" s="9"/>
    </row>
    <row r="7" spans="1:16" ht="15">
      <c r="A7" s="12"/>
      <c r="B7" s="44">
        <v>512</v>
      </c>
      <c r="C7" s="20" t="s">
        <v>20</v>
      </c>
      <c r="D7" s="46">
        <v>1782311</v>
      </c>
      <c r="E7" s="46">
        <v>288607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2070918</v>
      </c>
      <c r="O7" s="47">
        <f t="shared" si="1"/>
        <v>20.069174039868592</v>
      </c>
      <c r="P7" s="9"/>
    </row>
    <row r="8" spans="1:16" ht="15">
      <c r="A8" s="12"/>
      <c r="B8" s="44">
        <v>513</v>
      </c>
      <c r="C8" s="20" t="s">
        <v>21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19572979</v>
      </c>
      <c r="K8" s="46">
        <v>0</v>
      </c>
      <c r="L8" s="46">
        <v>0</v>
      </c>
      <c r="M8" s="46">
        <v>0</v>
      </c>
      <c r="N8" s="46">
        <f t="shared" si="2"/>
        <v>19572979</v>
      </c>
      <c r="O8" s="47">
        <f t="shared" si="1"/>
        <v>189.68086714669198</v>
      </c>
      <c r="P8" s="9"/>
    </row>
    <row r="9" spans="1:16" ht="15">
      <c r="A9" s="12"/>
      <c r="B9" s="44">
        <v>514</v>
      </c>
      <c r="C9" s="20" t="s">
        <v>22</v>
      </c>
      <c r="D9" s="46">
        <v>1031859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1031859</v>
      </c>
      <c r="O9" s="47">
        <f t="shared" si="1"/>
        <v>9.99969958038163</v>
      </c>
      <c r="P9" s="9"/>
    </row>
    <row r="10" spans="1:16" ht="15">
      <c r="A10" s="12"/>
      <c r="B10" s="44">
        <v>517</v>
      </c>
      <c r="C10" s="20" t="s">
        <v>23</v>
      </c>
      <c r="D10" s="46">
        <v>292075</v>
      </c>
      <c r="E10" s="46">
        <v>12580776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12872851</v>
      </c>
      <c r="O10" s="47">
        <f t="shared" si="1"/>
        <v>124.75022531471377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28208938</v>
      </c>
      <c r="L11" s="46">
        <v>0</v>
      </c>
      <c r="M11" s="46">
        <v>0</v>
      </c>
      <c r="N11" s="46">
        <f t="shared" si="2"/>
        <v>28208938</v>
      </c>
      <c r="O11" s="47">
        <f t="shared" si="1"/>
        <v>273.3715609221913</v>
      </c>
      <c r="P11" s="9"/>
    </row>
    <row r="12" spans="1:16" ht="15">
      <c r="A12" s="12"/>
      <c r="B12" s="44">
        <v>519</v>
      </c>
      <c r="C12" s="20" t="s">
        <v>25</v>
      </c>
      <c r="D12" s="46">
        <v>23131533</v>
      </c>
      <c r="E12" s="46">
        <v>4178941</v>
      </c>
      <c r="F12" s="46">
        <v>0</v>
      </c>
      <c r="G12" s="46">
        <v>411060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27721534</v>
      </c>
      <c r="O12" s="47">
        <f t="shared" si="1"/>
        <v>268.64815048115594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SUM(D14:D17)</f>
        <v>60983391</v>
      </c>
      <c r="E13" s="31">
        <f t="shared" si="3"/>
        <v>14248165</v>
      </c>
      <c r="F13" s="31">
        <f t="shared" si="3"/>
        <v>0</v>
      </c>
      <c r="G13" s="31">
        <f t="shared" si="3"/>
        <v>496478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5">SUM(D13:M13)</f>
        <v>75728034</v>
      </c>
      <c r="O13" s="43">
        <f t="shared" si="1"/>
        <v>733.877002393666</v>
      </c>
      <c r="P13" s="10"/>
    </row>
    <row r="14" spans="1:16" ht="15">
      <c r="A14" s="12"/>
      <c r="B14" s="44">
        <v>521</v>
      </c>
      <c r="C14" s="20" t="s">
        <v>27</v>
      </c>
      <c r="D14" s="46">
        <v>36447651</v>
      </c>
      <c r="E14" s="46">
        <v>153291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36600942</v>
      </c>
      <c r="O14" s="47">
        <f t="shared" si="1"/>
        <v>354.6980976654488</v>
      </c>
      <c r="P14" s="9"/>
    </row>
    <row r="15" spans="1:16" ht="15">
      <c r="A15" s="12"/>
      <c r="B15" s="44">
        <v>522</v>
      </c>
      <c r="C15" s="20" t="s">
        <v>28</v>
      </c>
      <c r="D15" s="46">
        <v>19228853</v>
      </c>
      <c r="E15" s="46">
        <v>0</v>
      </c>
      <c r="F15" s="46">
        <v>0</v>
      </c>
      <c r="G15" s="46">
        <v>496478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19725331</v>
      </c>
      <c r="O15" s="47">
        <f t="shared" si="1"/>
        <v>191.1573035885608</v>
      </c>
      <c r="P15" s="9"/>
    </row>
    <row r="16" spans="1:16" ht="15">
      <c r="A16" s="12"/>
      <c r="B16" s="44">
        <v>524</v>
      </c>
      <c r="C16" s="20" t="s">
        <v>57</v>
      </c>
      <c r="D16" s="46">
        <v>5306887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5306887</v>
      </c>
      <c r="O16" s="47">
        <f t="shared" si="1"/>
        <v>51.42880539592399</v>
      </c>
      <c r="P16" s="9"/>
    </row>
    <row r="17" spans="1:16" ht="15">
      <c r="A17" s="12"/>
      <c r="B17" s="44">
        <v>526</v>
      </c>
      <c r="C17" s="20" t="s">
        <v>29</v>
      </c>
      <c r="D17" s="46">
        <v>0</v>
      </c>
      <c r="E17" s="46">
        <v>14094874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14094874</v>
      </c>
      <c r="O17" s="47">
        <f t="shared" si="1"/>
        <v>136.59279574373238</v>
      </c>
      <c r="P17" s="9"/>
    </row>
    <row r="18" spans="1:16" ht="15.75">
      <c r="A18" s="28" t="s">
        <v>31</v>
      </c>
      <c r="B18" s="29"/>
      <c r="C18" s="30"/>
      <c r="D18" s="31">
        <f aca="true" t="shared" si="5" ref="D18:M18">SUM(D19:D23)</f>
        <v>11575793</v>
      </c>
      <c r="E18" s="31">
        <f t="shared" si="5"/>
        <v>0</v>
      </c>
      <c r="F18" s="31">
        <f t="shared" si="5"/>
        <v>0</v>
      </c>
      <c r="G18" s="31">
        <f t="shared" si="5"/>
        <v>7393385</v>
      </c>
      <c r="H18" s="31">
        <f t="shared" si="5"/>
        <v>0</v>
      </c>
      <c r="I18" s="31">
        <f t="shared" si="5"/>
        <v>44907410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63876588</v>
      </c>
      <c r="O18" s="43">
        <f t="shared" si="1"/>
        <v>619.0251674112551</v>
      </c>
      <c r="P18" s="10"/>
    </row>
    <row r="19" spans="1:16" ht="15">
      <c r="A19" s="12"/>
      <c r="B19" s="44">
        <v>533</v>
      </c>
      <c r="C19" s="20" t="s">
        <v>32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22734935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22734935</v>
      </c>
      <c r="O19" s="47">
        <f t="shared" si="1"/>
        <v>220.32324181841088</v>
      </c>
      <c r="P19" s="9"/>
    </row>
    <row r="20" spans="1:16" ht="15">
      <c r="A20" s="12"/>
      <c r="B20" s="44">
        <v>534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4220177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4220177</v>
      </c>
      <c r="O20" s="47">
        <f t="shared" si="1"/>
        <v>40.89754721918034</v>
      </c>
      <c r="P20" s="9"/>
    </row>
    <row r="21" spans="1:16" ht="15">
      <c r="A21" s="12"/>
      <c r="B21" s="44">
        <v>535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16053854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16053854</v>
      </c>
      <c r="O21" s="47">
        <f t="shared" si="1"/>
        <v>155.57718361453254</v>
      </c>
      <c r="P21" s="9"/>
    </row>
    <row r="22" spans="1:16" ht="15">
      <c r="A22" s="12"/>
      <c r="B22" s="44">
        <v>538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1898444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1898444</v>
      </c>
      <c r="O22" s="47">
        <f t="shared" si="1"/>
        <v>18.397736192811248</v>
      </c>
      <c r="P22" s="9"/>
    </row>
    <row r="23" spans="1:16" ht="15">
      <c r="A23" s="12"/>
      <c r="B23" s="44">
        <v>539</v>
      </c>
      <c r="C23" s="20" t="s">
        <v>36</v>
      </c>
      <c r="D23" s="46">
        <v>11575793</v>
      </c>
      <c r="E23" s="46">
        <v>0</v>
      </c>
      <c r="F23" s="46">
        <v>0</v>
      </c>
      <c r="G23" s="46">
        <v>7393385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18969178</v>
      </c>
      <c r="O23" s="47">
        <f t="shared" si="1"/>
        <v>183.82945856632006</v>
      </c>
      <c r="P23" s="9"/>
    </row>
    <row r="24" spans="1:16" ht="15.75">
      <c r="A24" s="28" t="s">
        <v>37</v>
      </c>
      <c r="B24" s="29"/>
      <c r="C24" s="30"/>
      <c r="D24" s="31">
        <f aca="true" t="shared" si="6" ref="D24:M24">SUM(D25:D26)</f>
        <v>3922901</v>
      </c>
      <c r="E24" s="31">
        <f t="shared" si="6"/>
        <v>0</v>
      </c>
      <c r="F24" s="31">
        <f t="shared" si="6"/>
        <v>0</v>
      </c>
      <c r="G24" s="31">
        <f t="shared" si="6"/>
        <v>459641</v>
      </c>
      <c r="H24" s="31">
        <f t="shared" si="6"/>
        <v>0</v>
      </c>
      <c r="I24" s="31">
        <f t="shared" si="6"/>
        <v>1417966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4"/>
        <v>5800508</v>
      </c>
      <c r="O24" s="43">
        <f t="shared" si="1"/>
        <v>56.21246450687573</v>
      </c>
      <c r="P24" s="10"/>
    </row>
    <row r="25" spans="1:16" ht="15">
      <c r="A25" s="12"/>
      <c r="B25" s="44">
        <v>541</v>
      </c>
      <c r="C25" s="20" t="s">
        <v>38</v>
      </c>
      <c r="D25" s="46">
        <v>3922901</v>
      </c>
      <c r="E25" s="46">
        <v>0</v>
      </c>
      <c r="F25" s="46">
        <v>0</v>
      </c>
      <c r="G25" s="46">
        <v>459641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4382542</v>
      </c>
      <c r="O25" s="47">
        <f t="shared" si="1"/>
        <v>42.47101919778271</v>
      </c>
      <c r="P25" s="9"/>
    </row>
    <row r="26" spans="1:16" ht="15">
      <c r="A26" s="12"/>
      <c r="B26" s="44">
        <v>542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1417966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1417966</v>
      </c>
      <c r="O26" s="47">
        <f t="shared" si="1"/>
        <v>13.741445309093024</v>
      </c>
      <c r="P26" s="9"/>
    </row>
    <row r="27" spans="1:16" ht="15.75">
      <c r="A27" s="28" t="s">
        <v>40</v>
      </c>
      <c r="B27" s="29"/>
      <c r="C27" s="30"/>
      <c r="D27" s="31">
        <f aca="true" t="shared" si="7" ref="D27:M27">SUM(D28:D28)</f>
        <v>0</v>
      </c>
      <c r="E27" s="31">
        <f t="shared" si="7"/>
        <v>4184842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4"/>
        <v>4184842</v>
      </c>
      <c r="O27" s="43">
        <f t="shared" si="1"/>
        <v>40.55511730901549</v>
      </c>
      <c r="P27" s="10"/>
    </row>
    <row r="28" spans="1:16" ht="15">
      <c r="A28" s="13"/>
      <c r="B28" s="45">
        <v>554</v>
      </c>
      <c r="C28" s="21" t="s">
        <v>41</v>
      </c>
      <c r="D28" s="46">
        <v>0</v>
      </c>
      <c r="E28" s="46">
        <v>4184842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4184842</v>
      </c>
      <c r="O28" s="47">
        <f t="shared" si="1"/>
        <v>40.55511730901549</v>
      </c>
      <c r="P28" s="9"/>
    </row>
    <row r="29" spans="1:16" ht="15.75">
      <c r="A29" s="28" t="s">
        <v>42</v>
      </c>
      <c r="B29" s="29"/>
      <c r="C29" s="30"/>
      <c r="D29" s="31">
        <f aca="true" t="shared" si="8" ref="D29:M29">SUM(D30:D32)</f>
        <v>6324042</v>
      </c>
      <c r="E29" s="31">
        <f t="shared" si="8"/>
        <v>128630</v>
      </c>
      <c r="F29" s="31">
        <f t="shared" si="8"/>
        <v>0</v>
      </c>
      <c r="G29" s="31">
        <f t="shared" si="8"/>
        <v>1515013</v>
      </c>
      <c r="H29" s="31">
        <f t="shared" si="8"/>
        <v>0</v>
      </c>
      <c r="I29" s="31">
        <f t="shared" si="8"/>
        <v>4580858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4"/>
        <v>12548543</v>
      </c>
      <c r="O29" s="43">
        <f t="shared" si="1"/>
        <v>121.60737094070105</v>
      </c>
      <c r="P29" s="9"/>
    </row>
    <row r="30" spans="1:16" ht="15">
      <c r="A30" s="12"/>
      <c r="B30" s="44">
        <v>572</v>
      </c>
      <c r="C30" s="20" t="s">
        <v>43</v>
      </c>
      <c r="D30" s="46">
        <v>6324042</v>
      </c>
      <c r="E30" s="46">
        <v>128630</v>
      </c>
      <c r="F30" s="46">
        <v>0</v>
      </c>
      <c r="G30" s="46">
        <v>14160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6466832</v>
      </c>
      <c r="O30" s="47">
        <f t="shared" si="1"/>
        <v>62.66978069367859</v>
      </c>
      <c r="P30" s="9"/>
    </row>
    <row r="31" spans="1:16" ht="15">
      <c r="A31" s="12"/>
      <c r="B31" s="44">
        <v>575</v>
      </c>
      <c r="C31" s="20" t="s">
        <v>44</v>
      </c>
      <c r="D31" s="46">
        <v>0</v>
      </c>
      <c r="E31" s="46">
        <v>0</v>
      </c>
      <c r="F31" s="46">
        <v>0</v>
      </c>
      <c r="G31" s="46">
        <v>1500853</v>
      </c>
      <c r="H31" s="46">
        <v>0</v>
      </c>
      <c r="I31" s="46">
        <v>4232094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5732947</v>
      </c>
      <c r="O31" s="47">
        <f t="shared" si="1"/>
        <v>55.55773386698195</v>
      </c>
      <c r="P31" s="9"/>
    </row>
    <row r="32" spans="1:16" ht="15">
      <c r="A32" s="12"/>
      <c r="B32" s="44">
        <v>579</v>
      </c>
      <c r="C32" s="20" t="s">
        <v>45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348764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348764</v>
      </c>
      <c r="O32" s="47">
        <f t="shared" si="1"/>
        <v>3.379856380040508</v>
      </c>
      <c r="P32" s="9"/>
    </row>
    <row r="33" spans="1:16" ht="15.75">
      <c r="A33" s="28" t="s">
        <v>48</v>
      </c>
      <c r="B33" s="29"/>
      <c r="C33" s="30"/>
      <c r="D33" s="31">
        <f aca="true" t="shared" si="9" ref="D33:M33">SUM(D34:D34)</f>
        <v>14323486</v>
      </c>
      <c r="E33" s="31">
        <f t="shared" si="9"/>
        <v>8160932</v>
      </c>
      <c r="F33" s="31">
        <f t="shared" si="9"/>
        <v>0</v>
      </c>
      <c r="G33" s="31">
        <f t="shared" si="9"/>
        <v>115000</v>
      </c>
      <c r="H33" s="31">
        <f t="shared" si="9"/>
        <v>0</v>
      </c>
      <c r="I33" s="31">
        <f t="shared" si="9"/>
        <v>3142960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4"/>
        <v>25742378</v>
      </c>
      <c r="O33" s="43">
        <f t="shared" si="1"/>
        <v>249.46823789357393</v>
      </c>
      <c r="P33" s="9"/>
    </row>
    <row r="34" spans="1:16" ht="15.75" thickBot="1">
      <c r="A34" s="12"/>
      <c r="B34" s="44">
        <v>581</v>
      </c>
      <c r="C34" s="20" t="s">
        <v>46</v>
      </c>
      <c r="D34" s="46">
        <v>14323486</v>
      </c>
      <c r="E34" s="46">
        <v>8160932</v>
      </c>
      <c r="F34" s="46">
        <v>0</v>
      </c>
      <c r="G34" s="46">
        <v>115000</v>
      </c>
      <c r="H34" s="46">
        <v>0</v>
      </c>
      <c r="I34" s="46">
        <v>3142960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25742378</v>
      </c>
      <c r="O34" s="47">
        <f t="shared" si="1"/>
        <v>249.46823789357393</v>
      </c>
      <c r="P34" s="9"/>
    </row>
    <row r="35" spans="1:119" ht="16.5" thickBot="1">
      <c r="A35" s="14" t="s">
        <v>10</v>
      </c>
      <c r="B35" s="23"/>
      <c r="C35" s="22"/>
      <c r="D35" s="15">
        <f>SUM(D5,D13,D18,D24,D27,D29,D33)</f>
        <v>123719213</v>
      </c>
      <c r="E35" s="15">
        <f aca="true" t="shared" si="10" ref="E35:M35">SUM(E5,E13,E18,E24,E27,E29,E33)</f>
        <v>43770893</v>
      </c>
      <c r="F35" s="15">
        <f t="shared" si="10"/>
        <v>0</v>
      </c>
      <c r="G35" s="15">
        <f t="shared" si="10"/>
        <v>10390577</v>
      </c>
      <c r="H35" s="15">
        <f t="shared" si="10"/>
        <v>0</v>
      </c>
      <c r="I35" s="15">
        <f t="shared" si="10"/>
        <v>54049194</v>
      </c>
      <c r="J35" s="15">
        <f t="shared" si="10"/>
        <v>19572979</v>
      </c>
      <c r="K35" s="15">
        <f t="shared" si="10"/>
        <v>28208938</v>
      </c>
      <c r="L35" s="15">
        <f t="shared" si="10"/>
        <v>0</v>
      </c>
      <c r="M35" s="15">
        <f t="shared" si="10"/>
        <v>0</v>
      </c>
      <c r="N35" s="15">
        <f t="shared" si="4"/>
        <v>279711794</v>
      </c>
      <c r="O35" s="37">
        <f t="shared" si="1"/>
        <v>2710.67452926184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5" ht="15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5" ht="15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60</v>
      </c>
      <c r="M37" s="93"/>
      <c r="N37" s="93"/>
      <c r="O37" s="41">
        <v>103189</v>
      </c>
    </row>
    <row r="38" spans="1:15" ht="15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5" ht="15.75" customHeight="1" thickBot="1">
      <c r="A39" s="97" t="s">
        <v>55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sheetProtection/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2022-06-21T18:15:12Z</cp:lastPrinted>
  <dcterms:created xsi:type="dcterms:W3CDTF">2000-08-31T21:26:31Z</dcterms:created>
  <dcterms:modified xsi:type="dcterms:W3CDTF">2022-06-21T18:15:16Z</dcterms:modified>
  <cp:category/>
  <cp:version/>
  <cp:contentType/>
  <cp:contentStatus/>
</cp:coreProperties>
</file>