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'2007'!$A$1:$O$21</definedName>
    <definedName name="_xlnm.Print_Area" localSheetId="13">'2008'!$A$1:$O$21</definedName>
    <definedName name="_xlnm.Print_Area" localSheetId="12">'2009'!$A$1:$O$23</definedName>
    <definedName name="_xlnm.Print_Area" localSheetId="11">'2010'!$A$1:$O$26</definedName>
    <definedName name="_xlnm.Print_Area" localSheetId="10">'2011'!$A$1:$O$24</definedName>
    <definedName name="_xlnm.Print_Area" localSheetId="9">'2012'!$A$1:$O$24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'2016'!$A$1:$O$22</definedName>
    <definedName name="_xlnm.Print_Area" localSheetId="4">'2017'!$A$1:$O$22</definedName>
    <definedName name="_xlnm.Print_Area" localSheetId="3">'2018'!$A$1:$O$21</definedName>
    <definedName name="_xlnm.Print_Area" localSheetId="2">'2019'!$A$1:$O$22</definedName>
    <definedName name="_xlnm.Print_Area" localSheetId="1">'2020'!$A$1:$O$18</definedName>
    <definedName name="_xlnm.Print_Area" localSheetId="0">'2021'!$A$1:$P$18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<sst xmlns="http://schemas.openxmlformats.org/spreadsheetml/2006/main" count="512" uniqueCount="81">
  <si>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</si>
  <si>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</si>
  <si>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</si>
  <si>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</si>
  <si>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</si>
  <si>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</si>
  <si>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</si>
  <si>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</si>
  <si>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</si>
  <si>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</si>
  <si>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</si>
  <si>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</si>
  <si>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</si>
  <si>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</si>
  <si>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</si>
  <si>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</si>
  <si>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</si>
  <si>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</si>
  <si>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</si>
  <si>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</si>
  <si>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</si>
  <si>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Other General Government Services</t>
  </si>
  <si>
    <t>Public Safety</t>
  </si>
  <si>
    <t>Fire Control</t>
  </si>
  <si>
    <t>Other Public Safety</t>
  </si>
  <si>
    <t>Physical Environment</t>
  </si>
  <si>
    <t>Water Utility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</si>
  <si>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</si>
  <si>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</si>
  <si>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</si>
  <si>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</si>
  <si>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</si>
  <si>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</si>
  <si>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Ponce de Leon Expenditures Reported by Account Code and Fund Type</t>
  </si>
  <si>
    <t>Local Fiscal Year Ended September 30, 2010</t>
  </si>
  <si>
    <t>Transportation</t>
  </si>
  <si>
    <t>Other Transportation Systems / Services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</si>
  <si>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</si>
  <si>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</si>
  <si>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</si>
  <si>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</si>
  <si>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</si>
  <si>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</si>
  <si>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</si>
  <si>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</si>
  <si>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Conservation and Resource Management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</si>
  <si>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</si>
  <si>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</si>
  <si>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</si>
  <si>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</si>
  <si>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</si>
  <si>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</si>
  <si>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</si>
  <si>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</si>
  <si>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</si>
  <si>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</si>
  <si>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</si>
  <si>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</si>
  <si>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</si>
  <si>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</si>
  <si>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</si>
  <si>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</si>
  <si>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</si>
  <si>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</si>
  <si>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</si>
  <si>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</si>
  <si>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Road / Street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</si>
  <si>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</si>
  <si>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</si>
  <si>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</si>
  <si>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</si>
  <si>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</si>
  <si>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</si>
  <si>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</si>
  <si>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</si>
  <si>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</si>
  <si>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</si>
  <si>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</si>
  <si>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Road and Street Facilities</t>
  </si>
  <si>
    <t>Cultural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</si>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</sst>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246010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472064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718074</v>
      </c>
      <c r="P5" s="30">
        <f>(O5/P$16)</f>
        <v>1430.4262948207172</v>
      </c>
      <c r="Q5" s="6"/>
    </row>
    <row r="6" spans="1:17" ht="15">
      <c r="A6" s="12"/>
      <c r="B6" s="42">
        <v>517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32124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32124</v>
      </c>
      <c r="P6" s="44">
        <f>(O6/P$16)</f>
        <v>63.99203187250996</v>
      </c>
      <c r="Q6" s="9"/>
    </row>
    <row r="7" spans="1:17" ht="15">
      <c r="A7" s="12"/>
      <c r="B7" s="42">
        <v>519</v>
      </c>
      <c r="C7" s="19" t="s">
        <v>21</v>
      </c>
      <c r="D7" s="43">
        <v>246010</v>
      </c>
      <c r="E7" s="43">
        <v>0</v>
      </c>
      <c r="F7" s="43">
        <v>0</v>
      </c>
      <c r="G7" s="43">
        <v>0</v>
      </c>
      <c r="H7" s="43">
        <v>0</v>
      </c>
      <c r="I7" s="43">
        <v>439940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685950</v>
      </c>
      <c r="P7" s="44">
        <f>(O7/P$16)</f>
        <v>1366.434262948207</v>
      </c>
      <c r="Q7" s="9"/>
    </row>
    <row r="8" spans="1:17" ht="15.75">
      <c r="A8" s="26" t="s">
        <v>22</v>
      </c>
      <c r="B8" s="27"/>
      <c r="C8" s="28"/>
      <c r="D8" s="29">
        <f>SUM(D9:D9)</f>
        <v>38024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38024</v>
      </c>
      <c r="P8" s="41">
        <f>(O8/P$16)</f>
        <v>75.74501992031873</v>
      </c>
      <c r="Q8" s="10"/>
    </row>
    <row r="9" spans="1:17" ht="15">
      <c r="A9" s="12"/>
      <c r="B9" s="42">
        <v>529</v>
      </c>
      <c r="C9" s="19" t="s">
        <v>24</v>
      </c>
      <c r="D9" s="43">
        <v>38024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38024</v>
      </c>
      <c r="P9" s="44">
        <f>(O9/P$16)</f>
        <v>75.74501992031873</v>
      </c>
      <c r="Q9" s="9"/>
    </row>
    <row r="10" spans="1:17" ht="15.75">
      <c r="A10" s="26" t="s">
        <v>35</v>
      </c>
      <c r="B10" s="27"/>
      <c r="C10" s="28"/>
      <c r="D10" s="29">
        <f>SUM(D11:D11)</f>
        <v>15337</v>
      </c>
      <c r="E10" s="29">
        <f>SUM(E11:E11)</f>
        <v>15337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>SUM(D10:N10)</f>
        <v>30674</v>
      </c>
      <c r="P10" s="41">
        <f>(O10/P$16)</f>
        <v>61.103585657370516</v>
      </c>
      <c r="Q10" s="10"/>
    </row>
    <row r="11" spans="1:17" ht="15">
      <c r="A11" s="12"/>
      <c r="B11" s="42">
        <v>541</v>
      </c>
      <c r="C11" s="19" t="s">
        <v>78</v>
      </c>
      <c r="D11" s="43">
        <v>15337</v>
      </c>
      <c r="E11" s="43">
        <v>15337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30674</v>
      </c>
      <c r="P11" s="44">
        <f>(O11/P$16)</f>
        <v>61.103585657370516</v>
      </c>
      <c r="Q11" s="9"/>
    </row>
    <row r="12" spans="1:17" ht="15.75">
      <c r="A12" s="26" t="s">
        <v>27</v>
      </c>
      <c r="B12" s="27"/>
      <c r="C12" s="28"/>
      <c r="D12" s="29">
        <f>SUM(D13:D13)</f>
        <v>13266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13266</v>
      </c>
      <c r="P12" s="41">
        <f>(O12/P$16)</f>
        <v>26.426294820717132</v>
      </c>
      <c r="Q12" s="9"/>
    </row>
    <row r="13" spans="1:17" ht="15.75" thickBot="1">
      <c r="A13" s="12"/>
      <c r="B13" s="42">
        <v>573</v>
      </c>
      <c r="C13" s="19" t="s">
        <v>79</v>
      </c>
      <c r="D13" s="43">
        <v>13266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13266</v>
      </c>
      <c r="P13" s="44">
        <f>(O13/P$16)</f>
        <v>26.426294820717132</v>
      </c>
      <c r="Q13" s="9"/>
    </row>
    <row r="14" spans="1:120" ht="16.5" thickBot="1">
      <c r="A14" s="13" t="s">
        <v>10</v>
      </c>
      <c r="B14" s="21"/>
      <c r="C14" s="20"/>
      <c r="D14" s="14">
        <f>SUM(D5,D8,D10,D12)</f>
        <v>312637</v>
      </c>
      <c r="E14" s="14">
        <f aca="true" t="shared" si="0" ref="E14:N14">SUM(E5,E8,E10,E12)</f>
        <v>15337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472064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>SUM(D14:N14)</f>
        <v>800038</v>
      </c>
      <c r="P14" s="35">
        <f>(O14/P$16)</f>
        <v>1593.7011952191235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6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80</v>
      </c>
      <c r="N16" s="90"/>
      <c r="O16" s="90"/>
      <c r="P16" s="39">
        <v>502</v>
      </c>
    </row>
    <row r="17" spans="1:16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sheetProtection/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390735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390735</v>
      </c>
      <c r="O5" s="30">
        <f aca="true" t="shared" si="2" ref="O5:O20">(N5/O$22)</f>
        <v>702.7607913669065</v>
      </c>
      <c r="P5" s="6"/>
    </row>
    <row r="6" spans="1:16" ht="15">
      <c r="A6" s="12"/>
      <c r="B6" s="42">
        <v>513</v>
      </c>
      <c r="C6" s="19" t="s">
        <v>19</v>
      </c>
      <c r="D6" s="43">
        <v>61037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61037</v>
      </c>
      <c r="O6" s="44">
        <f t="shared" si="2"/>
        <v>109.77877697841727</v>
      </c>
      <c r="P6" s="9"/>
    </row>
    <row r="7" spans="1:16" ht="15">
      <c r="A7" s="12"/>
      <c r="B7" s="42">
        <v>517</v>
      </c>
      <c r="C7" s="19" t="s">
        <v>20</v>
      </c>
      <c r="D7" s="43">
        <v>246543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246543</v>
      </c>
      <c r="O7" s="44">
        <f t="shared" si="2"/>
        <v>443.4226618705036</v>
      </c>
      <c r="P7" s="9"/>
    </row>
    <row r="8" spans="1:16" ht="15">
      <c r="A8" s="12"/>
      <c r="B8" s="42">
        <v>519</v>
      </c>
      <c r="C8" s="19" t="s">
        <v>21</v>
      </c>
      <c r="D8" s="43">
        <v>83155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83155</v>
      </c>
      <c r="O8" s="44">
        <f t="shared" si="2"/>
        <v>149.55935251798562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316874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316874</v>
      </c>
      <c r="O9" s="41">
        <f t="shared" si="2"/>
        <v>569.9172661870504</v>
      </c>
      <c r="P9" s="10"/>
    </row>
    <row r="10" spans="1:16" ht="15">
      <c r="A10" s="12"/>
      <c r="B10" s="42">
        <v>522</v>
      </c>
      <c r="C10" s="19" t="s">
        <v>23</v>
      </c>
      <c r="D10" s="43">
        <v>316874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316874</v>
      </c>
      <c r="O10" s="44">
        <f t="shared" si="2"/>
        <v>569.9172661870504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SUM(D12:D14)</f>
        <v>245000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298593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543593</v>
      </c>
      <c r="O11" s="41">
        <f t="shared" si="2"/>
        <v>977.6852517985611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152478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152478</v>
      </c>
      <c r="O12" s="44">
        <f t="shared" si="2"/>
        <v>274.2410071942446</v>
      </c>
      <c r="P12" s="9"/>
    </row>
    <row r="13" spans="1:16" ht="15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146115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146115</v>
      </c>
      <c r="O13" s="44">
        <f t="shared" si="2"/>
        <v>262.79676258992805</v>
      </c>
      <c r="P13" s="9"/>
    </row>
    <row r="14" spans="1:16" ht="15">
      <c r="A14" s="12"/>
      <c r="B14" s="42">
        <v>537</v>
      </c>
      <c r="C14" s="19" t="s">
        <v>45</v>
      </c>
      <c r="D14" s="43">
        <v>245000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245000</v>
      </c>
      <c r="O14" s="44">
        <f t="shared" si="2"/>
        <v>440.6474820143885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22021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22021</v>
      </c>
      <c r="O15" s="41">
        <f t="shared" si="2"/>
        <v>39.606115107913666</v>
      </c>
      <c r="P15" s="9"/>
    </row>
    <row r="16" spans="1:16" ht="15">
      <c r="A16" s="12"/>
      <c r="B16" s="42">
        <v>572</v>
      </c>
      <c r="C16" s="19" t="s">
        <v>28</v>
      </c>
      <c r="D16" s="43">
        <v>22021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22021</v>
      </c>
      <c r="O16" s="44">
        <f t="shared" si="2"/>
        <v>39.606115107913666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SUM(D18:D19)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49009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49009</v>
      </c>
      <c r="O17" s="41">
        <f t="shared" si="2"/>
        <v>88.14568345323741</v>
      </c>
      <c r="P17" s="9"/>
    </row>
    <row r="18" spans="1:16" ht="15">
      <c r="A18" s="12"/>
      <c r="B18" s="42">
        <v>581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6416</v>
      </c>
      <c r="O18" s="44">
        <f t="shared" si="2"/>
        <v>11.53956834532374</v>
      </c>
      <c r="P18" s="9"/>
    </row>
    <row r="19" spans="1:16" ht="15.75" thickBot="1">
      <c r="A19" s="12"/>
      <c r="B19" s="42">
        <v>591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42593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42593</v>
      </c>
      <c r="O19" s="44">
        <f t="shared" si="2"/>
        <v>76.60611510791367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974630</v>
      </c>
      <c r="E20" s="14">
        <f aca="true" t="shared" si="7" ref="E20:M20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347602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1322232</v>
      </c>
      <c r="O20" s="35">
        <f t="shared" si="2"/>
        <v>2378.115107913669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556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173561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173561</v>
      </c>
      <c r="O5" s="30">
        <f aca="true" t="shared" si="2" ref="O5:O20">(N5/O$22)</f>
        <v>294.67062818336166</v>
      </c>
      <c r="P5" s="6"/>
    </row>
    <row r="6" spans="1:16" ht="15">
      <c r="A6" s="12"/>
      <c r="B6" s="42">
        <v>513</v>
      </c>
      <c r="C6" s="19" t="s">
        <v>19</v>
      </c>
      <c r="D6" s="43">
        <v>68709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68709</v>
      </c>
      <c r="O6" s="44">
        <f t="shared" si="2"/>
        <v>116.65365025466893</v>
      </c>
      <c r="P6" s="9"/>
    </row>
    <row r="7" spans="1:16" ht="15">
      <c r="A7" s="12"/>
      <c r="B7" s="42">
        <v>517</v>
      </c>
      <c r="C7" s="19" t="s">
        <v>20</v>
      </c>
      <c r="D7" s="43">
        <v>23078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23078</v>
      </c>
      <c r="O7" s="44">
        <f t="shared" si="2"/>
        <v>39.18166383701188</v>
      </c>
      <c r="P7" s="9"/>
    </row>
    <row r="8" spans="1:16" ht="15">
      <c r="A8" s="12"/>
      <c r="B8" s="42">
        <v>519</v>
      </c>
      <c r="C8" s="19" t="s">
        <v>21</v>
      </c>
      <c r="D8" s="43">
        <v>81774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81774</v>
      </c>
      <c r="O8" s="44">
        <f t="shared" si="2"/>
        <v>138.83531409168083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22945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22945</v>
      </c>
      <c r="O9" s="41">
        <f t="shared" si="2"/>
        <v>38.95585738539898</v>
      </c>
      <c r="P9" s="10"/>
    </row>
    <row r="10" spans="1:16" ht="15">
      <c r="A10" s="12"/>
      <c r="B10" s="42">
        <v>522</v>
      </c>
      <c r="C10" s="19" t="s">
        <v>23</v>
      </c>
      <c r="D10" s="43">
        <v>22945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22945</v>
      </c>
      <c r="O10" s="44">
        <f t="shared" si="2"/>
        <v>38.95585738539898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290111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290111</v>
      </c>
      <c r="O11" s="41">
        <f t="shared" si="2"/>
        <v>492.5483870967742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290111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290111</v>
      </c>
      <c r="O12" s="44">
        <f t="shared" si="2"/>
        <v>492.5483870967742</v>
      </c>
      <c r="P12" s="9"/>
    </row>
    <row r="13" spans="1:16" ht="15.75">
      <c r="A13" s="26" t="s">
        <v>37</v>
      </c>
      <c r="B13" s="27"/>
      <c r="C13" s="28"/>
      <c r="D13" s="29">
        <f aca="true" t="shared" si="5" ref="D13:M13">SUM(D14:D14)</f>
        <v>35628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35628</v>
      </c>
      <c r="O13" s="41">
        <f t="shared" si="2"/>
        <v>60.488964346349746</v>
      </c>
      <c r="P13" s="10"/>
    </row>
    <row r="14" spans="1:16" ht="15">
      <c r="A14" s="12"/>
      <c r="B14" s="42">
        <v>569</v>
      </c>
      <c r="C14" s="19" t="s">
        <v>38</v>
      </c>
      <c r="D14" s="43">
        <v>35628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35628</v>
      </c>
      <c r="O14" s="44">
        <f t="shared" si="2"/>
        <v>60.488964346349746</v>
      </c>
      <c r="P14" s="9"/>
    </row>
    <row r="15" spans="1:16" ht="15.75">
      <c r="A15" s="26" t="s">
        <v>27</v>
      </c>
      <c r="B15" s="27"/>
      <c r="C15" s="28"/>
      <c r="D15" s="29">
        <f aca="true" t="shared" si="6" ref="D15:M15">SUM(D16:D16)</f>
        <v>19596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19596</v>
      </c>
      <c r="O15" s="41">
        <f t="shared" si="2"/>
        <v>33.269949066213925</v>
      </c>
      <c r="P15" s="9"/>
    </row>
    <row r="16" spans="1:16" ht="15">
      <c r="A16" s="12"/>
      <c r="B16" s="42">
        <v>572</v>
      </c>
      <c r="C16" s="19" t="s">
        <v>28</v>
      </c>
      <c r="D16" s="43">
        <v>19596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19596</v>
      </c>
      <c r="O16" s="44">
        <f t="shared" si="2"/>
        <v>33.269949066213925</v>
      </c>
      <c r="P16" s="9"/>
    </row>
    <row r="17" spans="1:16" ht="15.75">
      <c r="A17" s="26" t="s">
        <v>31</v>
      </c>
      <c r="B17" s="27"/>
      <c r="C17" s="28"/>
      <c r="D17" s="29">
        <f aca="true" t="shared" si="7" ref="D17:M17">SUM(D18:D19)</f>
        <v>12236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43911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56147</v>
      </c>
      <c r="O17" s="41">
        <f t="shared" si="2"/>
        <v>95.32597623089983</v>
      </c>
      <c r="P17" s="9"/>
    </row>
    <row r="18" spans="1:16" ht="15">
      <c r="A18" s="12"/>
      <c r="B18" s="42">
        <v>581</v>
      </c>
      <c r="C18" s="19" t="s">
        <v>29</v>
      </c>
      <c r="D18" s="43">
        <v>12236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12236</v>
      </c>
      <c r="O18" s="44">
        <f t="shared" si="2"/>
        <v>20.774193548387096</v>
      </c>
      <c r="P18" s="9"/>
    </row>
    <row r="19" spans="1:16" ht="15.75" thickBot="1">
      <c r="A19" s="12"/>
      <c r="B19" s="42">
        <v>591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43911</v>
      </c>
      <c r="O19" s="44">
        <f t="shared" si="2"/>
        <v>74.55178268251274</v>
      </c>
      <c r="P19" s="9"/>
    </row>
    <row r="20" spans="1:119" ht="16.5" thickBot="1">
      <c r="A20" s="13" t="s">
        <v>10</v>
      </c>
      <c r="B20" s="21"/>
      <c r="C20" s="20"/>
      <c r="D20" s="14">
        <f>SUM(D5,D9,D11,D13,D15,D17)</f>
        <v>263966</v>
      </c>
      <c r="E20" s="14">
        <f aca="true" t="shared" si="8" ref="E20:M20">SUM(E5,E9,E11,E13,E15,E17)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334022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597988</v>
      </c>
      <c r="O20" s="35">
        <f t="shared" si="2"/>
        <v>1015.2597623089983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589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215257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215257</v>
      </c>
      <c r="O5" s="30">
        <f aca="true" t="shared" si="2" ref="O5:O22">(N5/O$24)</f>
        <v>359.96153846153845</v>
      </c>
      <c r="P5" s="6"/>
    </row>
    <row r="6" spans="1:16" ht="15">
      <c r="A6" s="12"/>
      <c r="B6" s="42">
        <v>513</v>
      </c>
      <c r="C6" s="19" t="s">
        <v>19</v>
      </c>
      <c r="D6" s="43">
        <v>47277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47277</v>
      </c>
      <c r="O6" s="44">
        <f t="shared" si="2"/>
        <v>79.05852842809365</v>
      </c>
      <c r="P6" s="9"/>
    </row>
    <row r="7" spans="1:16" ht="15">
      <c r="A7" s="12"/>
      <c r="B7" s="42">
        <v>517</v>
      </c>
      <c r="C7" s="19" t="s">
        <v>20</v>
      </c>
      <c r="D7" s="43">
        <v>73009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73009</v>
      </c>
      <c r="O7" s="44">
        <f t="shared" si="2"/>
        <v>122.0886287625418</v>
      </c>
      <c r="P7" s="9"/>
    </row>
    <row r="8" spans="1:16" ht="15">
      <c r="A8" s="12"/>
      <c r="B8" s="42">
        <v>519</v>
      </c>
      <c r="C8" s="19" t="s">
        <v>21</v>
      </c>
      <c r="D8" s="43">
        <v>94971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94971</v>
      </c>
      <c r="O8" s="44">
        <f t="shared" si="2"/>
        <v>158.814381270903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126210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126210</v>
      </c>
      <c r="O9" s="41">
        <f t="shared" si="2"/>
        <v>211.05351170568562</v>
      </c>
      <c r="P9" s="10"/>
    </row>
    <row r="10" spans="1:16" ht="15">
      <c r="A10" s="12"/>
      <c r="B10" s="42">
        <v>522</v>
      </c>
      <c r="C10" s="19" t="s">
        <v>23</v>
      </c>
      <c r="D10" s="43">
        <v>126210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126210</v>
      </c>
      <c r="O10" s="44">
        <f t="shared" si="2"/>
        <v>211.05351170568562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279616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279616</v>
      </c>
      <c r="O11" s="41">
        <f t="shared" si="2"/>
        <v>467.58528428093643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279616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279616</v>
      </c>
      <c r="O12" s="44">
        <f t="shared" si="2"/>
        <v>467.58528428093643</v>
      </c>
      <c r="P12" s="9"/>
    </row>
    <row r="13" spans="1:16" ht="15.75">
      <c r="A13" s="26" t="s">
        <v>35</v>
      </c>
      <c r="B13" s="27"/>
      <c r="C13" s="28"/>
      <c r="D13" s="29">
        <f aca="true" t="shared" si="5" ref="D13:M13">SUM(D14:D14)</f>
        <v>71332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71332</v>
      </c>
      <c r="O13" s="41">
        <f t="shared" si="2"/>
        <v>119.28428093645485</v>
      </c>
      <c r="P13" s="10"/>
    </row>
    <row r="14" spans="1:16" ht="15">
      <c r="A14" s="12"/>
      <c r="B14" s="42">
        <v>549</v>
      </c>
      <c r="C14" s="19" t="s">
        <v>36</v>
      </c>
      <c r="D14" s="43">
        <v>71332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71332</v>
      </c>
      <c r="O14" s="44">
        <f t="shared" si="2"/>
        <v>119.28428093645485</v>
      </c>
      <c r="P14" s="9"/>
    </row>
    <row r="15" spans="1:16" ht="15.75">
      <c r="A15" s="26" t="s">
        <v>37</v>
      </c>
      <c r="B15" s="27"/>
      <c r="C15" s="28"/>
      <c r="D15" s="29">
        <f aca="true" t="shared" si="6" ref="D15:M15">SUM(D16:D16)</f>
        <v>123867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123867</v>
      </c>
      <c r="O15" s="41">
        <f t="shared" si="2"/>
        <v>207.13545150501673</v>
      </c>
      <c r="P15" s="10"/>
    </row>
    <row r="16" spans="1:16" ht="15">
      <c r="A16" s="12"/>
      <c r="B16" s="42">
        <v>569</v>
      </c>
      <c r="C16" s="19" t="s">
        <v>38</v>
      </c>
      <c r="D16" s="43">
        <v>123867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123867</v>
      </c>
      <c r="O16" s="44">
        <f t="shared" si="2"/>
        <v>207.13545150501673</v>
      </c>
      <c r="P16" s="9"/>
    </row>
    <row r="17" spans="1:16" ht="15.75">
      <c r="A17" s="26" t="s">
        <v>27</v>
      </c>
      <c r="B17" s="27"/>
      <c r="C17" s="28"/>
      <c r="D17" s="29">
        <f aca="true" t="shared" si="7" ref="D17:M17">SUM(D18:D18)</f>
        <v>18865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18865</v>
      </c>
      <c r="O17" s="41">
        <f t="shared" si="2"/>
        <v>31.546822742474916</v>
      </c>
      <c r="P17" s="9"/>
    </row>
    <row r="18" spans="1:16" ht="15">
      <c r="A18" s="12"/>
      <c r="B18" s="42">
        <v>572</v>
      </c>
      <c r="C18" s="19" t="s">
        <v>28</v>
      </c>
      <c r="D18" s="43">
        <v>18865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18865</v>
      </c>
      <c r="O18" s="44">
        <f t="shared" si="2"/>
        <v>31.546822742474916</v>
      </c>
      <c r="P18" s="9"/>
    </row>
    <row r="19" spans="1:16" ht="15.75">
      <c r="A19" s="26" t="s">
        <v>31</v>
      </c>
      <c r="B19" s="27"/>
      <c r="C19" s="28"/>
      <c r="D19" s="29">
        <f aca="true" t="shared" si="8" ref="D19:M19">SUM(D20:D21)</f>
        <v>7633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45928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53561</v>
      </c>
      <c r="O19" s="41">
        <f t="shared" si="2"/>
        <v>89.56688963210702</v>
      </c>
      <c r="P19" s="9"/>
    </row>
    <row r="20" spans="1:16" ht="15">
      <c r="A20" s="12"/>
      <c r="B20" s="42">
        <v>581</v>
      </c>
      <c r="C20" s="19" t="s">
        <v>29</v>
      </c>
      <c r="D20" s="43">
        <v>7633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7633</v>
      </c>
      <c r="O20" s="44">
        <f t="shared" si="2"/>
        <v>12.764214046822742</v>
      </c>
      <c r="P20" s="9"/>
    </row>
    <row r="21" spans="1:16" ht="15.75" thickBot="1">
      <c r="A21" s="12"/>
      <c r="B21" s="42">
        <v>591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45928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45928</v>
      </c>
      <c r="O21" s="44">
        <f t="shared" si="2"/>
        <v>76.80267558528428</v>
      </c>
      <c r="P21" s="9"/>
    </row>
    <row r="22" spans="1:119" ht="16.5" thickBot="1">
      <c r="A22" s="13" t="s">
        <v>10</v>
      </c>
      <c r="B22" s="21"/>
      <c r="C22" s="20"/>
      <c r="D22" s="14">
        <f>SUM(D5,D9,D11,D13,D15,D17,D19)</f>
        <v>563164</v>
      </c>
      <c r="E22" s="14">
        <f aca="true" t="shared" si="9" ref="E22:M22">SUM(E5,E9,E11,E13,E15,E17,E19)</f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325544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888708</v>
      </c>
      <c r="O22" s="35">
        <f t="shared" si="2"/>
        <v>1486.1337792642141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598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165791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165791</v>
      </c>
      <c r="O5" s="30">
        <f aca="true" t="shared" si="2" ref="O5:O19">(N5/O$21)</f>
        <v>321.9242718446602</v>
      </c>
      <c r="P5" s="6"/>
    </row>
    <row r="6" spans="1:16" ht="15">
      <c r="A6" s="12"/>
      <c r="B6" s="42">
        <v>513</v>
      </c>
      <c r="C6" s="19" t="s">
        <v>19</v>
      </c>
      <c r="D6" s="43">
        <v>37463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37463</v>
      </c>
      <c r="O6" s="44">
        <f t="shared" si="2"/>
        <v>72.74368932038836</v>
      </c>
      <c r="P6" s="9"/>
    </row>
    <row r="7" spans="1:16" ht="15">
      <c r="A7" s="12"/>
      <c r="B7" s="42">
        <v>517</v>
      </c>
      <c r="C7" s="19" t="s">
        <v>20</v>
      </c>
      <c r="D7" s="43">
        <v>16842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16842</v>
      </c>
      <c r="O7" s="44">
        <f t="shared" si="2"/>
        <v>32.702912621359225</v>
      </c>
      <c r="P7" s="9"/>
    </row>
    <row r="8" spans="1:16" ht="15">
      <c r="A8" s="12"/>
      <c r="B8" s="42">
        <v>519</v>
      </c>
      <c r="C8" s="19" t="s">
        <v>21</v>
      </c>
      <c r="D8" s="43">
        <v>111486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111486</v>
      </c>
      <c r="O8" s="44">
        <f t="shared" si="2"/>
        <v>216.47766990291262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9139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9139</v>
      </c>
      <c r="O9" s="41">
        <f t="shared" si="2"/>
        <v>17.745631067961163</v>
      </c>
      <c r="P9" s="10"/>
    </row>
    <row r="10" spans="1:16" ht="15">
      <c r="A10" s="12"/>
      <c r="B10" s="42">
        <v>522</v>
      </c>
      <c r="C10" s="19" t="s">
        <v>23</v>
      </c>
      <c r="D10" s="43">
        <v>8712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8712</v>
      </c>
      <c r="O10" s="44">
        <f t="shared" si="2"/>
        <v>16.91650485436893</v>
      </c>
      <c r="P10" s="9"/>
    </row>
    <row r="11" spans="1:16" ht="15">
      <c r="A11" s="12"/>
      <c r="B11" s="42">
        <v>529</v>
      </c>
      <c r="C11" s="19" t="s">
        <v>24</v>
      </c>
      <c r="D11" s="43">
        <v>427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427</v>
      </c>
      <c r="O11" s="44">
        <f t="shared" si="2"/>
        <v>0.829126213592233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300307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300307</v>
      </c>
      <c r="O12" s="41">
        <f t="shared" si="2"/>
        <v>583.1203883495145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300307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300307</v>
      </c>
      <c r="O13" s="44">
        <f t="shared" si="2"/>
        <v>583.1203883495145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8440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8440</v>
      </c>
      <c r="O14" s="41">
        <f t="shared" si="2"/>
        <v>16.388349514563107</v>
      </c>
      <c r="P14" s="9"/>
    </row>
    <row r="15" spans="1:16" ht="15">
      <c r="A15" s="12"/>
      <c r="B15" s="42">
        <v>572</v>
      </c>
      <c r="C15" s="19" t="s">
        <v>28</v>
      </c>
      <c r="D15" s="43">
        <v>8440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8440</v>
      </c>
      <c r="O15" s="44">
        <f t="shared" si="2"/>
        <v>16.388349514563107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SUM(D17:D18)</f>
        <v>12377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47252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59629</v>
      </c>
      <c r="O16" s="41">
        <f t="shared" si="2"/>
        <v>115.78446601941748</v>
      </c>
      <c r="P16" s="9"/>
    </row>
    <row r="17" spans="1:16" ht="15">
      <c r="A17" s="12"/>
      <c r="B17" s="42">
        <v>581</v>
      </c>
      <c r="C17" s="19" t="s">
        <v>29</v>
      </c>
      <c r="D17" s="43">
        <v>12377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12377</v>
      </c>
      <c r="O17" s="44">
        <f t="shared" si="2"/>
        <v>24.033009708737865</v>
      </c>
      <c r="P17" s="9"/>
    </row>
    <row r="18" spans="1:16" ht="15.75" thickBot="1">
      <c r="A18" s="12"/>
      <c r="B18" s="42">
        <v>591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47252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47252</v>
      </c>
      <c r="O18" s="44">
        <f t="shared" si="2"/>
        <v>91.75145631067961</v>
      </c>
      <c r="P18" s="9"/>
    </row>
    <row r="19" spans="1:119" ht="16.5" thickBot="1">
      <c r="A19" s="13" t="s">
        <v>10</v>
      </c>
      <c r="B19" s="21"/>
      <c r="C19" s="20"/>
      <c r="D19" s="14">
        <f>SUM(D5,D9,D12,D14,D16)</f>
        <v>195747</v>
      </c>
      <c r="E19" s="14">
        <f aca="true" t="shared" si="7" ref="E19:M19">SUM(E5,E9,E12,E14,E16)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347559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543306</v>
      </c>
      <c r="O19" s="35">
        <f t="shared" si="2"/>
        <v>1054.9631067961166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515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580089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580089</v>
      </c>
      <c r="O5" s="30">
        <f aca="true" t="shared" si="2" ref="O5:O17">(N5/O$19)</f>
        <v>1137.429411764706</v>
      </c>
      <c r="P5" s="6"/>
    </row>
    <row r="6" spans="1:16" ht="15">
      <c r="A6" s="12"/>
      <c r="B6" s="42">
        <v>517</v>
      </c>
      <c r="C6" s="19" t="s">
        <v>20</v>
      </c>
      <c r="D6" s="43">
        <v>197809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197809</v>
      </c>
      <c r="O6" s="44">
        <f t="shared" si="2"/>
        <v>387.8607843137255</v>
      </c>
      <c r="P6" s="9"/>
    </row>
    <row r="7" spans="1:16" ht="15">
      <c r="A7" s="12"/>
      <c r="B7" s="42">
        <v>519</v>
      </c>
      <c r="C7" s="19" t="s">
        <v>21</v>
      </c>
      <c r="D7" s="43">
        <v>382280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382280</v>
      </c>
      <c r="O7" s="44">
        <f t="shared" si="2"/>
        <v>749.5686274509804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13466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13466</v>
      </c>
      <c r="O8" s="41">
        <f t="shared" si="2"/>
        <v>26.40392156862745</v>
      </c>
      <c r="P8" s="10"/>
    </row>
    <row r="9" spans="1:16" ht="15">
      <c r="A9" s="12"/>
      <c r="B9" s="42">
        <v>522</v>
      </c>
      <c r="C9" s="19" t="s">
        <v>23</v>
      </c>
      <c r="D9" s="43">
        <v>13466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13466</v>
      </c>
      <c r="O9" s="44">
        <f t="shared" si="2"/>
        <v>26.40392156862745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270018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270018</v>
      </c>
      <c r="O10" s="41">
        <f t="shared" si="2"/>
        <v>529.4470588235295</v>
      </c>
      <c r="P10" s="10"/>
    </row>
    <row r="11" spans="1:16" ht="15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270018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270018</v>
      </c>
      <c r="O11" s="44">
        <f t="shared" si="2"/>
        <v>529.4470588235295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25391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25391</v>
      </c>
      <c r="O12" s="41">
        <f t="shared" si="2"/>
        <v>49.786274509803924</v>
      </c>
      <c r="P12" s="9"/>
    </row>
    <row r="13" spans="1:16" ht="15">
      <c r="A13" s="12"/>
      <c r="B13" s="42">
        <v>572</v>
      </c>
      <c r="C13" s="19" t="s">
        <v>28</v>
      </c>
      <c r="D13" s="43">
        <v>25391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25391</v>
      </c>
      <c r="O13" s="44">
        <f t="shared" si="2"/>
        <v>49.786274509803924</v>
      </c>
      <c r="P13" s="9"/>
    </row>
    <row r="14" spans="1:16" ht="15.75">
      <c r="A14" s="26" t="s">
        <v>31</v>
      </c>
      <c r="B14" s="27"/>
      <c r="C14" s="28"/>
      <c r="D14" s="29">
        <f aca="true" t="shared" si="6" ref="D14:M14">SUM(D15:D16)</f>
        <v>17679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48066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65745</v>
      </c>
      <c r="O14" s="41">
        <f t="shared" si="2"/>
        <v>128.91176470588235</v>
      </c>
      <c r="P14" s="9"/>
    </row>
    <row r="15" spans="1:16" ht="15">
      <c r="A15" s="12"/>
      <c r="B15" s="42">
        <v>581</v>
      </c>
      <c r="C15" s="19" t="s">
        <v>29</v>
      </c>
      <c r="D15" s="43">
        <v>17679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17679</v>
      </c>
      <c r="O15" s="44">
        <f t="shared" si="2"/>
        <v>34.66470588235294</v>
      </c>
      <c r="P15" s="9"/>
    </row>
    <row r="16" spans="1:16" ht="15.75" thickBot="1">
      <c r="A16" s="12"/>
      <c r="B16" s="42">
        <v>591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48066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48066</v>
      </c>
      <c r="O16" s="44">
        <f t="shared" si="2"/>
        <v>94.24705882352941</v>
      </c>
      <c r="P16" s="9"/>
    </row>
    <row r="17" spans="1:119" ht="16.5" thickBot="1">
      <c r="A17" s="13" t="s">
        <v>10</v>
      </c>
      <c r="B17" s="21"/>
      <c r="C17" s="20"/>
      <c r="D17" s="14">
        <f>SUM(D5,D8,D10,D12,D14)</f>
        <v>636625</v>
      </c>
      <c r="E17" s="14">
        <f aca="true" t="shared" si="7" ref="E17:M17">SUM(E5,E8,E10,E12,E14)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318084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954709</v>
      </c>
      <c r="O17" s="35">
        <f t="shared" si="2"/>
        <v>1871.978431372549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50</v>
      </c>
      <c r="M19" s="90"/>
      <c r="N19" s="90"/>
      <c r="O19" s="39">
        <v>510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164580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164580</v>
      </c>
      <c r="O5" s="30">
        <f aca="true" t="shared" si="2" ref="O5:O17">(N5/O$19)</f>
        <v>330.48192771084337</v>
      </c>
      <c r="P5" s="6"/>
    </row>
    <row r="6" spans="1:16" ht="15">
      <c r="A6" s="12"/>
      <c r="B6" s="42">
        <v>513</v>
      </c>
      <c r="C6" s="19" t="s">
        <v>19</v>
      </c>
      <c r="D6" s="43">
        <v>161474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161474</v>
      </c>
      <c r="O6" s="44">
        <f t="shared" si="2"/>
        <v>324.2449799196787</v>
      </c>
      <c r="P6" s="9"/>
    </row>
    <row r="7" spans="1:16" ht="15">
      <c r="A7" s="12"/>
      <c r="B7" s="42">
        <v>519</v>
      </c>
      <c r="C7" s="19" t="s">
        <v>21</v>
      </c>
      <c r="D7" s="43">
        <v>3106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3106</v>
      </c>
      <c r="O7" s="44">
        <f t="shared" si="2"/>
        <v>6.236947791164659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16852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16852</v>
      </c>
      <c r="O8" s="41">
        <f t="shared" si="2"/>
        <v>33.83935742971887</v>
      </c>
      <c r="P8" s="10"/>
    </row>
    <row r="9" spans="1:16" ht="15">
      <c r="A9" s="12"/>
      <c r="B9" s="42">
        <v>522</v>
      </c>
      <c r="C9" s="19" t="s">
        <v>23</v>
      </c>
      <c r="D9" s="43">
        <v>16852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16852</v>
      </c>
      <c r="O9" s="44">
        <f t="shared" si="2"/>
        <v>33.83935742971887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316512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316512</v>
      </c>
      <c r="O10" s="41">
        <f t="shared" si="2"/>
        <v>635.566265060241</v>
      </c>
      <c r="P10" s="10"/>
    </row>
    <row r="11" spans="1:16" ht="15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151471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151471</v>
      </c>
      <c r="O11" s="44">
        <f t="shared" si="2"/>
        <v>304.1586345381526</v>
      </c>
      <c r="P11" s="9"/>
    </row>
    <row r="12" spans="1:16" ht="15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165041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165041</v>
      </c>
      <c r="O12" s="44">
        <f t="shared" si="2"/>
        <v>331.40763052208837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20439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20439</v>
      </c>
      <c r="O13" s="41">
        <f t="shared" si="2"/>
        <v>41.04216867469879</v>
      </c>
      <c r="P13" s="9"/>
    </row>
    <row r="14" spans="1:16" ht="15">
      <c r="A14" s="12"/>
      <c r="B14" s="42">
        <v>572</v>
      </c>
      <c r="C14" s="19" t="s">
        <v>28</v>
      </c>
      <c r="D14" s="43">
        <v>20439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20439</v>
      </c>
      <c r="O14" s="44">
        <f t="shared" si="2"/>
        <v>41.04216867469879</v>
      </c>
      <c r="P14" s="9"/>
    </row>
    <row r="15" spans="1:16" ht="15.75">
      <c r="A15" s="26" t="s">
        <v>31</v>
      </c>
      <c r="B15" s="27"/>
      <c r="C15" s="28"/>
      <c r="D15" s="29">
        <f aca="true" t="shared" si="6" ref="D15:M15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13559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13559</v>
      </c>
      <c r="O15" s="41">
        <f t="shared" si="2"/>
        <v>27.22690763052209</v>
      </c>
      <c r="P15" s="9"/>
    </row>
    <row r="16" spans="1:16" ht="15.75" thickBot="1">
      <c r="A16" s="12"/>
      <c r="B16" s="42">
        <v>581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13559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13559</v>
      </c>
      <c r="O16" s="44">
        <f t="shared" si="2"/>
        <v>27.22690763052209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201871</v>
      </c>
      <c r="E17" s="14">
        <f aca="true" t="shared" si="7" ref="E17:M17">SUM(E5,E8,E10,E13,E15)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330071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531942</v>
      </c>
      <c r="O17" s="35">
        <f t="shared" si="2"/>
        <v>1068.1566265060242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61</v>
      </c>
      <c r="M19" s="90"/>
      <c r="N19" s="90"/>
      <c r="O19" s="39">
        <v>498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595311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507416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1102727</v>
      </c>
      <c r="O5" s="30">
        <f aca="true" t="shared" si="2" ref="O5:O14">(N5/O$16)</f>
        <v>2038.3123844731979</v>
      </c>
      <c r="P5" s="6"/>
    </row>
    <row r="6" spans="1:16" ht="15">
      <c r="A6" s="12"/>
      <c r="B6" s="42">
        <v>517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27694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27694</v>
      </c>
      <c r="O6" s="44">
        <f t="shared" si="2"/>
        <v>51.190388170055456</v>
      </c>
      <c r="P6" s="9"/>
    </row>
    <row r="7" spans="1:16" ht="15">
      <c r="A7" s="12"/>
      <c r="B7" s="42">
        <v>519</v>
      </c>
      <c r="C7" s="19" t="s">
        <v>52</v>
      </c>
      <c r="D7" s="43">
        <v>595311</v>
      </c>
      <c r="E7" s="43">
        <v>0</v>
      </c>
      <c r="F7" s="43">
        <v>0</v>
      </c>
      <c r="G7" s="43">
        <v>0</v>
      </c>
      <c r="H7" s="43">
        <v>0</v>
      </c>
      <c r="I7" s="43">
        <v>479722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1075033</v>
      </c>
      <c r="O7" s="44">
        <f t="shared" si="2"/>
        <v>1987.1219963031424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21524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21524</v>
      </c>
      <c r="O8" s="41">
        <f t="shared" si="2"/>
        <v>39.78558225508318</v>
      </c>
      <c r="P8" s="10"/>
    </row>
    <row r="9" spans="1:16" ht="15">
      <c r="A9" s="12"/>
      <c r="B9" s="42">
        <v>522</v>
      </c>
      <c r="C9" s="19" t="s">
        <v>23</v>
      </c>
      <c r="D9" s="43">
        <v>21524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21524</v>
      </c>
      <c r="O9" s="44">
        <f t="shared" si="2"/>
        <v>39.78558225508318</v>
      </c>
      <c r="P9" s="9"/>
    </row>
    <row r="10" spans="1:16" ht="15.75">
      <c r="A10" s="26" t="s">
        <v>35</v>
      </c>
      <c r="B10" s="27"/>
      <c r="C10" s="28"/>
      <c r="D10" s="29">
        <f aca="true" t="shared" si="4" ref="D10:M10">SUM(D11:D11)</f>
        <v>0</v>
      </c>
      <c r="E10" s="29">
        <f t="shared" si="4"/>
        <v>11572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11572</v>
      </c>
      <c r="O10" s="41">
        <f t="shared" si="2"/>
        <v>21.390018484288355</v>
      </c>
      <c r="P10" s="10"/>
    </row>
    <row r="11" spans="1:16" ht="15">
      <c r="A11" s="12"/>
      <c r="B11" s="42">
        <v>541</v>
      </c>
      <c r="C11" s="19" t="s">
        <v>66</v>
      </c>
      <c r="D11" s="43">
        <v>0</v>
      </c>
      <c r="E11" s="43">
        <v>11572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11572</v>
      </c>
      <c r="O11" s="44">
        <f t="shared" si="2"/>
        <v>21.390018484288355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7159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7159</v>
      </c>
      <c r="O12" s="41">
        <f t="shared" si="2"/>
        <v>13.232902033271719</v>
      </c>
      <c r="P12" s="9"/>
    </row>
    <row r="13" spans="1:16" ht="15.75" thickBot="1">
      <c r="A13" s="12"/>
      <c r="B13" s="42">
        <v>572</v>
      </c>
      <c r="C13" s="19" t="s">
        <v>53</v>
      </c>
      <c r="D13" s="43">
        <v>7159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7159</v>
      </c>
      <c r="O13" s="44">
        <f t="shared" si="2"/>
        <v>13.232902033271719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623994</v>
      </c>
      <c r="E14" s="14">
        <f aca="true" t="shared" si="6" ref="E14:M14">SUM(E5,E8,E10,E12)</f>
        <v>11572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507416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1142982</v>
      </c>
      <c r="O14" s="35">
        <f t="shared" si="2"/>
        <v>2112.720887245841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73</v>
      </c>
      <c r="M16" s="90"/>
      <c r="N16" s="90"/>
      <c r="O16" s="39">
        <v>541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193251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193251</v>
      </c>
      <c r="O5" s="30">
        <f aca="true" t="shared" si="2" ref="O5:O18">(N5/O$20)</f>
        <v>363.25375939849624</v>
      </c>
      <c r="P5" s="6"/>
    </row>
    <row r="6" spans="1:16" ht="15">
      <c r="A6" s="12"/>
      <c r="B6" s="42">
        <v>519</v>
      </c>
      <c r="C6" s="19" t="s">
        <v>52</v>
      </c>
      <c r="D6" s="43">
        <v>193251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193251</v>
      </c>
      <c r="O6" s="44">
        <f t="shared" si="2"/>
        <v>363.25375939849624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63471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63471</v>
      </c>
      <c r="O7" s="41">
        <f t="shared" si="2"/>
        <v>119.30639097744361</v>
      </c>
      <c r="P7" s="10"/>
    </row>
    <row r="8" spans="1:16" ht="15">
      <c r="A8" s="12"/>
      <c r="B8" s="42">
        <v>522</v>
      </c>
      <c r="C8" s="19" t="s">
        <v>23</v>
      </c>
      <c r="D8" s="43">
        <v>63471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63471</v>
      </c>
      <c r="O8" s="44">
        <f t="shared" si="2"/>
        <v>119.30639097744361</v>
      </c>
      <c r="P8" s="9"/>
    </row>
    <row r="9" spans="1:16" ht="15.75">
      <c r="A9" s="26" t="s">
        <v>25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374674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374674</v>
      </c>
      <c r="O9" s="41">
        <f t="shared" si="2"/>
        <v>704.2744360902255</v>
      </c>
      <c r="P9" s="10"/>
    </row>
    <row r="10" spans="1:16" ht="15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374674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374674</v>
      </c>
      <c r="O10" s="44">
        <f t="shared" si="2"/>
        <v>704.2744360902255</v>
      </c>
      <c r="P10" s="9"/>
    </row>
    <row r="11" spans="1:16" ht="15.75">
      <c r="A11" s="26" t="s">
        <v>35</v>
      </c>
      <c r="B11" s="27"/>
      <c r="C11" s="28"/>
      <c r="D11" s="29">
        <f aca="true" t="shared" si="5" ref="D11:M11">SUM(D12:D12)</f>
        <v>1980</v>
      </c>
      <c r="E11" s="29">
        <f t="shared" si="5"/>
        <v>21389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23369</v>
      </c>
      <c r="O11" s="41">
        <f t="shared" si="2"/>
        <v>43.92669172932331</v>
      </c>
      <c r="P11" s="10"/>
    </row>
    <row r="12" spans="1:16" ht="15">
      <c r="A12" s="12"/>
      <c r="B12" s="42">
        <v>541</v>
      </c>
      <c r="C12" s="19" t="s">
        <v>66</v>
      </c>
      <c r="D12" s="43">
        <v>1980</v>
      </c>
      <c r="E12" s="43">
        <v>21389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23369</v>
      </c>
      <c r="O12" s="44">
        <f t="shared" si="2"/>
        <v>43.92669172932331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205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205</v>
      </c>
      <c r="O13" s="41">
        <f t="shared" si="2"/>
        <v>0.38533834586466165</v>
      </c>
      <c r="P13" s="9"/>
    </row>
    <row r="14" spans="1:16" ht="15">
      <c r="A14" s="12"/>
      <c r="B14" s="42">
        <v>572</v>
      </c>
      <c r="C14" s="19" t="s">
        <v>53</v>
      </c>
      <c r="D14" s="43">
        <v>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205</v>
      </c>
      <c r="O14" s="44">
        <f t="shared" si="2"/>
        <v>0.38533834586466165</v>
      </c>
      <c r="P14" s="9"/>
    </row>
    <row r="15" spans="1:16" ht="15.75">
      <c r="A15" s="26" t="s">
        <v>54</v>
      </c>
      <c r="B15" s="27"/>
      <c r="C15" s="28"/>
      <c r="D15" s="29">
        <f aca="true" t="shared" si="7" ref="D15:M15">SUM(D16:D17)</f>
        <v>25987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25195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51182</v>
      </c>
      <c r="O15" s="41">
        <f t="shared" si="2"/>
        <v>96.20676691729324</v>
      </c>
      <c r="P15" s="9"/>
    </row>
    <row r="16" spans="1:16" ht="15">
      <c r="A16" s="12"/>
      <c r="B16" s="42">
        <v>581</v>
      </c>
      <c r="C16" s="19" t="s">
        <v>55</v>
      </c>
      <c r="D16" s="43">
        <v>25987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25987</v>
      </c>
      <c r="O16" s="44">
        <f t="shared" si="2"/>
        <v>48.847744360902254</v>
      </c>
      <c r="P16" s="9"/>
    </row>
    <row r="17" spans="1:16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25195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25195</v>
      </c>
      <c r="O17" s="44">
        <f t="shared" si="2"/>
        <v>47.359022556390975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284894</v>
      </c>
      <c r="E18" s="14">
        <f aca="true" t="shared" si="8" ref="E18:M18">SUM(E5,E7,E9,E11,E13,E15)</f>
        <v>21389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399869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706152</v>
      </c>
      <c r="O18" s="35">
        <f t="shared" si="2"/>
        <v>1327.3533834586467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532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244410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244410</v>
      </c>
      <c r="O5" s="30">
        <f aca="true" t="shared" si="2" ref="O5:O17">(N5/O$19)</f>
        <v>441.17328519855596</v>
      </c>
      <c r="P5" s="6"/>
    </row>
    <row r="6" spans="1:16" ht="15">
      <c r="A6" s="12"/>
      <c r="B6" s="42">
        <v>519</v>
      </c>
      <c r="C6" s="19" t="s">
        <v>52</v>
      </c>
      <c r="D6" s="43">
        <v>244410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244410</v>
      </c>
      <c r="O6" s="44">
        <f t="shared" si="2"/>
        <v>441.17328519855596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16131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16131</v>
      </c>
      <c r="O7" s="41">
        <f t="shared" si="2"/>
        <v>29.117328519855597</v>
      </c>
      <c r="P7" s="10"/>
    </row>
    <row r="8" spans="1:16" ht="15">
      <c r="A8" s="12"/>
      <c r="B8" s="42">
        <v>522</v>
      </c>
      <c r="C8" s="19" t="s">
        <v>23</v>
      </c>
      <c r="D8" s="43">
        <v>16131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16131</v>
      </c>
      <c r="O8" s="44">
        <f t="shared" si="2"/>
        <v>29.117328519855597</v>
      </c>
      <c r="P8" s="9"/>
    </row>
    <row r="9" spans="1:16" ht="15.75">
      <c r="A9" s="26" t="s">
        <v>25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355224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355224</v>
      </c>
      <c r="O9" s="41">
        <f t="shared" si="2"/>
        <v>641.1985559566787</v>
      </c>
      <c r="P9" s="10"/>
    </row>
    <row r="10" spans="1:16" ht="15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355224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355224</v>
      </c>
      <c r="O10" s="44">
        <f t="shared" si="2"/>
        <v>641.1985559566787</v>
      </c>
      <c r="P10" s="9"/>
    </row>
    <row r="11" spans="1:16" ht="15.75">
      <c r="A11" s="26" t="s">
        <v>35</v>
      </c>
      <c r="B11" s="27"/>
      <c r="C11" s="28"/>
      <c r="D11" s="29">
        <f aca="true" t="shared" si="5" ref="D11:M11">SUM(D12:D12)</f>
        <v>0</v>
      </c>
      <c r="E11" s="29">
        <f t="shared" si="5"/>
        <v>20705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20705</v>
      </c>
      <c r="O11" s="41">
        <f t="shared" si="2"/>
        <v>37.37364620938628</v>
      </c>
      <c r="P11" s="10"/>
    </row>
    <row r="12" spans="1:16" ht="15">
      <c r="A12" s="12"/>
      <c r="B12" s="42">
        <v>541</v>
      </c>
      <c r="C12" s="19" t="s">
        <v>66</v>
      </c>
      <c r="D12" s="43">
        <v>0</v>
      </c>
      <c r="E12" s="43">
        <v>20705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20705</v>
      </c>
      <c r="O12" s="44">
        <f t="shared" si="2"/>
        <v>37.37364620938628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20275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20275</v>
      </c>
      <c r="O13" s="41">
        <f t="shared" si="2"/>
        <v>36.59747292418773</v>
      </c>
      <c r="P13" s="9"/>
    </row>
    <row r="14" spans="1:16" ht="15">
      <c r="A14" s="12"/>
      <c r="B14" s="42">
        <v>572</v>
      </c>
      <c r="C14" s="19" t="s">
        <v>53</v>
      </c>
      <c r="D14" s="43">
        <v>20275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20275</v>
      </c>
      <c r="O14" s="44">
        <f t="shared" si="2"/>
        <v>36.59747292418773</v>
      </c>
      <c r="P14" s="9"/>
    </row>
    <row r="15" spans="1:16" ht="15.75">
      <c r="A15" s="26" t="s">
        <v>54</v>
      </c>
      <c r="B15" s="27"/>
      <c r="C15" s="28"/>
      <c r="D15" s="29">
        <f aca="true" t="shared" si="7" ref="D15:M15">SUM(D16:D16)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31103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31103</v>
      </c>
      <c r="O15" s="41">
        <f t="shared" si="2"/>
        <v>56.14259927797834</v>
      </c>
      <c r="P15" s="9"/>
    </row>
    <row r="16" spans="1:16" ht="15.75" thickBot="1">
      <c r="A16" s="12"/>
      <c r="B16" s="42">
        <v>591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31103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31103</v>
      </c>
      <c r="O16" s="44">
        <f t="shared" si="2"/>
        <v>56.14259927797834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280816</v>
      </c>
      <c r="E17" s="14">
        <f aca="true" t="shared" si="8" ref="E17:M17">SUM(E5,E7,E9,E11,E13,E15)</f>
        <v>20705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386327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687848</v>
      </c>
      <c r="O17" s="35">
        <f t="shared" si="2"/>
        <v>1241.6028880866427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554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158301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158301</v>
      </c>
      <c r="O5" s="30">
        <f aca="true" t="shared" si="2" ref="O5:O18">(N5/O$20)</f>
        <v>282.68035714285713</v>
      </c>
      <c r="P5" s="6"/>
    </row>
    <row r="6" spans="1:16" ht="15">
      <c r="A6" s="12"/>
      <c r="B6" s="42">
        <v>519</v>
      </c>
      <c r="C6" s="19" t="s">
        <v>52</v>
      </c>
      <c r="D6" s="43">
        <v>158301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158301</v>
      </c>
      <c r="O6" s="44">
        <f t="shared" si="2"/>
        <v>282.68035714285713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SUM(D8:D8)</f>
        <v>10299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10299</v>
      </c>
      <c r="O7" s="41">
        <f t="shared" si="2"/>
        <v>18.39107142857143</v>
      </c>
      <c r="P7" s="10"/>
    </row>
    <row r="8" spans="1:16" ht="15">
      <c r="A8" s="12"/>
      <c r="B8" s="42">
        <v>522</v>
      </c>
      <c r="C8" s="19" t="s">
        <v>23</v>
      </c>
      <c r="D8" s="43">
        <v>10299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10299</v>
      </c>
      <c r="O8" s="44">
        <f t="shared" si="2"/>
        <v>18.39107142857143</v>
      </c>
      <c r="P8" s="9"/>
    </row>
    <row r="9" spans="1:16" ht="15.75">
      <c r="A9" s="26" t="s">
        <v>25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372514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372514</v>
      </c>
      <c r="O9" s="41">
        <f t="shared" si="2"/>
        <v>665.2035714285714</v>
      </c>
      <c r="P9" s="10"/>
    </row>
    <row r="10" spans="1:16" ht="15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372514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372514</v>
      </c>
      <c r="O10" s="44">
        <f t="shared" si="2"/>
        <v>665.2035714285714</v>
      </c>
      <c r="P10" s="9"/>
    </row>
    <row r="11" spans="1:16" ht="15.75">
      <c r="A11" s="26" t="s">
        <v>35</v>
      </c>
      <c r="B11" s="27"/>
      <c r="C11" s="28"/>
      <c r="D11" s="29">
        <f aca="true" t="shared" si="5" ref="D11:M11">SUM(D12:D12)</f>
        <v>1596</v>
      </c>
      <c r="E11" s="29">
        <f t="shared" si="5"/>
        <v>3772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5368</v>
      </c>
      <c r="O11" s="41">
        <f t="shared" si="2"/>
        <v>9.585714285714285</v>
      </c>
      <c r="P11" s="10"/>
    </row>
    <row r="12" spans="1:16" ht="15">
      <c r="A12" s="12"/>
      <c r="B12" s="42">
        <v>541</v>
      </c>
      <c r="C12" s="19" t="s">
        <v>66</v>
      </c>
      <c r="D12" s="43">
        <v>1596</v>
      </c>
      <c r="E12" s="43">
        <v>3772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5368</v>
      </c>
      <c r="O12" s="44">
        <f t="shared" si="2"/>
        <v>9.585714285714285</v>
      </c>
      <c r="P12" s="9"/>
    </row>
    <row r="13" spans="1:16" ht="15.75">
      <c r="A13" s="26" t="s">
        <v>27</v>
      </c>
      <c r="B13" s="27"/>
      <c r="C13" s="28"/>
      <c r="D13" s="29">
        <f aca="true" t="shared" si="6" ref="D13:M13">SUM(D14:D14)</f>
        <v>10710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10710</v>
      </c>
      <c r="O13" s="41">
        <f t="shared" si="2"/>
        <v>19.125</v>
      </c>
      <c r="P13" s="9"/>
    </row>
    <row r="14" spans="1:16" ht="15">
      <c r="A14" s="12"/>
      <c r="B14" s="42">
        <v>572</v>
      </c>
      <c r="C14" s="19" t="s">
        <v>53</v>
      </c>
      <c r="D14" s="43">
        <v>10710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10710</v>
      </c>
      <c r="O14" s="44">
        <f t="shared" si="2"/>
        <v>19.125</v>
      </c>
      <c r="P14" s="9"/>
    </row>
    <row r="15" spans="1:16" ht="15.75">
      <c r="A15" s="26" t="s">
        <v>54</v>
      </c>
      <c r="B15" s="27"/>
      <c r="C15" s="28"/>
      <c r="D15" s="29">
        <f aca="true" t="shared" si="7" ref="D15:M15">SUM(D16:D17)</f>
        <v>44861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36358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81219</v>
      </c>
      <c r="O15" s="41">
        <f t="shared" si="2"/>
        <v>145.03392857142856</v>
      </c>
      <c r="P15" s="9"/>
    </row>
    <row r="16" spans="1:16" ht="15">
      <c r="A16" s="12"/>
      <c r="B16" s="42">
        <v>581</v>
      </c>
      <c r="C16" s="19" t="s">
        <v>55</v>
      </c>
      <c r="D16" s="43">
        <v>44861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44861</v>
      </c>
      <c r="O16" s="44">
        <f t="shared" si="2"/>
        <v>80.10892857142858</v>
      </c>
      <c r="P16" s="9"/>
    </row>
    <row r="17" spans="1:16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36358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36358</v>
      </c>
      <c r="O17" s="44">
        <f t="shared" si="2"/>
        <v>64.925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225767</v>
      </c>
      <c r="E18" s="14">
        <f aca="true" t="shared" si="8" ref="E18:M18">SUM(E5,E7,E9,E11,E13,E15)</f>
        <v>3772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408872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638411</v>
      </c>
      <c r="O18" s="35">
        <f t="shared" si="2"/>
        <v>1140.0196428571428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560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166383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166383</v>
      </c>
      <c r="O5" s="30">
        <f aca="true" t="shared" si="2" ref="O5:O18">(N5/O$20)</f>
        <v>302.51454545454544</v>
      </c>
      <c r="P5" s="6"/>
    </row>
    <row r="6" spans="1:16" ht="15">
      <c r="A6" s="12"/>
      <c r="B6" s="42">
        <v>513</v>
      </c>
      <c r="C6" s="19" t="s">
        <v>19</v>
      </c>
      <c r="D6" s="43">
        <v>63882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63882</v>
      </c>
      <c r="O6" s="44">
        <f t="shared" si="2"/>
        <v>116.14909090909092</v>
      </c>
      <c r="P6" s="9"/>
    </row>
    <row r="7" spans="1:16" ht="15">
      <c r="A7" s="12"/>
      <c r="B7" s="42">
        <v>519</v>
      </c>
      <c r="C7" s="19" t="s">
        <v>52</v>
      </c>
      <c r="D7" s="43">
        <v>102501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102501</v>
      </c>
      <c r="O7" s="44">
        <f t="shared" si="2"/>
        <v>186.36545454545455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6933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6933</v>
      </c>
      <c r="O8" s="41">
        <f t="shared" si="2"/>
        <v>12.605454545454545</v>
      </c>
      <c r="P8" s="10"/>
    </row>
    <row r="9" spans="1:16" ht="15">
      <c r="A9" s="12"/>
      <c r="B9" s="42">
        <v>522</v>
      </c>
      <c r="C9" s="19" t="s">
        <v>23</v>
      </c>
      <c r="D9" s="43">
        <v>6933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6933</v>
      </c>
      <c r="O9" s="44">
        <f t="shared" si="2"/>
        <v>12.605454545454545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360591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360591</v>
      </c>
      <c r="O10" s="41">
        <f t="shared" si="2"/>
        <v>655.62</v>
      </c>
      <c r="P10" s="10"/>
    </row>
    <row r="11" spans="1:16" ht="15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200745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200745</v>
      </c>
      <c r="O11" s="44">
        <f t="shared" si="2"/>
        <v>364.9909090909091</v>
      </c>
      <c r="P11" s="9"/>
    </row>
    <row r="12" spans="1:16" ht="15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159846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159846</v>
      </c>
      <c r="O12" s="44">
        <f t="shared" si="2"/>
        <v>290.6290909090909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11243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11243</v>
      </c>
      <c r="O13" s="41">
        <f t="shared" si="2"/>
        <v>20.44181818181818</v>
      </c>
      <c r="P13" s="9"/>
    </row>
    <row r="14" spans="1:16" ht="15">
      <c r="A14" s="12"/>
      <c r="B14" s="42">
        <v>572</v>
      </c>
      <c r="C14" s="19" t="s">
        <v>53</v>
      </c>
      <c r="D14" s="43">
        <v>11243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11243</v>
      </c>
      <c r="O14" s="44">
        <f t="shared" si="2"/>
        <v>20.44181818181818</v>
      </c>
      <c r="P14" s="9"/>
    </row>
    <row r="15" spans="1:16" ht="15.75">
      <c r="A15" s="26" t="s">
        <v>54</v>
      </c>
      <c r="B15" s="27"/>
      <c r="C15" s="28"/>
      <c r="D15" s="29">
        <f aca="true" t="shared" si="6" ref="D15:M15">SUM(D16:D17)</f>
        <v>25000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37515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62515</v>
      </c>
      <c r="O15" s="41">
        <f t="shared" si="2"/>
        <v>113.66363636363636</v>
      </c>
      <c r="P15" s="9"/>
    </row>
    <row r="16" spans="1:16" ht="15">
      <c r="A16" s="12"/>
      <c r="B16" s="42">
        <v>581</v>
      </c>
      <c r="C16" s="19" t="s">
        <v>55</v>
      </c>
      <c r="D16" s="43">
        <v>25000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25000</v>
      </c>
      <c r="O16" s="44">
        <f t="shared" si="2"/>
        <v>45.45454545454545</v>
      </c>
      <c r="P16" s="9"/>
    </row>
    <row r="17" spans="1:16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37515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37515</v>
      </c>
      <c r="O17" s="44">
        <f t="shared" si="2"/>
        <v>68.2090909090909</v>
      </c>
      <c r="P17" s="9"/>
    </row>
    <row r="18" spans="1:119" ht="16.5" thickBot="1">
      <c r="A18" s="13" t="s">
        <v>10</v>
      </c>
      <c r="B18" s="21"/>
      <c r="C18" s="20"/>
      <c r="D18" s="14">
        <f>SUM(D5,D8,D10,D13,D15)</f>
        <v>209559</v>
      </c>
      <c r="E18" s="14">
        <f aca="true" t="shared" si="7" ref="E18:M18">SUM(E5,E8,E10,E13,E15)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398106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607665</v>
      </c>
      <c r="O18" s="35">
        <f t="shared" si="2"/>
        <v>1104.8454545454545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550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188817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188817</v>
      </c>
      <c r="O5" s="30">
        <f aca="true" t="shared" si="2" ref="O5:O19">(N5/O$21)</f>
        <v>338.98922800718134</v>
      </c>
      <c r="P5" s="6"/>
    </row>
    <row r="6" spans="1:16" ht="15">
      <c r="A6" s="12"/>
      <c r="B6" s="42">
        <v>513</v>
      </c>
      <c r="C6" s="19" t="s">
        <v>19</v>
      </c>
      <c r="D6" s="43">
        <v>65699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65699</v>
      </c>
      <c r="O6" s="44">
        <f t="shared" si="2"/>
        <v>117.95152603231598</v>
      </c>
      <c r="P6" s="9"/>
    </row>
    <row r="7" spans="1:16" ht="15">
      <c r="A7" s="12"/>
      <c r="B7" s="42">
        <v>517</v>
      </c>
      <c r="C7" s="19" t="s">
        <v>20</v>
      </c>
      <c r="D7" s="43">
        <v>63915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63915</v>
      </c>
      <c r="O7" s="44">
        <f t="shared" si="2"/>
        <v>114.74865350089766</v>
      </c>
      <c r="P7" s="9"/>
    </row>
    <row r="8" spans="1:16" ht="15">
      <c r="A8" s="12"/>
      <c r="B8" s="42">
        <v>519</v>
      </c>
      <c r="C8" s="19" t="s">
        <v>52</v>
      </c>
      <c r="D8" s="43">
        <v>59203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59203</v>
      </c>
      <c r="O8" s="44">
        <f t="shared" si="2"/>
        <v>106.28904847396768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6179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6179</v>
      </c>
      <c r="O9" s="41">
        <f t="shared" si="2"/>
        <v>11.093357271095153</v>
      </c>
      <c r="P9" s="10"/>
    </row>
    <row r="10" spans="1:16" ht="15">
      <c r="A10" s="12"/>
      <c r="B10" s="42">
        <v>522</v>
      </c>
      <c r="C10" s="19" t="s">
        <v>23</v>
      </c>
      <c r="D10" s="43">
        <v>6179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6179</v>
      </c>
      <c r="O10" s="44">
        <f t="shared" si="2"/>
        <v>11.093357271095153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368180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368180</v>
      </c>
      <c r="O11" s="41">
        <f t="shared" si="2"/>
        <v>661.0053859964094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193362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193362</v>
      </c>
      <c r="O12" s="44">
        <f t="shared" si="2"/>
        <v>347.149012567325</v>
      </c>
      <c r="P12" s="9"/>
    </row>
    <row r="13" spans="1:16" ht="15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174818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174818</v>
      </c>
      <c r="O13" s="44">
        <f t="shared" si="2"/>
        <v>313.8563734290844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11222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11222</v>
      </c>
      <c r="O14" s="41">
        <f t="shared" si="2"/>
        <v>20.14721723518851</v>
      </c>
      <c r="P14" s="9"/>
    </row>
    <row r="15" spans="1:16" ht="15">
      <c r="A15" s="12"/>
      <c r="B15" s="42">
        <v>572</v>
      </c>
      <c r="C15" s="19" t="s">
        <v>53</v>
      </c>
      <c r="D15" s="43">
        <v>11222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11222</v>
      </c>
      <c r="O15" s="44">
        <f t="shared" si="2"/>
        <v>20.14721723518851</v>
      </c>
      <c r="P15" s="9"/>
    </row>
    <row r="16" spans="1:16" ht="15.75">
      <c r="A16" s="26" t="s">
        <v>54</v>
      </c>
      <c r="B16" s="27"/>
      <c r="C16" s="28"/>
      <c r="D16" s="29">
        <f aca="true" t="shared" si="6" ref="D16:M16">SUM(D17:D18)</f>
        <v>59834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38879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98713</v>
      </c>
      <c r="O16" s="41">
        <f t="shared" si="2"/>
        <v>177.2226211849192</v>
      </c>
      <c r="P16" s="9"/>
    </row>
    <row r="17" spans="1:16" ht="15">
      <c r="A17" s="12"/>
      <c r="B17" s="42">
        <v>581</v>
      </c>
      <c r="C17" s="19" t="s">
        <v>55</v>
      </c>
      <c r="D17" s="43">
        <v>59834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59834</v>
      </c>
      <c r="O17" s="44">
        <f t="shared" si="2"/>
        <v>107.42190305206464</v>
      </c>
      <c r="P17" s="9"/>
    </row>
    <row r="18" spans="1:16" ht="15.75" thickBot="1">
      <c r="A18" s="12"/>
      <c r="B18" s="42">
        <v>591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38879</v>
      </c>
      <c r="O18" s="44">
        <f t="shared" si="2"/>
        <v>69.80071813285458</v>
      </c>
      <c r="P18" s="9"/>
    </row>
    <row r="19" spans="1:119" ht="16.5" thickBot="1">
      <c r="A19" s="13" t="s">
        <v>10</v>
      </c>
      <c r="B19" s="21"/>
      <c r="C19" s="20"/>
      <c r="D19" s="14">
        <f>SUM(D5,D9,D11,D14,D16)</f>
        <v>266052</v>
      </c>
      <c r="E19" s="14">
        <f aca="true" t="shared" si="7" ref="E19:M19">SUM(E5,E9,E11,E14,E16)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407059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673111</v>
      </c>
      <c r="O19" s="35">
        <f t="shared" si="2"/>
        <v>1208.4578096947935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557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140500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140500</v>
      </c>
      <c r="O5" s="58">
        <f aca="true" t="shared" si="2" ref="O5:O19">(N5/O$21)</f>
        <v>253.6101083032491</v>
      </c>
      <c r="P5" s="59"/>
    </row>
    <row r="6" spans="1:16" ht="15">
      <c r="A6" s="61"/>
      <c r="B6" s="62">
        <v>513</v>
      </c>
      <c r="C6" s="63" t="s">
        <v>19</v>
      </c>
      <c r="D6" s="64">
        <v>60472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60472</v>
      </c>
      <c r="O6" s="65">
        <f t="shared" si="2"/>
        <v>109.15523465703971</v>
      </c>
      <c r="P6" s="66"/>
    </row>
    <row r="7" spans="1:16" ht="15">
      <c r="A7" s="61"/>
      <c r="B7" s="62">
        <v>517</v>
      </c>
      <c r="C7" s="63" t="s">
        <v>20</v>
      </c>
      <c r="D7" s="64">
        <v>10379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10379</v>
      </c>
      <c r="O7" s="65">
        <f t="shared" si="2"/>
        <v>18.73465703971119</v>
      </c>
      <c r="P7" s="66"/>
    </row>
    <row r="8" spans="1:16" ht="15">
      <c r="A8" s="61"/>
      <c r="B8" s="62">
        <v>519</v>
      </c>
      <c r="C8" s="63" t="s">
        <v>52</v>
      </c>
      <c r="D8" s="64">
        <v>69649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69649</v>
      </c>
      <c r="O8" s="65">
        <f t="shared" si="2"/>
        <v>125.7202166064982</v>
      </c>
      <c r="P8" s="66"/>
    </row>
    <row r="9" spans="1:16" ht="15.75">
      <c r="A9" s="67" t="s">
        <v>22</v>
      </c>
      <c r="B9" s="68"/>
      <c r="C9" s="69"/>
      <c r="D9" s="70">
        <f aca="true" t="shared" si="3" ref="D9:M9">SUM(D10:D10)</f>
        <v>7338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7338</v>
      </c>
      <c r="O9" s="72">
        <f t="shared" si="2"/>
        <v>13.245487364620939</v>
      </c>
      <c r="P9" s="73"/>
    </row>
    <row r="10" spans="1:16" ht="15">
      <c r="A10" s="61"/>
      <c r="B10" s="62">
        <v>522</v>
      </c>
      <c r="C10" s="63" t="s">
        <v>23</v>
      </c>
      <c r="D10" s="64">
        <v>7338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7338</v>
      </c>
      <c r="O10" s="65">
        <f t="shared" si="2"/>
        <v>13.245487364620939</v>
      </c>
      <c r="P10" s="66"/>
    </row>
    <row r="11" spans="1:16" ht="15.75">
      <c r="A11" s="67" t="s">
        <v>25</v>
      </c>
      <c r="B11" s="68"/>
      <c r="C11" s="69"/>
      <c r="D11" s="70">
        <f aca="true" t="shared" si="4" ref="D11:M11">SUM(D12:D13)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371454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371454</v>
      </c>
      <c r="O11" s="72">
        <f t="shared" si="2"/>
        <v>670.4945848375452</v>
      </c>
      <c r="P11" s="73"/>
    </row>
    <row r="12" spans="1:16" ht="15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177777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177777</v>
      </c>
      <c r="O12" s="65">
        <f t="shared" si="2"/>
        <v>320.8971119133574</v>
      </c>
      <c r="P12" s="66"/>
    </row>
    <row r="13" spans="1:16" ht="15">
      <c r="A13" s="61"/>
      <c r="B13" s="62">
        <v>535</v>
      </c>
      <c r="C13" s="63" t="s">
        <v>44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193677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193677</v>
      </c>
      <c r="O13" s="65">
        <f t="shared" si="2"/>
        <v>349.59747292418774</v>
      </c>
      <c r="P13" s="66"/>
    </row>
    <row r="14" spans="1:16" ht="15.75">
      <c r="A14" s="67" t="s">
        <v>27</v>
      </c>
      <c r="B14" s="68"/>
      <c r="C14" s="69"/>
      <c r="D14" s="70">
        <f aca="true" t="shared" si="5" ref="D14:M14">SUM(D15:D15)</f>
        <v>13525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13525</v>
      </c>
      <c r="O14" s="72">
        <f t="shared" si="2"/>
        <v>24.41335740072202</v>
      </c>
      <c r="P14" s="66"/>
    </row>
    <row r="15" spans="1:16" ht="15">
      <c r="A15" s="61"/>
      <c r="B15" s="62">
        <v>572</v>
      </c>
      <c r="C15" s="63" t="s">
        <v>53</v>
      </c>
      <c r="D15" s="64">
        <v>13525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13525</v>
      </c>
      <c r="O15" s="65">
        <f t="shared" si="2"/>
        <v>24.41335740072202</v>
      </c>
      <c r="P15" s="66"/>
    </row>
    <row r="16" spans="1:16" ht="15.75">
      <c r="A16" s="67" t="s">
        <v>54</v>
      </c>
      <c r="B16" s="68"/>
      <c r="C16" s="69"/>
      <c r="D16" s="70">
        <f aca="true" t="shared" si="6" ref="D16:M16">SUM(D17:D18)</f>
        <v>42916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40127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83043</v>
      </c>
      <c r="O16" s="72">
        <f t="shared" si="2"/>
        <v>149.8971119133574</v>
      </c>
      <c r="P16" s="66"/>
    </row>
    <row r="17" spans="1:16" ht="15">
      <c r="A17" s="61"/>
      <c r="B17" s="62">
        <v>581</v>
      </c>
      <c r="C17" s="63" t="s">
        <v>55</v>
      </c>
      <c r="D17" s="64">
        <v>42916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42916</v>
      </c>
      <c r="O17" s="65">
        <f t="shared" si="2"/>
        <v>77.46570397111914</v>
      </c>
      <c r="P17" s="66"/>
    </row>
    <row r="18" spans="1:16" ht="15.75" thickBot="1">
      <c r="A18" s="61"/>
      <c r="B18" s="62">
        <v>591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40127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40127</v>
      </c>
      <c r="O18" s="65">
        <f t="shared" si="2"/>
        <v>72.43140794223827</v>
      </c>
      <c r="P18" s="66"/>
    </row>
    <row r="19" spans="1:119" ht="16.5" thickBot="1">
      <c r="A19" s="74" t="s">
        <v>10</v>
      </c>
      <c r="B19" s="75"/>
      <c r="C19" s="76"/>
      <c r="D19" s="77">
        <f>SUM(D5,D9,D11,D14,D16)</f>
        <v>204279</v>
      </c>
      <c r="E19" s="77">
        <f aca="true" t="shared" si="7" ref="E19:M19">SUM(E5,E9,E11,E14,E16)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411581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615860</v>
      </c>
      <c r="O19" s="78">
        <f t="shared" si="2"/>
        <v>1111.6606498194947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57</v>
      </c>
      <c r="M21" s="114"/>
      <c r="N21" s="114"/>
      <c r="O21" s="88">
        <v>554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40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178610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178610</v>
      </c>
      <c r="O5" s="30">
        <f aca="true" t="shared" si="2" ref="O5:O19">(N5/O$21)</f>
        <v>316.12389380530976</v>
      </c>
      <c r="P5" s="6"/>
    </row>
    <row r="6" spans="1:16" ht="15">
      <c r="A6" s="12"/>
      <c r="B6" s="42">
        <v>513</v>
      </c>
      <c r="C6" s="19" t="s">
        <v>19</v>
      </c>
      <c r="D6" s="43">
        <v>61660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61660</v>
      </c>
      <c r="O6" s="44">
        <f t="shared" si="2"/>
        <v>109.13274336283186</v>
      </c>
      <c r="P6" s="9"/>
    </row>
    <row r="7" spans="1:16" ht="15">
      <c r="A7" s="12"/>
      <c r="B7" s="42">
        <v>517</v>
      </c>
      <c r="C7" s="19" t="s">
        <v>20</v>
      </c>
      <c r="D7" s="43">
        <v>38102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38102</v>
      </c>
      <c r="O7" s="44">
        <f t="shared" si="2"/>
        <v>67.43716814159292</v>
      </c>
      <c r="P7" s="9"/>
    </row>
    <row r="8" spans="1:16" ht="15">
      <c r="A8" s="12"/>
      <c r="B8" s="42">
        <v>519</v>
      </c>
      <c r="C8" s="19" t="s">
        <v>21</v>
      </c>
      <c r="D8" s="43">
        <v>78848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78848</v>
      </c>
      <c r="O8" s="44">
        <f t="shared" si="2"/>
        <v>139.55398230088497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19921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19921</v>
      </c>
      <c r="O9" s="41">
        <f t="shared" si="2"/>
        <v>35.25840707964602</v>
      </c>
      <c r="P9" s="10"/>
    </row>
    <row r="10" spans="1:16" ht="15">
      <c r="A10" s="12"/>
      <c r="B10" s="42">
        <v>522</v>
      </c>
      <c r="C10" s="19" t="s">
        <v>23</v>
      </c>
      <c r="D10" s="43">
        <v>19921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19921</v>
      </c>
      <c r="O10" s="44">
        <f t="shared" si="2"/>
        <v>35.25840707964602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363635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363635</v>
      </c>
      <c r="O11" s="41">
        <f t="shared" si="2"/>
        <v>643.6017699115044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177474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177474</v>
      </c>
      <c r="O12" s="44">
        <f t="shared" si="2"/>
        <v>314.1132743362832</v>
      </c>
      <c r="P12" s="9"/>
    </row>
    <row r="13" spans="1:16" ht="15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186161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186161</v>
      </c>
      <c r="O13" s="44">
        <f t="shared" si="2"/>
        <v>329.48849557522124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17824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17824</v>
      </c>
      <c r="O14" s="41">
        <f t="shared" si="2"/>
        <v>31.546902654867257</v>
      </c>
      <c r="P14" s="9"/>
    </row>
    <row r="15" spans="1:16" ht="15">
      <c r="A15" s="12"/>
      <c r="B15" s="42">
        <v>572</v>
      </c>
      <c r="C15" s="19" t="s">
        <v>28</v>
      </c>
      <c r="D15" s="43">
        <v>17824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17824</v>
      </c>
      <c r="O15" s="44">
        <f t="shared" si="2"/>
        <v>31.546902654867257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SUM(D17:D18)</f>
        <v>11960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41229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53189</v>
      </c>
      <c r="O16" s="41">
        <f t="shared" si="2"/>
        <v>94.13982300884956</v>
      </c>
      <c r="P16" s="9"/>
    </row>
    <row r="17" spans="1:16" ht="15">
      <c r="A17" s="12"/>
      <c r="B17" s="42">
        <v>581</v>
      </c>
      <c r="C17" s="19" t="s">
        <v>29</v>
      </c>
      <c r="D17" s="43">
        <v>11960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11960</v>
      </c>
      <c r="O17" s="44">
        <f t="shared" si="2"/>
        <v>21.168141592920353</v>
      </c>
      <c r="P17" s="9"/>
    </row>
    <row r="18" spans="1:16" ht="15.75" thickBot="1">
      <c r="A18" s="12"/>
      <c r="B18" s="42">
        <v>591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41229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41229</v>
      </c>
      <c r="O18" s="44">
        <f t="shared" si="2"/>
        <v>72.9716814159292</v>
      </c>
      <c r="P18" s="9"/>
    </row>
    <row r="19" spans="1:119" ht="16.5" thickBot="1">
      <c r="A19" s="13" t="s">
        <v>10</v>
      </c>
      <c r="B19" s="21"/>
      <c r="C19" s="20"/>
      <c r="D19" s="14">
        <f>SUM(D5,D9,D11,D14,D16)</f>
        <v>228315</v>
      </c>
      <c r="E19" s="14">
        <f aca="true" t="shared" si="7" ref="E19:M19">SUM(E5,E9,E11,E14,E16)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404864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633179</v>
      </c>
      <c r="O19" s="35">
        <f t="shared" si="2"/>
        <v>1120.670796460177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48</v>
      </c>
      <c r="M21" s="90"/>
      <c r="N21" s="90"/>
      <c r="O21" s="39">
        <v>565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2022-11-02T20:32:57Z</cp:lastPrinted>
  <dcterms:created xsi:type="dcterms:W3CDTF">2000-08-31T21:26:31Z</dcterms:created>
  <dcterms:modified xsi:type="dcterms:W3CDTF">2022-11-02T20:33:00Z</dcterms:modified>
  <cp:category/>
  <cp:version/>
  <cp:contentType/>
  <cp:contentStatus/>
</cp:coreProperties>
</file>