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  <sheet name="2007" sheetId="41" r:id="rId16"/>
  </sheets>
  <definedNames>
    <definedName name="_xlnm.Print_Area" localSheetId="15">'2007'!$A$1:$O$21</definedName>
    <definedName name="_xlnm.Print_Area" localSheetId="14">'2008'!$A$1:$O$21</definedName>
    <definedName name="_xlnm.Print_Area" localSheetId="13">'2009'!$A$1:$O$23</definedName>
    <definedName name="_xlnm.Print_Area" localSheetId="12">'2010'!$A$1:$O$26</definedName>
    <definedName name="_xlnm.Print_Area" localSheetId="11">'2011'!$A$1:$O$24</definedName>
    <definedName name="_xlnm.Print_Area" localSheetId="10">'2012'!$A$1:$O$24</definedName>
    <definedName name="_xlnm.Print_Area" localSheetId="9">'2013'!$A$1:$O$23</definedName>
    <definedName name="_xlnm.Print_Area" localSheetId="8">'2014'!$A$1:$O$23</definedName>
    <definedName name="_xlnm.Print_Area" localSheetId="7">'2015'!$A$1:$O$23</definedName>
    <definedName name="_xlnm.Print_Area" localSheetId="6">'2016'!$A$1:$O$22</definedName>
    <definedName name="_xlnm.Print_Area" localSheetId="5">'2017'!$A$1:$O$22</definedName>
    <definedName name="_xlnm.Print_Area" localSheetId="4">'2018'!$A$1:$O$21</definedName>
    <definedName name="_xlnm.Print_Area" localSheetId="3">'2019'!$A$1:$O$22</definedName>
    <definedName name="_xlnm.Print_Area" localSheetId="2">'2020'!$A$1:$O$18</definedName>
    <definedName name="_xlnm.Print_Area" localSheetId="1">'2021'!$A$1:$P$18</definedName>
    <definedName name="_xlnm.Print_Area" localSheetId="0">'2022'!$A$1:$P$18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14" i="48" l="1"/>
  <c r="F14" i="48"/>
  <c r="G14" i="48"/>
  <c r="H14" i="48"/>
  <c r="I14" i="48"/>
  <c r="J14" i="48"/>
  <c r="K14" i="48"/>
  <c r="L14" i="48"/>
  <c r="M14" i="48"/>
  <c r="N14" i="48"/>
  <c r="D14" i="48"/>
  <c r="O13" i="48" l="1"/>
  <c r="P13" i="48" s="1"/>
  <c r="N12" i="48"/>
  <c r="M12" i="48"/>
  <c r="L12" i="48"/>
  <c r="K12" i="48"/>
  <c r="J12" i="48"/>
  <c r="I12" i="48"/>
  <c r="H12" i="48"/>
  <c r="G12" i="48"/>
  <c r="F12" i="48"/>
  <c r="E12" i="48"/>
  <c r="D12" i="48"/>
  <c r="O11" i="48"/>
  <c r="P11" i="48" s="1"/>
  <c r="N10" i="48"/>
  <c r="M10" i="48"/>
  <c r="L10" i="48"/>
  <c r="K10" i="48"/>
  <c r="J10" i="48"/>
  <c r="I10" i="48"/>
  <c r="H10" i="48"/>
  <c r="G10" i="48"/>
  <c r="F10" i="48"/>
  <c r="E10" i="48"/>
  <c r="D10" i="48"/>
  <c r="O9" i="48"/>
  <c r="P9" i="48" s="1"/>
  <c r="N8" i="48"/>
  <c r="M8" i="48"/>
  <c r="L8" i="48"/>
  <c r="K8" i="48"/>
  <c r="J8" i="48"/>
  <c r="I8" i="48"/>
  <c r="H8" i="48"/>
  <c r="G8" i="48"/>
  <c r="F8" i="48"/>
  <c r="E8" i="48"/>
  <c r="D8" i="48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12" i="48" l="1"/>
  <c r="P12" i="48" s="1"/>
  <c r="O10" i="48"/>
  <c r="P10" i="48" s="1"/>
  <c r="O8" i="48"/>
  <c r="P8" i="48" s="1"/>
  <c r="O5" i="48"/>
  <c r="P5" i="48" s="1"/>
  <c r="I14" i="47"/>
  <c r="N14" i="47"/>
  <c r="D14" i="47"/>
  <c r="O13" i="47"/>
  <c r="P13" i="47"/>
  <c r="N12" i="47"/>
  <c r="M12" i="47"/>
  <c r="L12" i="47"/>
  <c r="K12" i="47"/>
  <c r="J12" i="47"/>
  <c r="I12" i="47"/>
  <c r="H12" i="47"/>
  <c r="G12" i="47"/>
  <c r="F12" i="47"/>
  <c r="E12" i="47"/>
  <c r="O12" i="47" s="1"/>
  <c r="P12" i="47" s="1"/>
  <c r="D12" i="47"/>
  <c r="O11" i="47"/>
  <c r="P11" i="47" s="1"/>
  <c r="N10" i="47"/>
  <c r="M10" i="47"/>
  <c r="L10" i="47"/>
  <c r="L14" i="47" s="1"/>
  <c r="K10" i="47"/>
  <c r="J10" i="47"/>
  <c r="I10" i="47"/>
  <c r="H10" i="47"/>
  <c r="G10" i="47"/>
  <c r="F10" i="47"/>
  <c r="O10" i="47" s="1"/>
  <c r="P10" i="47" s="1"/>
  <c r="E10" i="47"/>
  <c r="D10" i="47"/>
  <c r="O9" i="47"/>
  <c r="P9" i="47" s="1"/>
  <c r="N8" i="47"/>
  <c r="M8" i="47"/>
  <c r="L8" i="47"/>
  <c r="K8" i="47"/>
  <c r="J8" i="47"/>
  <c r="I8" i="47"/>
  <c r="H8" i="47"/>
  <c r="G8" i="47"/>
  <c r="O8" i="47" s="1"/>
  <c r="P8" i="47" s="1"/>
  <c r="F8" i="47"/>
  <c r="E8" i="47"/>
  <c r="E14" i="47" s="1"/>
  <c r="D8" i="47"/>
  <c r="O7" i="47"/>
  <c r="P7" i="47" s="1"/>
  <c r="O6" i="47"/>
  <c r="P6" i="47" s="1"/>
  <c r="N5" i="47"/>
  <c r="M5" i="47"/>
  <c r="M14" i="47" s="1"/>
  <c r="L5" i="47"/>
  <c r="K5" i="47"/>
  <c r="K14" i="47" s="1"/>
  <c r="J5" i="47"/>
  <c r="J14" i="47" s="1"/>
  <c r="I5" i="47"/>
  <c r="H5" i="47"/>
  <c r="H14" i="47" s="1"/>
  <c r="G5" i="47"/>
  <c r="G14" i="47" s="1"/>
  <c r="F5" i="47"/>
  <c r="F14" i="47" s="1"/>
  <c r="E5" i="47"/>
  <c r="D5" i="47"/>
  <c r="O5" i="47" s="1"/>
  <c r="P5" i="47" s="1"/>
  <c r="G14" i="46"/>
  <c r="J14" i="46"/>
  <c r="N13" i="46"/>
  <c r="O13" i="46"/>
  <c r="M12" i="46"/>
  <c r="L12" i="46"/>
  <c r="K12" i="46"/>
  <c r="J12" i="46"/>
  <c r="I12" i="46"/>
  <c r="H12" i="46"/>
  <c r="N12" i="46" s="1"/>
  <c r="O12" i="46" s="1"/>
  <c r="G12" i="46"/>
  <c r="F12" i="46"/>
  <c r="E12" i="46"/>
  <c r="D12" i="46"/>
  <c r="N11" i="46"/>
  <c r="O11" i="46"/>
  <c r="M10" i="46"/>
  <c r="L10" i="46"/>
  <c r="K10" i="46"/>
  <c r="J10" i="46"/>
  <c r="I10" i="46"/>
  <c r="H10" i="46"/>
  <c r="N10" i="46" s="1"/>
  <c r="O10" i="46" s="1"/>
  <c r="G10" i="46"/>
  <c r="F10" i="46"/>
  <c r="E10" i="46"/>
  <c r="D10" i="46"/>
  <c r="N9" i="46"/>
  <c r="O9" i="46"/>
  <c r="M8" i="46"/>
  <c r="L8" i="46"/>
  <c r="K8" i="46"/>
  <c r="J8" i="46"/>
  <c r="I8" i="46"/>
  <c r="I14" i="46" s="1"/>
  <c r="H8" i="46"/>
  <c r="N8" i="46" s="1"/>
  <c r="O8" i="46" s="1"/>
  <c r="G8" i="46"/>
  <c r="F8" i="46"/>
  <c r="F14" i="46" s="1"/>
  <c r="E8" i="46"/>
  <c r="D8" i="46"/>
  <c r="N7" i="46"/>
  <c r="O7" i="46"/>
  <c r="N6" i="46"/>
  <c r="O6" i="46"/>
  <c r="M5" i="46"/>
  <c r="M14" i="46" s="1"/>
  <c r="L5" i="46"/>
  <c r="L14" i="46" s="1"/>
  <c r="K5" i="46"/>
  <c r="K14" i="46" s="1"/>
  <c r="J5" i="46"/>
  <c r="N5" i="46" s="1"/>
  <c r="O5" i="46" s="1"/>
  <c r="I5" i="46"/>
  <c r="H5" i="46"/>
  <c r="G5" i="46"/>
  <c r="F5" i="46"/>
  <c r="E5" i="46"/>
  <c r="E14" i="46" s="1"/>
  <c r="D5" i="46"/>
  <c r="D14" i="46" s="1"/>
  <c r="F18" i="45"/>
  <c r="G18" i="45"/>
  <c r="H18" i="45"/>
  <c r="I18" i="45"/>
  <c r="N17" i="45"/>
  <c r="O17" i="45"/>
  <c r="N16" i="45"/>
  <c r="O16" i="45"/>
  <c r="M15" i="45"/>
  <c r="L15" i="45"/>
  <c r="K15" i="45"/>
  <c r="J15" i="45"/>
  <c r="I15" i="45"/>
  <c r="H15" i="45"/>
  <c r="G15" i="45"/>
  <c r="F15" i="45"/>
  <c r="E15" i="45"/>
  <c r="D15" i="45"/>
  <c r="N15" i="45" s="1"/>
  <c r="O15" i="45" s="1"/>
  <c r="N14" i="45"/>
  <c r="O14" i="45"/>
  <c r="M13" i="45"/>
  <c r="L13" i="45"/>
  <c r="K13" i="45"/>
  <c r="J13" i="45"/>
  <c r="I13" i="45"/>
  <c r="H13" i="45"/>
  <c r="G13" i="45"/>
  <c r="F13" i="45"/>
  <c r="E13" i="45"/>
  <c r="D13" i="45"/>
  <c r="N13" i="45" s="1"/>
  <c r="O13" i="45" s="1"/>
  <c r="N12" i="45"/>
  <c r="O12" i="45"/>
  <c r="M11" i="45"/>
  <c r="L11" i="45"/>
  <c r="K11" i="45"/>
  <c r="J11" i="45"/>
  <c r="I11" i="45"/>
  <c r="H11" i="45"/>
  <c r="G11" i="45"/>
  <c r="F11" i="45"/>
  <c r="E11" i="45"/>
  <c r="D11" i="45"/>
  <c r="N11" i="45" s="1"/>
  <c r="O11" i="45" s="1"/>
  <c r="N10" i="45"/>
  <c r="O10" i="45"/>
  <c r="M9" i="45"/>
  <c r="L9" i="45"/>
  <c r="K9" i="45"/>
  <c r="J9" i="45"/>
  <c r="N9" i="45" s="1"/>
  <c r="O9" i="45" s="1"/>
  <c r="I9" i="45"/>
  <c r="H9" i="45"/>
  <c r="G9" i="45"/>
  <c r="F9" i="45"/>
  <c r="E9" i="45"/>
  <c r="D9" i="45"/>
  <c r="N8" i="45"/>
  <c r="O8" i="45"/>
  <c r="M7" i="45"/>
  <c r="L7" i="45"/>
  <c r="K7" i="45"/>
  <c r="J7" i="45"/>
  <c r="I7" i="45"/>
  <c r="H7" i="45"/>
  <c r="G7" i="45"/>
  <c r="F7" i="45"/>
  <c r="E7" i="45"/>
  <c r="D7" i="45"/>
  <c r="N7" i="45" s="1"/>
  <c r="O7" i="45" s="1"/>
  <c r="N6" i="45"/>
  <c r="O6" i="45"/>
  <c r="M5" i="45"/>
  <c r="M18" i="45" s="1"/>
  <c r="L5" i="45"/>
  <c r="L18" i="45" s="1"/>
  <c r="K5" i="45"/>
  <c r="K18" i="45" s="1"/>
  <c r="J5" i="45"/>
  <c r="J18" i="45" s="1"/>
  <c r="I5" i="45"/>
  <c r="H5" i="45"/>
  <c r="G5" i="45"/>
  <c r="F5" i="45"/>
  <c r="E5" i="45"/>
  <c r="E18" i="45" s="1"/>
  <c r="D5" i="45"/>
  <c r="D18" i="45" s="1"/>
  <c r="G17" i="44"/>
  <c r="J17" i="44"/>
  <c r="L17" i="44"/>
  <c r="N16" i="44"/>
  <c r="O16" i="44"/>
  <c r="M15" i="44"/>
  <c r="L15" i="44"/>
  <c r="K15" i="44"/>
  <c r="J15" i="44"/>
  <c r="I15" i="44"/>
  <c r="H15" i="44"/>
  <c r="N15" i="44" s="1"/>
  <c r="O15" i="44" s="1"/>
  <c r="G15" i="44"/>
  <c r="F15" i="44"/>
  <c r="E15" i="44"/>
  <c r="D15" i="44"/>
  <c r="N14" i="44"/>
  <c r="O14" i="44"/>
  <c r="M13" i="44"/>
  <c r="L13" i="44"/>
  <c r="K13" i="44"/>
  <c r="J13" i="44"/>
  <c r="I13" i="44"/>
  <c r="H13" i="44"/>
  <c r="N13" i="44" s="1"/>
  <c r="O13" i="44" s="1"/>
  <c r="G13" i="44"/>
  <c r="F13" i="44"/>
  <c r="E13" i="44"/>
  <c r="D13" i="44"/>
  <c r="N12" i="44"/>
  <c r="O12" i="44"/>
  <c r="M11" i="44"/>
  <c r="L11" i="44"/>
  <c r="K11" i="44"/>
  <c r="J11" i="44"/>
  <c r="I11" i="44"/>
  <c r="H11" i="44"/>
  <c r="N11" i="44" s="1"/>
  <c r="O11" i="44" s="1"/>
  <c r="G11" i="44"/>
  <c r="F11" i="44"/>
  <c r="E11" i="44"/>
  <c r="D11" i="44"/>
  <c r="N10" i="44"/>
  <c r="O10" i="44"/>
  <c r="M9" i="44"/>
  <c r="L9" i="44"/>
  <c r="K9" i="44"/>
  <c r="J9" i="44"/>
  <c r="I9" i="44"/>
  <c r="H9" i="44"/>
  <c r="N9" i="44" s="1"/>
  <c r="O9" i="44" s="1"/>
  <c r="G9" i="44"/>
  <c r="F9" i="44"/>
  <c r="E9" i="44"/>
  <c r="D9" i="44"/>
  <c r="N8" i="44"/>
  <c r="O8" i="44"/>
  <c r="M7" i="44"/>
  <c r="L7" i="44"/>
  <c r="K7" i="44"/>
  <c r="J7" i="44"/>
  <c r="I7" i="44"/>
  <c r="H7" i="44"/>
  <c r="N7" i="44" s="1"/>
  <c r="O7" i="44" s="1"/>
  <c r="G7" i="44"/>
  <c r="F7" i="44"/>
  <c r="E7" i="44"/>
  <c r="D7" i="44"/>
  <c r="N6" i="44"/>
  <c r="O6" i="44"/>
  <c r="M5" i="44"/>
  <c r="M17" i="44" s="1"/>
  <c r="L5" i="44"/>
  <c r="K5" i="44"/>
  <c r="K17" i="44" s="1"/>
  <c r="J5" i="44"/>
  <c r="I5" i="44"/>
  <c r="I17" i="44" s="1"/>
  <c r="H5" i="44"/>
  <c r="N5" i="44" s="1"/>
  <c r="O5" i="44" s="1"/>
  <c r="G5" i="44"/>
  <c r="F5" i="44"/>
  <c r="F17" i="44" s="1"/>
  <c r="E5" i="44"/>
  <c r="E17" i="44" s="1"/>
  <c r="D5" i="44"/>
  <c r="D17" i="44" s="1"/>
  <c r="F18" i="43"/>
  <c r="K18" i="43"/>
  <c r="L18" i="43"/>
  <c r="D18" i="43"/>
  <c r="N17" i="43"/>
  <c r="O17" i="43" s="1"/>
  <c r="N16" i="43"/>
  <c r="O16" i="43"/>
  <c r="M15" i="43"/>
  <c r="L15" i="43"/>
  <c r="K15" i="43"/>
  <c r="J15" i="43"/>
  <c r="I15" i="43"/>
  <c r="H15" i="43"/>
  <c r="N15" i="43" s="1"/>
  <c r="O15" i="43" s="1"/>
  <c r="G15" i="43"/>
  <c r="F15" i="43"/>
  <c r="E15" i="43"/>
  <c r="D15" i="43"/>
  <c r="N14" i="43"/>
  <c r="O14" i="43"/>
  <c r="M13" i="43"/>
  <c r="L13" i="43"/>
  <c r="K13" i="43"/>
  <c r="J13" i="43"/>
  <c r="I13" i="43"/>
  <c r="H13" i="43"/>
  <c r="N13" i="43" s="1"/>
  <c r="O13" i="43" s="1"/>
  <c r="G13" i="43"/>
  <c r="F13" i="43"/>
  <c r="E13" i="43"/>
  <c r="D13" i="43"/>
  <c r="N12" i="43"/>
  <c r="O12" i="43"/>
  <c r="M11" i="43"/>
  <c r="L11" i="43"/>
  <c r="K11" i="43"/>
  <c r="J11" i="43"/>
  <c r="I11" i="43"/>
  <c r="H11" i="43"/>
  <c r="N11" i="43" s="1"/>
  <c r="O11" i="43" s="1"/>
  <c r="G11" i="43"/>
  <c r="F11" i="43"/>
  <c r="E11" i="43"/>
  <c r="D11" i="43"/>
  <c r="N10" i="43"/>
  <c r="O10" i="43"/>
  <c r="M9" i="43"/>
  <c r="L9" i="43"/>
  <c r="K9" i="43"/>
  <c r="J9" i="43"/>
  <c r="I9" i="43"/>
  <c r="H9" i="43"/>
  <c r="N9" i="43" s="1"/>
  <c r="O9" i="43" s="1"/>
  <c r="G9" i="43"/>
  <c r="F9" i="43"/>
  <c r="E9" i="43"/>
  <c r="D9" i="43"/>
  <c r="N8" i="43"/>
  <c r="O8" i="43"/>
  <c r="M7" i="43"/>
  <c r="L7" i="43"/>
  <c r="K7" i="43"/>
  <c r="J7" i="43"/>
  <c r="I7" i="43"/>
  <c r="H7" i="43"/>
  <c r="N7" i="43" s="1"/>
  <c r="O7" i="43" s="1"/>
  <c r="G7" i="43"/>
  <c r="F7" i="43"/>
  <c r="E7" i="43"/>
  <c r="D7" i="43"/>
  <c r="N6" i="43"/>
  <c r="O6" i="43"/>
  <c r="M5" i="43"/>
  <c r="M18" i="43" s="1"/>
  <c r="L5" i="43"/>
  <c r="K5" i="43"/>
  <c r="J5" i="43"/>
  <c r="J18" i="43" s="1"/>
  <c r="I5" i="43"/>
  <c r="I18" i="43" s="1"/>
  <c r="H5" i="43"/>
  <c r="H18" i="43" s="1"/>
  <c r="G5" i="43"/>
  <c r="G18" i="43" s="1"/>
  <c r="F5" i="43"/>
  <c r="E5" i="43"/>
  <c r="E18" i="43" s="1"/>
  <c r="D5" i="43"/>
  <c r="N17" i="42"/>
  <c r="O17" i="42" s="1"/>
  <c r="N16" i="42"/>
  <c r="O16" i="42"/>
  <c r="M15" i="42"/>
  <c r="L15" i="42"/>
  <c r="K15" i="42"/>
  <c r="J15" i="42"/>
  <c r="I15" i="42"/>
  <c r="H15" i="42"/>
  <c r="N15" i="42" s="1"/>
  <c r="O15" i="42" s="1"/>
  <c r="G15" i="42"/>
  <c r="F15" i="42"/>
  <c r="E15" i="42"/>
  <c r="D15" i="42"/>
  <c r="N14" i="42"/>
  <c r="O14" i="42"/>
  <c r="M13" i="42"/>
  <c r="L13" i="42"/>
  <c r="K13" i="42"/>
  <c r="J13" i="42"/>
  <c r="I13" i="42"/>
  <c r="I18" i="42" s="1"/>
  <c r="H13" i="42"/>
  <c r="N13" i="42" s="1"/>
  <c r="O13" i="42" s="1"/>
  <c r="G13" i="42"/>
  <c r="F13" i="42"/>
  <c r="E13" i="42"/>
  <c r="D13" i="42"/>
  <c r="N12" i="42"/>
  <c r="O12" i="42"/>
  <c r="N11" i="42"/>
  <c r="O11" i="42" s="1"/>
  <c r="M10" i="42"/>
  <c r="L10" i="42"/>
  <c r="K10" i="42"/>
  <c r="J10" i="42"/>
  <c r="I10" i="42"/>
  <c r="H10" i="42"/>
  <c r="G10" i="42"/>
  <c r="F10" i="42"/>
  <c r="E10" i="42"/>
  <c r="D10" i="42"/>
  <c r="N10" i="42" s="1"/>
  <c r="O10" i="42" s="1"/>
  <c r="N9" i="42"/>
  <c r="O9" i="42" s="1"/>
  <c r="M8" i="42"/>
  <c r="L8" i="42"/>
  <c r="K8" i="42"/>
  <c r="K18" i="42" s="1"/>
  <c r="J8" i="42"/>
  <c r="N8" i="42" s="1"/>
  <c r="O8" i="42" s="1"/>
  <c r="I8" i="42"/>
  <c r="H8" i="42"/>
  <c r="G8" i="42"/>
  <c r="F8" i="42"/>
  <c r="E8" i="42"/>
  <c r="D8" i="42"/>
  <c r="D18" i="42" s="1"/>
  <c r="N7" i="42"/>
  <c r="O7" i="42" s="1"/>
  <c r="N6" i="42"/>
  <c r="O6" i="42" s="1"/>
  <c r="M5" i="42"/>
  <c r="M18" i="42" s="1"/>
  <c r="L5" i="42"/>
  <c r="L18" i="42" s="1"/>
  <c r="K5" i="42"/>
  <c r="J5" i="42"/>
  <c r="J18" i="42" s="1"/>
  <c r="I5" i="42"/>
  <c r="H5" i="42"/>
  <c r="H18" i="42" s="1"/>
  <c r="G5" i="42"/>
  <c r="G18" i="42" s="1"/>
  <c r="F5" i="42"/>
  <c r="F18" i="42" s="1"/>
  <c r="E5" i="42"/>
  <c r="E18" i="42" s="1"/>
  <c r="D5" i="42"/>
  <c r="G17" i="41"/>
  <c r="H17" i="41"/>
  <c r="N16" i="41"/>
  <c r="O16" i="41" s="1"/>
  <c r="M15" i="41"/>
  <c r="L15" i="41"/>
  <c r="K15" i="41"/>
  <c r="J15" i="41"/>
  <c r="I15" i="41"/>
  <c r="H15" i="41"/>
  <c r="G15" i="41"/>
  <c r="F15" i="41"/>
  <c r="E15" i="41"/>
  <c r="D15" i="41"/>
  <c r="D17" i="41" s="1"/>
  <c r="N14" i="41"/>
  <c r="O14" i="41" s="1"/>
  <c r="M13" i="41"/>
  <c r="L13" i="41"/>
  <c r="K13" i="41"/>
  <c r="J13" i="41"/>
  <c r="I13" i="41"/>
  <c r="H13" i="41"/>
  <c r="G13" i="41"/>
  <c r="F13" i="41"/>
  <c r="E13" i="41"/>
  <c r="D13" i="41"/>
  <c r="N13" i="41" s="1"/>
  <c r="O13" i="41" s="1"/>
  <c r="N12" i="41"/>
  <c r="O12" i="41" s="1"/>
  <c r="N11" i="41"/>
  <c r="O11" i="41" s="1"/>
  <c r="M10" i="41"/>
  <c r="L10" i="41"/>
  <c r="K10" i="41"/>
  <c r="J10" i="41"/>
  <c r="I10" i="41"/>
  <c r="H10" i="41"/>
  <c r="G10" i="41"/>
  <c r="F10" i="41"/>
  <c r="N10" i="41" s="1"/>
  <c r="O10" i="41" s="1"/>
  <c r="E10" i="41"/>
  <c r="D10" i="41"/>
  <c r="N9" i="41"/>
  <c r="O9" i="41" s="1"/>
  <c r="M8" i="41"/>
  <c r="L8" i="41"/>
  <c r="N8" i="41" s="1"/>
  <c r="O8" i="41" s="1"/>
  <c r="K8" i="41"/>
  <c r="J8" i="41"/>
  <c r="J17" i="41" s="1"/>
  <c r="I8" i="41"/>
  <c r="H8" i="41"/>
  <c r="G8" i="41"/>
  <c r="F8" i="41"/>
  <c r="F17" i="41" s="1"/>
  <c r="E8" i="41"/>
  <c r="D8" i="41"/>
  <c r="N7" i="41"/>
  <c r="O7" i="41" s="1"/>
  <c r="N6" i="41"/>
  <c r="O6" i="41"/>
  <c r="M5" i="41"/>
  <c r="M17" i="41" s="1"/>
  <c r="L5" i="41"/>
  <c r="L17" i="41" s="1"/>
  <c r="K5" i="41"/>
  <c r="K17" i="41" s="1"/>
  <c r="J5" i="41"/>
  <c r="I5" i="41"/>
  <c r="I17" i="41" s="1"/>
  <c r="H5" i="41"/>
  <c r="N5" i="41" s="1"/>
  <c r="O5" i="41" s="1"/>
  <c r="G5" i="41"/>
  <c r="F5" i="41"/>
  <c r="E5" i="41"/>
  <c r="E17" i="41" s="1"/>
  <c r="D5" i="41"/>
  <c r="F19" i="40"/>
  <c r="L19" i="40"/>
  <c r="N18" i="40"/>
  <c r="O18" i="40" s="1"/>
  <c r="N17" i="40"/>
  <c r="O17" i="40"/>
  <c r="M16" i="40"/>
  <c r="L16" i="40"/>
  <c r="K16" i="40"/>
  <c r="J16" i="40"/>
  <c r="I16" i="40"/>
  <c r="H16" i="40"/>
  <c r="N16" i="40" s="1"/>
  <c r="O16" i="40" s="1"/>
  <c r="G16" i="40"/>
  <c r="F16" i="40"/>
  <c r="E16" i="40"/>
  <c r="D16" i="40"/>
  <c r="N15" i="40"/>
  <c r="O15" i="40"/>
  <c r="M14" i="40"/>
  <c r="L14" i="40"/>
  <c r="K14" i="40"/>
  <c r="J14" i="40"/>
  <c r="I14" i="40"/>
  <c r="H14" i="40"/>
  <c r="G14" i="40"/>
  <c r="F14" i="40"/>
  <c r="E14" i="40"/>
  <c r="D14" i="40"/>
  <c r="N13" i="40"/>
  <c r="O13" i="40"/>
  <c r="N12" i="40"/>
  <c r="O12" i="40"/>
  <c r="M11" i="40"/>
  <c r="L11" i="40"/>
  <c r="K11" i="40"/>
  <c r="J11" i="40"/>
  <c r="I11" i="40"/>
  <c r="H11" i="40"/>
  <c r="G11" i="40"/>
  <c r="F11" i="40"/>
  <c r="E11" i="40"/>
  <c r="D11" i="40"/>
  <c r="N11" i="40" s="1"/>
  <c r="O11" i="40" s="1"/>
  <c r="N10" i="40"/>
  <c r="O10" i="40"/>
  <c r="M9" i="40"/>
  <c r="L9" i="40"/>
  <c r="K9" i="40"/>
  <c r="J9" i="40"/>
  <c r="I9" i="40"/>
  <c r="H9" i="40"/>
  <c r="G9" i="40"/>
  <c r="F9" i="40"/>
  <c r="E9" i="40"/>
  <c r="E19" i="40" s="1"/>
  <c r="D9" i="40"/>
  <c r="N9" i="40" s="1"/>
  <c r="O9" i="40" s="1"/>
  <c r="N8" i="40"/>
  <c r="O8" i="40"/>
  <c r="N7" i="40"/>
  <c r="O7" i="40" s="1"/>
  <c r="N6" i="40"/>
  <c r="O6" i="40"/>
  <c r="M5" i="40"/>
  <c r="M19" i="40" s="1"/>
  <c r="L5" i="40"/>
  <c r="K5" i="40"/>
  <c r="K19" i="40" s="1"/>
  <c r="J5" i="40"/>
  <c r="J19" i="40" s="1"/>
  <c r="I5" i="40"/>
  <c r="I19" i="40" s="1"/>
  <c r="H5" i="40"/>
  <c r="H19" i="40" s="1"/>
  <c r="G5" i="40"/>
  <c r="G19" i="40" s="1"/>
  <c r="F5" i="40"/>
  <c r="E5" i="40"/>
  <c r="D5" i="40"/>
  <c r="D19" i="40" s="1"/>
  <c r="N18" i="39"/>
  <c r="O18" i="39" s="1"/>
  <c r="N17" i="39"/>
  <c r="O17" i="39"/>
  <c r="M16" i="39"/>
  <c r="L16" i="39"/>
  <c r="K16" i="39"/>
  <c r="K19" i="39" s="1"/>
  <c r="J16" i="39"/>
  <c r="I16" i="39"/>
  <c r="H16" i="39"/>
  <c r="G16" i="39"/>
  <c r="F16" i="39"/>
  <c r="E16" i="39"/>
  <c r="N16" i="39" s="1"/>
  <c r="O16" i="39" s="1"/>
  <c r="D16" i="39"/>
  <c r="N15" i="39"/>
  <c r="O15" i="39"/>
  <c r="M14" i="39"/>
  <c r="L14" i="39"/>
  <c r="L19" i="39"/>
  <c r="K14" i="39"/>
  <c r="J14" i="39"/>
  <c r="I14" i="39"/>
  <c r="H14" i="39"/>
  <c r="G14" i="39"/>
  <c r="N14" i="39" s="1"/>
  <c r="O14" i="39" s="1"/>
  <c r="F14" i="39"/>
  <c r="E14" i="39"/>
  <c r="D14" i="39"/>
  <c r="N13" i="39"/>
  <c r="O13" i="39"/>
  <c r="N12" i="39"/>
  <c r="O12" i="39" s="1"/>
  <c r="M11" i="39"/>
  <c r="L11" i="39"/>
  <c r="K11" i="39"/>
  <c r="J11" i="39"/>
  <c r="I11" i="39"/>
  <c r="H11" i="39"/>
  <c r="G11" i="39"/>
  <c r="F11" i="39"/>
  <c r="E11" i="39"/>
  <c r="D11" i="39"/>
  <c r="N11" i="39" s="1"/>
  <c r="O11" i="39" s="1"/>
  <c r="N10" i="39"/>
  <c r="O10" i="39" s="1"/>
  <c r="M9" i="39"/>
  <c r="M19" i="39" s="1"/>
  <c r="L9" i="39"/>
  <c r="K9" i="39"/>
  <c r="J9" i="39"/>
  <c r="I9" i="39"/>
  <c r="I19" i="39" s="1"/>
  <c r="H9" i="39"/>
  <c r="G9" i="39"/>
  <c r="F9" i="39"/>
  <c r="E9" i="39"/>
  <c r="D9" i="39"/>
  <c r="N9" i="39" s="1"/>
  <c r="O9" i="39" s="1"/>
  <c r="N8" i="39"/>
  <c r="O8" i="39"/>
  <c r="N7" i="39"/>
  <c r="O7" i="39" s="1"/>
  <c r="N6" i="39"/>
  <c r="O6" i="39"/>
  <c r="M5" i="39"/>
  <c r="L5" i="39"/>
  <c r="K5" i="39"/>
  <c r="J5" i="39"/>
  <c r="J19" i="39"/>
  <c r="I5" i="39"/>
  <c r="H5" i="39"/>
  <c r="H19" i="39" s="1"/>
  <c r="G5" i="39"/>
  <c r="F5" i="39"/>
  <c r="F19" i="39"/>
  <c r="E5" i="39"/>
  <c r="E19" i="39" s="1"/>
  <c r="D5" i="39"/>
  <c r="N5" i="39" s="1"/>
  <c r="O5" i="39" s="1"/>
  <c r="N16" i="38"/>
  <c r="O16" i="38" s="1"/>
  <c r="N15" i="38"/>
  <c r="O15" i="38" s="1"/>
  <c r="M14" i="38"/>
  <c r="L14" i="38"/>
  <c r="K14" i="38"/>
  <c r="K17" i="38" s="1"/>
  <c r="J14" i="38"/>
  <c r="I14" i="38"/>
  <c r="H14" i="38"/>
  <c r="G14" i="38"/>
  <c r="F14" i="38"/>
  <c r="E14" i="38"/>
  <c r="D14" i="38"/>
  <c r="N14" i="38" s="1"/>
  <c r="O14" i="38" s="1"/>
  <c r="N13" i="38"/>
  <c r="O13" i="38" s="1"/>
  <c r="M12" i="38"/>
  <c r="L12" i="38"/>
  <c r="K12" i="38"/>
  <c r="J12" i="38"/>
  <c r="I12" i="38"/>
  <c r="H12" i="38"/>
  <c r="G12" i="38"/>
  <c r="F12" i="38"/>
  <c r="E12" i="38"/>
  <c r="D12" i="38"/>
  <c r="N11" i="38"/>
  <c r="O11" i="38" s="1"/>
  <c r="M10" i="38"/>
  <c r="M17" i="38" s="1"/>
  <c r="L10" i="38"/>
  <c r="K10" i="38"/>
  <c r="J10" i="38"/>
  <c r="I10" i="38"/>
  <c r="H10" i="38"/>
  <c r="G10" i="38"/>
  <c r="G17" i="38" s="1"/>
  <c r="F10" i="38"/>
  <c r="E10" i="38"/>
  <c r="D10" i="38"/>
  <c r="N10" i="38" s="1"/>
  <c r="O10" i="38" s="1"/>
  <c r="N9" i="38"/>
  <c r="O9" i="38" s="1"/>
  <c r="M8" i="38"/>
  <c r="L8" i="38"/>
  <c r="K8" i="38"/>
  <c r="J8" i="38"/>
  <c r="J17" i="38"/>
  <c r="I8" i="38"/>
  <c r="H8" i="38"/>
  <c r="G8" i="38"/>
  <c r="F8" i="38"/>
  <c r="E8" i="38"/>
  <c r="E17" i="38" s="1"/>
  <c r="D8" i="38"/>
  <c r="N8" i="38" s="1"/>
  <c r="O8" i="38" s="1"/>
  <c r="N7" i="38"/>
  <c r="O7" i="38"/>
  <c r="N6" i="38"/>
  <c r="O6" i="38" s="1"/>
  <c r="M5" i="38"/>
  <c r="L5" i="38"/>
  <c r="L17" i="38" s="1"/>
  <c r="K5" i="38"/>
  <c r="J5" i="38"/>
  <c r="I5" i="38"/>
  <c r="H5" i="38"/>
  <c r="H17" i="38" s="1"/>
  <c r="G5" i="38"/>
  <c r="F5" i="38"/>
  <c r="F17" i="38" s="1"/>
  <c r="E5" i="38"/>
  <c r="D5" i="38"/>
  <c r="N18" i="37"/>
  <c r="O18" i="37" s="1"/>
  <c r="N17" i="37"/>
  <c r="O17" i="37"/>
  <c r="M16" i="37"/>
  <c r="L16" i="37"/>
  <c r="K16" i="37"/>
  <c r="J16" i="37"/>
  <c r="I16" i="37"/>
  <c r="H16" i="37"/>
  <c r="N16" i="37" s="1"/>
  <c r="O16" i="37" s="1"/>
  <c r="G16" i="37"/>
  <c r="F16" i="37"/>
  <c r="F19" i="37" s="1"/>
  <c r="E16" i="37"/>
  <c r="D16" i="37"/>
  <c r="N15" i="37"/>
  <c r="O15" i="37"/>
  <c r="M14" i="37"/>
  <c r="L14" i="37"/>
  <c r="K14" i="37"/>
  <c r="J14" i="37"/>
  <c r="J19" i="37"/>
  <c r="I14" i="37"/>
  <c r="N14" i="37" s="1"/>
  <c r="O14" i="37" s="1"/>
  <c r="H14" i="37"/>
  <c r="G14" i="37"/>
  <c r="F14" i="37"/>
  <c r="E14" i="37"/>
  <c r="D14" i="37"/>
  <c r="N13" i="37"/>
  <c r="O13" i="37" s="1"/>
  <c r="N12" i="37"/>
  <c r="O12" i="37" s="1"/>
  <c r="M11" i="37"/>
  <c r="L11" i="37"/>
  <c r="K11" i="37"/>
  <c r="J11" i="37"/>
  <c r="I11" i="37"/>
  <c r="H11" i="37"/>
  <c r="G11" i="37"/>
  <c r="F11" i="37"/>
  <c r="E11" i="37"/>
  <c r="D11" i="37"/>
  <c r="N11" i="37" s="1"/>
  <c r="O11" i="37" s="1"/>
  <c r="N10" i="37"/>
  <c r="O10" i="37"/>
  <c r="M9" i="37"/>
  <c r="M19" i="37" s="1"/>
  <c r="L9" i="37"/>
  <c r="K9" i="37"/>
  <c r="J9" i="37"/>
  <c r="I9" i="37"/>
  <c r="H9" i="37"/>
  <c r="N9" i="37" s="1"/>
  <c r="O9" i="37" s="1"/>
  <c r="G9" i="37"/>
  <c r="F9" i="37"/>
  <c r="E9" i="37"/>
  <c r="D9" i="37"/>
  <c r="N8" i="37"/>
  <c r="O8" i="37"/>
  <c r="N7" i="37"/>
  <c r="O7" i="37"/>
  <c r="N6" i="37"/>
  <c r="O6" i="37" s="1"/>
  <c r="M5" i="37"/>
  <c r="L5" i="37"/>
  <c r="L19" i="37" s="1"/>
  <c r="K5" i="37"/>
  <c r="K19" i="37" s="1"/>
  <c r="J5" i="37"/>
  <c r="I5" i="37"/>
  <c r="I19" i="37" s="1"/>
  <c r="H5" i="37"/>
  <c r="H19" i="37" s="1"/>
  <c r="G5" i="37"/>
  <c r="G19" i="37" s="1"/>
  <c r="F5" i="37"/>
  <c r="E5" i="37"/>
  <c r="N5" i="37" s="1"/>
  <c r="O5" i="37" s="1"/>
  <c r="D5" i="37"/>
  <c r="D19" i="37"/>
  <c r="D5" i="36"/>
  <c r="N19" i="36"/>
  <c r="O19" i="36"/>
  <c r="N18" i="36"/>
  <c r="O18" i="36" s="1"/>
  <c r="M17" i="36"/>
  <c r="L17" i="36"/>
  <c r="K17" i="36"/>
  <c r="J17" i="36"/>
  <c r="I17" i="36"/>
  <c r="H17" i="36"/>
  <c r="G17" i="36"/>
  <c r="F17" i="36"/>
  <c r="E17" i="36"/>
  <c r="D17" i="36"/>
  <c r="N16" i="36"/>
  <c r="O16" i="36" s="1"/>
  <c r="M15" i="36"/>
  <c r="L15" i="36"/>
  <c r="K15" i="36"/>
  <c r="J15" i="36"/>
  <c r="I15" i="36"/>
  <c r="H15" i="36"/>
  <c r="G15" i="36"/>
  <c r="F15" i="36"/>
  <c r="E15" i="36"/>
  <c r="E20" i="36"/>
  <c r="D15" i="36"/>
  <c r="N15" i="36" s="1"/>
  <c r="O15" i="36" s="1"/>
  <c r="N14" i="36"/>
  <c r="O14" i="36"/>
  <c r="N13" i="36"/>
  <c r="O13" i="36" s="1"/>
  <c r="N12" i="36"/>
  <c r="O12" i="36"/>
  <c r="M11" i="36"/>
  <c r="L11" i="36"/>
  <c r="K11" i="36"/>
  <c r="J11" i="36"/>
  <c r="I11" i="36"/>
  <c r="H11" i="36"/>
  <c r="N11" i="36" s="1"/>
  <c r="O11" i="36" s="1"/>
  <c r="G11" i="36"/>
  <c r="F11" i="36"/>
  <c r="E11" i="36"/>
  <c r="D11" i="36"/>
  <c r="N10" i="36"/>
  <c r="O10" i="36" s="1"/>
  <c r="M9" i="36"/>
  <c r="L9" i="36"/>
  <c r="K9" i="36"/>
  <c r="J9" i="36"/>
  <c r="I9" i="36"/>
  <c r="H9" i="36"/>
  <c r="G9" i="36"/>
  <c r="G20" i="36" s="1"/>
  <c r="F9" i="36"/>
  <c r="E9" i="36"/>
  <c r="N9" i="36" s="1"/>
  <c r="O9" i="36" s="1"/>
  <c r="D9" i="36"/>
  <c r="N8" i="36"/>
  <c r="O8" i="36" s="1"/>
  <c r="N7" i="36"/>
  <c r="O7" i="36" s="1"/>
  <c r="N6" i="36"/>
  <c r="O6" i="36"/>
  <c r="M5" i="36"/>
  <c r="M20" i="36" s="1"/>
  <c r="L5" i="36"/>
  <c r="L20" i="36" s="1"/>
  <c r="K5" i="36"/>
  <c r="K20" i="36"/>
  <c r="J5" i="36"/>
  <c r="J20" i="36" s="1"/>
  <c r="I5" i="36"/>
  <c r="I20" i="36" s="1"/>
  <c r="H5" i="36"/>
  <c r="H20" i="36" s="1"/>
  <c r="G5" i="36"/>
  <c r="F5" i="36"/>
  <c r="F20" i="36"/>
  <c r="E5" i="36"/>
  <c r="N19" i="35"/>
  <c r="O19" i="35" s="1"/>
  <c r="N18" i="35"/>
  <c r="O18" i="35"/>
  <c r="M17" i="35"/>
  <c r="L17" i="35"/>
  <c r="K17" i="35"/>
  <c r="J17" i="35"/>
  <c r="I17" i="35"/>
  <c r="H17" i="35"/>
  <c r="G17" i="35"/>
  <c r="F17" i="35"/>
  <c r="E17" i="35"/>
  <c r="D17" i="35"/>
  <c r="N17" i="35" s="1"/>
  <c r="O17" i="35" s="1"/>
  <c r="N16" i="35"/>
  <c r="O16" i="35" s="1"/>
  <c r="M15" i="35"/>
  <c r="L15" i="35"/>
  <c r="K15" i="35"/>
  <c r="J15" i="35"/>
  <c r="I15" i="35"/>
  <c r="I20" i="35" s="1"/>
  <c r="H15" i="35"/>
  <c r="G15" i="35"/>
  <c r="F15" i="35"/>
  <c r="E15" i="35"/>
  <c r="D15" i="35"/>
  <c r="N15" i="35"/>
  <c r="O15" i="35" s="1"/>
  <c r="N14" i="35"/>
  <c r="O14" i="35" s="1"/>
  <c r="M13" i="35"/>
  <c r="L13" i="35"/>
  <c r="K13" i="35"/>
  <c r="K20" i="35" s="1"/>
  <c r="J13" i="35"/>
  <c r="I13" i="35"/>
  <c r="H13" i="35"/>
  <c r="G13" i="35"/>
  <c r="F13" i="35"/>
  <c r="E13" i="35"/>
  <c r="D13" i="35"/>
  <c r="N12" i="35"/>
  <c r="O12" i="35"/>
  <c r="M11" i="35"/>
  <c r="L11" i="35"/>
  <c r="K11" i="35"/>
  <c r="J11" i="35"/>
  <c r="I11" i="35"/>
  <c r="H11" i="35"/>
  <c r="G11" i="35"/>
  <c r="F11" i="35"/>
  <c r="E11" i="35"/>
  <c r="N11" i="35" s="1"/>
  <c r="O11" i="35" s="1"/>
  <c r="D11" i="35"/>
  <c r="N10" i="35"/>
  <c r="O10" i="35" s="1"/>
  <c r="M9" i="35"/>
  <c r="M20" i="35" s="1"/>
  <c r="L9" i="35"/>
  <c r="K9" i="35"/>
  <c r="J9" i="35"/>
  <c r="I9" i="35"/>
  <c r="H9" i="35"/>
  <c r="G9" i="35"/>
  <c r="N9" i="35" s="1"/>
  <c r="O9" i="35" s="1"/>
  <c r="F9" i="35"/>
  <c r="E9" i="35"/>
  <c r="D9" i="35"/>
  <c r="D20" i="35"/>
  <c r="N8" i="35"/>
  <c r="O8" i="35" s="1"/>
  <c r="N7" i="35"/>
  <c r="O7" i="35" s="1"/>
  <c r="N6" i="35"/>
  <c r="O6" i="35"/>
  <c r="M5" i="35"/>
  <c r="L5" i="35"/>
  <c r="L20" i="35"/>
  <c r="K5" i="35"/>
  <c r="J5" i="35"/>
  <c r="J20" i="35" s="1"/>
  <c r="I5" i="35"/>
  <c r="H5" i="35"/>
  <c r="H20" i="35" s="1"/>
  <c r="G5" i="35"/>
  <c r="G20" i="35" s="1"/>
  <c r="F5" i="35"/>
  <c r="F20" i="35" s="1"/>
  <c r="E5" i="35"/>
  <c r="E20" i="35" s="1"/>
  <c r="D5" i="35"/>
  <c r="N5" i="35" s="1"/>
  <c r="O5" i="35" s="1"/>
  <c r="N21" i="34"/>
  <c r="O21" i="34" s="1"/>
  <c r="N20" i="34"/>
  <c r="O20" i="34" s="1"/>
  <c r="M19" i="34"/>
  <c r="L19" i="34"/>
  <c r="K19" i="34"/>
  <c r="J19" i="34"/>
  <c r="I19" i="34"/>
  <c r="H19" i="34"/>
  <c r="G19" i="34"/>
  <c r="F19" i="34"/>
  <c r="E19" i="34"/>
  <c r="N19" i="34" s="1"/>
  <c r="O19" i="34" s="1"/>
  <c r="D19" i="34"/>
  <c r="N18" i="34"/>
  <c r="O18" i="34" s="1"/>
  <c r="M17" i="34"/>
  <c r="L17" i="34"/>
  <c r="K17" i="34"/>
  <c r="J17" i="34"/>
  <c r="I17" i="34"/>
  <c r="I22" i="34" s="1"/>
  <c r="H17" i="34"/>
  <c r="G17" i="34"/>
  <c r="F17" i="34"/>
  <c r="E17" i="34"/>
  <c r="N17" i="34" s="1"/>
  <c r="O17" i="34" s="1"/>
  <c r="D17" i="34"/>
  <c r="N16" i="34"/>
  <c r="O16" i="34"/>
  <c r="M15" i="34"/>
  <c r="L15" i="34"/>
  <c r="K15" i="34"/>
  <c r="J15" i="34"/>
  <c r="I15" i="34"/>
  <c r="H15" i="34"/>
  <c r="G15" i="34"/>
  <c r="N15" i="34" s="1"/>
  <c r="O15" i="34" s="1"/>
  <c r="F15" i="34"/>
  <c r="E15" i="34"/>
  <c r="D15" i="34"/>
  <c r="N14" i="34"/>
  <c r="O14" i="34"/>
  <c r="M13" i="34"/>
  <c r="M22" i="34" s="1"/>
  <c r="L13" i="34"/>
  <c r="K13" i="34"/>
  <c r="K22" i="34" s="1"/>
  <c r="J13" i="34"/>
  <c r="I13" i="34"/>
  <c r="H13" i="34"/>
  <c r="G13" i="34"/>
  <c r="N13" i="34" s="1"/>
  <c r="O13" i="34" s="1"/>
  <c r="F13" i="34"/>
  <c r="E13" i="34"/>
  <c r="D13" i="34"/>
  <c r="N12" i="34"/>
  <c r="O12" i="34" s="1"/>
  <c r="M11" i="34"/>
  <c r="L11" i="34"/>
  <c r="K11" i="34"/>
  <c r="J11" i="34"/>
  <c r="I11" i="34"/>
  <c r="H11" i="34"/>
  <c r="G11" i="34"/>
  <c r="F11" i="34"/>
  <c r="N11" i="34"/>
  <c r="O11" i="34"/>
  <c r="E11" i="34"/>
  <c r="D11" i="34"/>
  <c r="N10" i="34"/>
  <c r="O10" i="34" s="1"/>
  <c r="M9" i="34"/>
  <c r="L9" i="34"/>
  <c r="K9" i="34"/>
  <c r="J9" i="34"/>
  <c r="I9" i="34"/>
  <c r="H9" i="34"/>
  <c r="G9" i="34"/>
  <c r="G22" i="34" s="1"/>
  <c r="F9" i="34"/>
  <c r="E9" i="34"/>
  <c r="N9" i="34" s="1"/>
  <c r="O9" i="34" s="1"/>
  <c r="D9" i="34"/>
  <c r="N8" i="34"/>
  <c r="O8" i="34" s="1"/>
  <c r="N7" i="34"/>
  <c r="O7" i="34"/>
  <c r="N6" i="34"/>
  <c r="O6" i="34"/>
  <c r="M5" i="34"/>
  <c r="L5" i="34"/>
  <c r="L22" i="34" s="1"/>
  <c r="K5" i="34"/>
  <c r="J5" i="34"/>
  <c r="J22" i="34" s="1"/>
  <c r="I5" i="34"/>
  <c r="H5" i="34"/>
  <c r="H22" i="34" s="1"/>
  <c r="G5" i="34"/>
  <c r="F5" i="34"/>
  <c r="E5" i="34"/>
  <c r="N5" i="34" s="1"/>
  <c r="O5" i="34" s="1"/>
  <c r="D5" i="34"/>
  <c r="D22" i="34" s="1"/>
  <c r="E16" i="33"/>
  <c r="F16" i="33"/>
  <c r="G16" i="33"/>
  <c r="H16" i="33"/>
  <c r="I16" i="33"/>
  <c r="J16" i="33"/>
  <c r="K16" i="33"/>
  <c r="L16" i="33"/>
  <c r="M16" i="33"/>
  <c r="D16" i="33"/>
  <c r="N16" i="33"/>
  <c r="O16" i="33" s="1"/>
  <c r="E14" i="33"/>
  <c r="N14" i="33" s="1"/>
  <c r="O14" i="33" s="1"/>
  <c r="F14" i="33"/>
  <c r="G14" i="33"/>
  <c r="H14" i="33"/>
  <c r="I14" i="33"/>
  <c r="I19" i="33" s="1"/>
  <c r="J14" i="33"/>
  <c r="K14" i="33"/>
  <c r="L14" i="33"/>
  <c r="M14" i="33"/>
  <c r="E12" i="33"/>
  <c r="N12" i="33"/>
  <c r="O12" i="33" s="1"/>
  <c r="F12" i="33"/>
  <c r="G12" i="33"/>
  <c r="H12" i="33"/>
  <c r="I12" i="33"/>
  <c r="J12" i="33"/>
  <c r="K12" i="33"/>
  <c r="L12" i="33"/>
  <c r="M12" i="33"/>
  <c r="E9" i="33"/>
  <c r="F9" i="33"/>
  <c r="G9" i="33"/>
  <c r="G19" i="33"/>
  <c r="H9" i="33"/>
  <c r="I9" i="33"/>
  <c r="J9" i="33"/>
  <c r="K9" i="33"/>
  <c r="L9" i="33"/>
  <c r="M9" i="33"/>
  <c r="E5" i="33"/>
  <c r="F5" i="33"/>
  <c r="N5" i="33" s="1"/>
  <c r="O5" i="33" s="1"/>
  <c r="F19" i="33"/>
  <c r="G5" i="33"/>
  <c r="H5" i="33"/>
  <c r="I5" i="33"/>
  <c r="J5" i="33"/>
  <c r="K5" i="33"/>
  <c r="K19" i="33"/>
  <c r="L5" i="33"/>
  <c r="L19" i="33" s="1"/>
  <c r="M5" i="33"/>
  <c r="M19" i="33"/>
  <c r="D14" i="33"/>
  <c r="D12" i="33"/>
  <c r="D9" i="33"/>
  <c r="D19" i="33" s="1"/>
  <c r="D5" i="33"/>
  <c r="N18" i="33"/>
  <c r="O18" i="33"/>
  <c r="N17" i="33"/>
  <c r="O17" i="33" s="1"/>
  <c r="N15" i="33"/>
  <c r="O15" i="33"/>
  <c r="N10" i="33"/>
  <c r="O10" i="33"/>
  <c r="N11" i="33"/>
  <c r="O11" i="33" s="1"/>
  <c r="N6" i="33"/>
  <c r="O6" i="33" s="1"/>
  <c r="N7" i="33"/>
  <c r="O7" i="33"/>
  <c r="N8" i="33"/>
  <c r="O8" i="33" s="1"/>
  <c r="N13" i="33"/>
  <c r="O13" i="33"/>
  <c r="H19" i="33"/>
  <c r="E22" i="34"/>
  <c r="N12" i="38"/>
  <c r="O12" i="38" s="1"/>
  <c r="F22" i="34"/>
  <c r="E19" i="33"/>
  <c r="G19" i="39"/>
  <c r="J19" i="33"/>
  <c r="N17" i="36"/>
  <c r="O17" i="36" s="1"/>
  <c r="I17" i="38"/>
  <c r="D17" i="38"/>
  <c r="N17" i="38" s="1"/>
  <c r="O17" i="38" s="1"/>
  <c r="N14" i="40"/>
  <c r="O14" i="40"/>
  <c r="O14" i="48" l="1"/>
  <c r="P14" i="48" s="1"/>
  <c r="N17" i="41"/>
  <c r="O17" i="41" s="1"/>
  <c r="N18" i="42"/>
  <c r="O18" i="42" s="1"/>
  <c r="N18" i="43"/>
  <c r="O18" i="43" s="1"/>
  <c r="N22" i="34"/>
  <c r="O22" i="34" s="1"/>
  <c r="N19" i="40"/>
  <c r="O19" i="40" s="1"/>
  <c r="N17" i="44"/>
  <c r="O17" i="44" s="1"/>
  <c r="N19" i="33"/>
  <c r="O19" i="33" s="1"/>
  <c r="N20" i="35"/>
  <c r="O20" i="35" s="1"/>
  <c r="N18" i="45"/>
  <c r="O18" i="45" s="1"/>
  <c r="O14" i="47"/>
  <c r="P14" i="47" s="1"/>
  <c r="N5" i="45"/>
  <c r="O5" i="45" s="1"/>
  <c r="E19" i="37"/>
  <c r="N19" i="37" s="1"/>
  <c r="O19" i="37" s="1"/>
  <c r="N9" i="33"/>
  <c r="O9" i="33" s="1"/>
  <c r="N5" i="36"/>
  <c r="O5" i="36" s="1"/>
  <c r="D19" i="39"/>
  <c r="N19" i="39" s="1"/>
  <c r="O19" i="39" s="1"/>
  <c r="H17" i="44"/>
  <c r="H14" i="46"/>
  <c r="N14" i="46" s="1"/>
  <c r="O14" i="46" s="1"/>
  <c r="N13" i="35"/>
  <c r="O13" i="35" s="1"/>
  <c r="N5" i="43"/>
  <c r="O5" i="43" s="1"/>
  <c r="D20" i="36"/>
  <c r="N20" i="36" s="1"/>
  <c r="O20" i="36" s="1"/>
  <c r="N5" i="38"/>
  <c r="O5" i="38" s="1"/>
  <c r="N5" i="42"/>
  <c r="O5" i="42" s="1"/>
  <c r="N5" i="40"/>
  <c r="O5" i="40" s="1"/>
  <c r="N15" i="41"/>
  <c r="O15" i="41" s="1"/>
</calcChain>
</file>

<file path=xl/sharedStrings.xml><?xml version="1.0" encoding="utf-8"?>
<sst xmlns="http://schemas.openxmlformats.org/spreadsheetml/2006/main" count="543" uniqueCount="83">
  <si>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</si>
  <si>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</si>
  <si>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</si>
  <si>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</si>
  <si>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</si>
  <si>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</si>
  <si>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</si>
  <si>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</si>
  <si>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</si>
  <si>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</si>
  <si>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</si>
  <si>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</si>
  <si>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</si>
  <si>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</si>
  <si>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</si>
  <si>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</si>
  <si>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</si>
  <si>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</si>
  <si>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</si>
  <si>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Financial and Administrative</t>
  </si>
  <si>
    <t>Debt Service Payments</t>
  </si>
  <si>
    <t>Other General Government Services</t>
  </si>
  <si>
    <t>Public Safety</t>
  </si>
  <si>
    <t>Fire Control</t>
  </si>
  <si>
    <t>Other Public Safety</t>
  </si>
  <si>
    <t>Physical Environment</t>
  </si>
  <si>
    <t>Water Utility Services</t>
  </si>
  <si>
    <t>Culture / Recreation</t>
  </si>
  <si>
    <t>Parks and Recreation</t>
  </si>
  <si>
    <t>Inter-Fund Group Transfers Out</t>
  </si>
  <si>
    <t>Proprietary - Non-Operating Interest Expense</t>
  </si>
  <si>
    <t>Other Uses and Non-Operating</t>
  </si>
  <si>
    <t>2009 Municipal Population:</t>
  </si>
  <si>
    <t>Ponce de Leon Expenditures Reported by Account Code and Fund Type</t>
  </si>
  <si>
    <t>Local Fiscal Year Ended September 30, 2010</t>
  </si>
  <si>
    <t>Transportation</t>
  </si>
  <si>
    <t>Other Transportation Systems / Services</t>
  </si>
  <si>
    <t>Human Services</t>
  </si>
  <si>
    <t>Other Human Services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</si>
  <si>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</si>
  <si>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</si>
  <si>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</si>
  <si>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2011 Municipal Population:</t>
  </si>
  <si>
    <t>Local Fiscal Year Ended September 30, 2012</t>
  </si>
  <si>
    <t>Sewer / Wastewater Services</t>
  </si>
  <si>
    <t>Conservation and Resource Management</t>
  </si>
  <si>
    <t>2012 Municipal Population:</t>
  </si>
  <si>
    <t>Local Fiscal Year Ended September 30, 2013</t>
  </si>
  <si>
    <t>2013 Municipal Population:</t>
  </si>
  <si>
    <t>Local Fiscal Year Ended September 30, 2008</t>
  </si>
  <si>
    <t>2008 Municipal Population:</t>
  </si>
  <si>
    <t>Local Fiscal Year Ended September 30, 2014</t>
  </si>
  <si>
    <t>Other General Government</t>
  </si>
  <si>
    <t>Parks / Recreation</t>
  </si>
  <si>
    <t>Other Uses</t>
  </si>
  <si>
    <t>Interfund Transfers Out</t>
  </si>
  <si>
    <t>Non-Operating Interest Expense</t>
  </si>
  <si>
    <t>2014 Municipal Population:</t>
  </si>
  <si>
    <t>Local Fiscal Year Ended September 30, 2015</t>
  </si>
  <si>
    <t>2015 Municipal Population:</t>
  </si>
  <si>
    <t>Local Fiscal Year Ended September 30, 2007</t>
  </si>
  <si>
    <t>2007 Municipal Population:</t>
  </si>
  <si>
    <t>Local Fiscal Year Ended September 30, 2016</t>
  </si>
  <si>
    <t>2016 Municipal Population:</t>
  </si>
  <si>
    <t>Local Fiscal Year Ended September 30, 2017</t>
  </si>
  <si>
    <t>Water / Sewer Services</t>
  </si>
  <si>
    <t>Road / Street Facilities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</si>
  <si>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</si>
  <si>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</si>
  <si>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</si>
  <si>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</si>
  <si>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</si>
  <si>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</si>
  <si>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</si>
  <si>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</si>
  <si>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</si>
  <si>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</si>
  <si>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</si>
  <si>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Road and Street Facilities</t>
  </si>
  <si>
    <t>Cultural Services</t>
  </si>
  <si>
    <t>2021 Municipal Population: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</si>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</sst>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8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2" fillId="0" borderId="0" xfId="0" applyFont="1" applyAlignment="1" applyProtection="1">
      <alignment horizontal="center"/>
    </xf>
    <xf numFmtId="0" fontId="1" fillId="0" borderId="0" xfId="0" applyFont="1"/>
    <xf numFmtId="0" fontId="14" fillId="2" borderId="14" xfId="0" applyFont="1" applyFill="1" applyBorder="1" applyAlignment="1" applyProtection="1">
      <alignment horizontal="center" vertical="center"/>
    </xf>
    <xf numFmtId="0" fontId="14" fillId="2" borderId="15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/>
    <xf numFmtId="37" fontId="13" fillId="2" borderId="12" xfId="0" applyNumberFormat="1" applyFont="1" applyFill="1" applyBorder="1" applyAlignment="1" applyProtection="1">
      <alignment horizontal="center" vertical="center" wrapText="1"/>
    </xf>
    <xf numFmtId="37" fontId="13" fillId="2" borderId="13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right"/>
    </xf>
    <xf numFmtId="0" fontId="16" fillId="0" borderId="0" xfId="0" applyFont="1" applyAlignment="1" applyProtection="1">
      <alignment horizontal="center"/>
    </xf>
    <xf numFmtId="0" fontId="13" fillId="2" borderId="4" xfId="0" applyFont="1" applyFill="1" applyBorder="1" applyAlignment="1" applyProtection="1">
      <alignment vertical="center"/>
    </xf>
    <xf numFmtId="0" fontId="13" fillId="2" borderId="8" xfId="0" applyFont="1" applyFill="1" applyBorder="1" applyAlignment="1" applyProtection="1">
      <alignment vertical="center"/>
    </xf>
    <xf numFmtId="42" fontId="13" fillId="2" borderId="9" xfId="0" applyNumberFormat="1" applyFont="1" applyFill="1" applyBorder="1" applyAlignment="1" applyProtection="1">
      <alignment vertical="center"/>
    </xf>
    <xf numFmtId="42" fontId="13" fillId="2" borderId="10" xfId="0" applyNumberFormat="1" applyFont="1" applyFill="1" applyBorder="1" applyAlignment="1" applyProtection="1">
      <alignment vertical="center"/>
    </xf>
    <xf numFmtId="44" fontId="13" fillId="2" borderId="5" xfId="0" applyNumberFormat="1" applyFont="1" applyFill="1" applyBorder="1" applyAlignment="1" applyProtection="1">
      <alignment vertical="center"/>
    </xf>
    <xf numFmtId="44" fontId="16" fillId="0" borderId="0" xfId="0" applyNumberFormat="1" applyFont="1" applyProtection="1"/>
    <xf numFmtId="0" fontId="17" fillId="0" borderId="0" xfId="0" applyFont="1" applyProtection="1"/>
    <xf numFmtId="0" fontId="17" fillId="0" borderId="1" xfId="0" applyFont="1" applyBorder="1" applyAlignment="1" applyProtection="1">
      <alignment vertical="center"/>
    </xf>
    <xf numFmtId="1" fontId="17" fillId="0" borderId="20" xfId="0" applyNumberFormat="1" applyFont="1" applyBorder="1" applyAlignment="1" applyProtection="1">
      <alignment horizontal="center" vertical="center"/>
    </xf>
    <xf numFmtId="0" fontId="17" fillId="0" borderId="6" xfId="0" applyFont="1" applyBorder="1" applyAlignment="1" applyProtection="1">
      <alignment vertical="center"/>
    </xf>
    <xf numFmtId="42" fontId="17" fillId="0" borderId="11" xfId="0" applyNumberFormat="1" applyFont="1" applyBorder="1" applyAlignment="1" applyProtection="1">
      <alignment vertical="center"/>
    </xf>
    <xf numFmtId="44" fontId="17" fillId="0" borderId="21" xfId="0" applyNumberFormat="1" applyFont="1" applyBorder="1" applyAlignment="1" applyProtection="1">
      <alignment vertical="center"/>
    </xf>
    <xf numFmtId="43" fontId="17" fillId="0" borderId="0" xfId="0" applyNumberFormat="1" applyFont="1" applyProtection="1"/>
    <xf numFmtId="0" fontId="13" fillId="2" borderId="1" xfId="0" applyFont="1" applyFill="1" applyBorder="1" applyAlignment="1" applyProtection="1">
      <alignment vertical="center"/>
    </xf>
    <xf numFmtId="0" fontId="13" fillId="2" borderId="11" xfId="0" applyFont="1" applyFill="1" applyBorder="1" applyAlignment="1" applyProtection="1">
      <alignment vertical="center"/>
    </xf>
    <xf numFmtId="0" fontId="13" fillId="2" borderId="6" xfId="0" applyFont="1" applyFill="1" applyBorder="1" applyAlignment="1" applyProtection="1">
      <alignment vertical="center"/>
    </xf>
    <xf numFmtId="42" fontId="13" fillId="2" borderId="11" xfId="0" applyNumberFormat="1" applyFont="1" applyFill="1" applyBorder="1" applyAlignment="1" applyProtection="1">
      <alignment vertical="center"/>
    </xf>
    <xf numFmtId="42" fontId="13" fillId="2" borderId="20" xfId="0" applyNumberFormat="1" applyFont="1" applyFill="1" applyBorder="1" applyAlignment="1" applyProtection="1">
      <alignment vertical="center"/>
    </xf>
    <xf numFmtId="44" fontId="13" fillId="2" borderId="21" xfId="0" applyNumberFormat="1" applyFont="1" applyFill="1" applyBorder="1" applyAlignment="1" applyProtection="1">
      <alignment vertical="center"/>
    </xf>
    <xf numFmtId="43" fontId="16" fillId="0" borderId="0" xfId="0" applyNumberFormat="1" applyFont="1" applyProtection="1"/>
    <xf numFmtId="0" fontId="13" fillId="2" borderId="2" xfId="0" applyFont="1" applyFill="1" applyBorder="1" applyAlignment="1" applyProtection="1">
      <alignment vertical="center"/>
    </xf>
    <xf numFmtId="0" fontId="13" fillId="2" borderId="3" xfId="0" applyFont="1" applyFill="1" applyBorder="1" applyAlignment="1" applyProtection="1">
      <alignment vertical="center"/>
    </xf>
    <xf numFmtId="0" fontId="13" fillId="2" borderId="7" xfId="0" applyFont="1" applyFill="1" applyBorder="1" applyAlignment="1" applyProtection="1">
      <alignment vertical="center"/>
    </xf>
    <xf numFmtId="42" fontId="13" fillId="2" borderId="3" xfId="0" applyNumberFormat="1" applyFont="1" applyFill="1" applyBorder="1" applyAlignment="1" applyProtection="1">
      <alignment vertical="center"/>
    </xf>
    <xf numFmtId="44" fontId="13" fillId="2" borderId="16" xfId="0" applyNumberFormat="1" applyFont="1" applyFill="1" applyBorder="1" applyAlignment="1" applyProtection="1">
      <alignment vertical="center"/>
    </xf>
    <xf numFmtId="0" fontId="16" fillId="0" borderId="0" xfId="0" applyFont="1" applyProtection="1"/>
    <xf numFmtId="0" fontId="13" fillId="0" borderId="0" xfId="0" applyFont="1" applyProtection="1"/>
    <xf numFmtId="0" fontId="17" fillId="0" borderId="4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37" fontId="17" fillId="0" borderId="0" xfId="0" applyNumberFormat="1" applyFont="1" applyBorder="1" applyAlignment="1" applyProtection="1">
      <alignment vertical="center"/>
    </xf>
    <xf numFmtId="0" fontId="17" fillId="0" borderId="5" xfId="0" applyFont="1" applyBorder="1" applyAlignment="1" applyProtection="1">
      <alignment vertical="center"/>
    </xf>
    <xf numFmtId="0" fontId="17" fillId="0" borderId="17" xfId="0" applyFont="1" applyBorder="1" applyAlignment="1" applyProtection="1">
      <alignment vertical="center"/>
    </xf>
    <xf numFmtId="0" fontId="17" fillId="0" borderId="18" xfId="0" applyFont="1" applyBorder="1" applyAlignment="1" applyProtection="1">
      <alignment vertical="center"/>
    </xf>
    <xf numFmtId="37" fontId="17" fillId="0" borderId="18" xfId="0" applyNumberFormat="1" applyFont="1" applyBorder="1" applyAlignment="1" applyProtection="1">
      <alignment vertical="center"/>
    </xf>
    <xf numFmtId="41" fontId="17" fillId="0" borderId="19" xfId="0" applyNumberFormat="1" applyFont="1" applyBorder="1" applyAlignment="1" applyProtection="1">
      <alignment vertical="center"/>
    </xf>
    <xf numFmtId="37" fontId="17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7" fillId="0" borderId="18" xfId="0" applyNumberFormat="1" applyFont="1" applyBorder="1" applyAlignment="1" applyProtection="1">
      <alignment horizontal="right" vertical="center"/>
    </xf>
    <xf numFmtId="0" fontId="17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7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13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4" fillId="2" borderId="31" xfId="0" applyFont="1" applyFill="1" applyBorder="1" applyAlignment="1" applyProtection="1">
      <alignment horizontal="center" vertical="center"/>
    </xf>
    <xf numFmtId="0" fontId="14" fillId="2" borderId="8" xfId="0" applyFont="1" applyFill="1" applyBorder="1" applyAlignment="1" applyProtection="1">
      <alignment horizontal="center" vertical="center"/>
    </xf>
    <xf numFmtId="0" fontId="14" fillId="2" borderId="32" xfId="0" applyFont="1" applyFill="1" applyBorder="1" applyAlignment="1" applyProtection="1">
      <alignment horizontal="center" vertical="center"/>
    </xf>
    <xf numFmtId="37" fontId="13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18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33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81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75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76</v>
      </c>
      <c r="N4" s="32" t="s">
        <v>5</v>
      </c>
      <c r="O4" s="32" t="s">
        <v>77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>SUM(D6:D7)</f>
        <v>404276</v>
      </c>
      <c r="E5" s="24">
        <f>SUM(E6:E7)</f>
        <v>0</v>
      </c>
      <c r="F5" s="24">
        <f>SUM(F6:F7)</f>
        <v>0</v>
      </c>
      <c r="G5" s="24">
        <f>SUM(G6:G7)</f>
        <v>0</v>
      </c>
      <c r="H5" s="24">
        <f>SUM(H6:H7)</f>
        <v>0</v>
      </c>
      <c r="I5" s="24">
        <f>SUM(I6:I7)</f>
        <v>488946</v>
      </c>
      <c r="J5" s="24">
        <f>SUM(J6:J7)</f>
        <v>0</v>
      </c>
      <c r="K5" s="24">
        <f>SUM(K6:K7)</f>
        <v>0</v>
      </c>
      <c r="L5" s="24">
        <f>SUM(L6:L7)</f>
        <v>0</v>
      </c>
      <c r="M5" s="24">
        <f>SUM(M6:M7)</f>
        <v>0</v>
      </c>
      <c r="N5" s="24">
        <f>SUM(N6:N7)</f>
        <v>0</v>
      </c>
      <c r="O5" s="25">
        <f>SUM(D5:N5)</f>
        <v>893222</v>
      </c>
      <c r="P5" s="30">
        <f>(O5/P$16)</f>
        <v>1797.2273641851107</v>
      </c>
      <c r="Q5" s="6"/>
    </row>
    <row r="6" spans="1:134">
      <c r="A6" s="12"/>
      <c r="B6" s="42">
        <v>517</v>
      </c>
      <c r="C6" s="19" t="s">
        <v>20</v>
      </c>
      <c r="D6" s="43">
        <v>0</v>
      </c>
      <c r="E6" s="43">
        <v>0</v>
      </c>
      <c r="F6" s="43">
        <v>0</v>
      </c>
      <c r="G6" s="43">
        <v>0</v>
      </c>
      <c r="H6" s="43">
        <v>0</v>
      </c>
      <c r="I6" s="43">
        <v>29532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ref="O6:O7" si="0">SUM(D6:N6)</f>
        <v>29532</v>
      </c>
      <c r="P6" s="44">
        <f>(O6/P$16)</f>
        <v>59.420523138832998</v>
      </c>
      <c r="Q6" s="9"/>
    </row>
    <row r="7" spans="1:134">
      <c r="A7" s="12"/>
      <c r="B7" s="42">
        <v>519</v>
      </c>
      <c r="C7" s="19" t="s">
        <v>21</v>
      </c>
      <c r="D7" s="43">
        <v>404276</v>
      </c>
      <c r="E7" s="43">
        <v>0</v>
      </c>
      <c r="F7" s="43">
        <v>0</v>
      </c>
      <c r="G7" s="43">
        <v>0</v>
      </c>
      <c r="H7" s="43">
        <v>0</v>
      </c>
      <c r="I7" s="43">
        <v>459414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si="0"/>
        <v>863690</v>
      </c>
      <c r="P7" s="44">
        <f>(O7/P$16)</f>
        <v>1737.8068410462777</v>
      </c>
      <c r="Q7" s="9"/>
    </row>
    <row r="8" spans="1:134" ht="15.75">
      <c r="A8" s="26" t="s">
        <v>22</v>
      </c>
      <c r="B8" s="27"/>
      <c r="C8" s="28"/>
      <c r="D8" s="29">
        <f>SUM(D9:D9)</f>
        <v>36005</v>
      </c>
      <c r="E8" s="29">
        <f>SUM(E9:E9)</f>
        <v>0</v>
      </c>
      <c r="F8" s="29">
        <f>SUM(F9:F9)</f>
        <v>0</v>
      </c>
      <c r="G8" s="29">
        <f>SUM(G9:G9)</f>
        <v>0</v>
      </c>
      <c r="H8" s="29">
        <f>SUM(H9:H9)</f>
        <v>0</v>
      </c>
      <c r="I8" s="29">
        <f>SUM(I9:I9)</f>
        <v>0</v>
      </c>
      <c r="J8" s="29">
        <f>SUM(J9:J9)</f>
        <v>0</v>
      </c>
      <c r="K8" s="29">
        <f>SUM(K9:K9)</f>
        <v>0</v>
      </c>
      <c r="L8" s="29">
        <f>SUM(L9:L9)</f>
        <v>0</v>
      </c>
      <c r="M8" s="29">
        <f>SUM(M9:M9)</f>
        <v>0</v>
      </c>
      <c r="N8" s="29">
        <f>SUM(N9:N9)</f>
        <v>0</v>
      </c>
      <c r="O8" s="40">
        <f>SUM(D8:N8)</f>
        <v>36005</v>
      </c>
      <c r="P8" s="41">
        <f>(O8/P$16)</f>
        <v>72.444668008048296</v>
      </c>
      <c r="Q8" s="10"/>
    </row>
    <row r="9" spans="1:134">
      <c r="A9" s="12"/>
      <c r="B9" s="42">
        <v>529</v>
      </c>
      <c r="C9" s="19" t="s">
        <v>24</v>
      </c>
      <c r="D9" s="43">
        <v>36005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ref="O9" si="1">SUM(D9:N9)</f>
        <v>36005</v>
      </c>
      <c r="P9" s="44">
        <f>(O9/P$16)</f>
        <v>72.444668008048296</v>
      </c>
      <c r="Q9" s="9"/>
    </row>
    <row r="10" spans="1:134" ht="15.75">
      <c r="A10" s="26" t="s">
        <v>35</v>
      </c>
      <c r="B10" s="27"/>
      <c r="C10" s="28"/>
      <c r="D10" s="29">
        <f>SUM(D11:D11)</f>
        <v>13797</v>
      </c>
      <c r="E10" s="29">
        <f>SUM(E11:E11)</f>
        <v>13797</v>
      </c>
      <c r="F10" s="29">
        <f>SUM(F11:F11)</f>
        <v>0</v>
      </c>
      <c r="G10" s="29">
        <f>SUM(G11:G11)</f>
        <v>0</v>
      </c>
      <c r="H10" s="29">
        <f>SUM(H11:H11)</f>
        <v>0</v>
      </c>
      <c r="I10" s="29">
        <f>SUM(I11:I11)</f>
        <v>0</v>
      </c>
      <c r="J10" s="29">
        <f>SUM(J11:J11)</f>
        <v>0</v>
      </c>
      <c r="K10" s="29">
        <f>SUM(K11:K11)</f>
        <v>0</v>
      </c>
      <c r="L10" s="29">
        <f>SUM(L11:L11)</f>
        <v>0</v>
      </c>
      <c r="M10" s="29">
        <f>SUM(M11:M11)</f>
        <v>0</v>
      </c>
      <c r="N10" s="29">
        <f>SUM(N11:N11)</f>
        <v>0</v>
      </c>
      <c r="O10" s="29">
        <f t="shared" ref="O10:O13" si="2">SUM(D10:N10)</f>
        <v>27594</v>
      </c>
      <c r="P10" s="41">
        <f>(O10/P$16)</f>
        <v>55.521126760563384</v>
      </c>
      <c r="Q10" s="10"/>
    </row>
    <row r="11" spans="1:134">
      <c r="A11" s="12"/>
      <c r="B11" s="42">
        <v>541</v>
      </c>
      <c r="C11" s="19" t="s">
        <v>78</v>
      </c>
      <c r="D11" s="43">
        <v>13797</v>
      </c>
      <c r="E11" s="43">
        <v>13797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2"/>
        <v>27594</v>
      </c>
      <c r="P11" s="44">
        <f>(O11/P$16)</f>
        <v>55.521126760563384</v>
      </c>
      <c r="Q11" s="9"/>
    </row>
    <row r="12" spans="1:134" ht="15.75">
      <c r="A12" s="26" t="s">
        <v>27</v>
      </c>
      <c r="B12" s="27"/>
      <c r="C12" s="28"/>
      <c r="D12" s="29">
        <f>SUM(D13:D13)</f>
        <v>23261</v>
      </c>
      <c r="E12" s="29">
        <f>SUM(E13:E13)</f>
        <v>0</v>
      </c>
      <c r="F12" s="29">
        <f>SUM(F13:F13)</f>
        <v>0</v>
      </c>
      <c r="G12" s="29">
        <f>SUM(G13:G13)</f>
        <v>0</v>
      </c>
      <c r="H12" s="29">
        <f>SUM(H13:H13)</f>
        <v>0</v>
      </c>
      <c r="I12" s="29">
        <f>SUM(I13:I13)</f>
        <v>0</v>
      </c>
      <c r="J12" s="29">
        <f>SUM(J13:J13)</f>
        <v>0</v>
      </c>
      <c r="K12" s="29">
        <f>SUM(K13:K13)</f>
        <v>0</v>
      </c>
      <c r="L12" s="29">
        <f>SUM(L13:L13)</f>
        <v>0</v>
      </c>
      <c r="M12" s="29">
        <f>SUM(M13:M13)</f>
        <v>0</v>
      </c>
      <c r="N12" s="29">
        <f>SUM(N13:N13)</f>
        <v>0</v>
      </c>
      <c r="O12" s="29">
        <f>SUM(D12:N12)</f>
        <v>23261</v>
      </c>
      <c r="P12" s="41">
        <f>(O12/P$16)</f>
        <v>46.802816901408448</v>
      </c>
      <c r="Q12" s="9"/>
    </row>
    <row r="13" spans="1:134" ht="15.75" thickBot="1">
      <c r="A13" s="12"/>
      <c r="B13" s="42">
        <v>573</v>
      </c>
      <c r="C13" s="19" t="s">
        <v>79</v>
      </c>
      <c r="D13" s="43">
        <v>23261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si="2"/>
        <v>23261</v>
      </c>
      <c r="P13" s="44">
        <f>(O13/P$16)</f>
        <v>46.802816901408448</v>
      </c>
      <c r="Q13" s="9"/>
    </row>
    <row r="14" spans="1:134" ht="16.5" thickBot="1">
      <c r="A14" s="13" t="s">
        <v>10</v>
      </c>
      <c r="B14" s="21"/>
      <c r="C14" s="20"/>
      <c r="D14" s="14">
        <f>SUM(D5,D8,D10,D12)</f>
        <v>477339</v>
      </c>
      <c r="E14" s="14">
        <f t="shared" ref="E14:N14" si="3">SUM(E5,E8,E10,E12)</f>
        <v>13797</v>
      </c>
      <c r="F14" s="14">
        <f t="shared" si="3"/>
        <v>0</v>
      </c>
      <c r="G14" s="14">
        <f t="shared" si="3"/>
        <v>0</v>
      </c>
      <c r="H14" s="14">
        <f t="shared" si="3"/>
        <v>0</v>
      </c>
      <c r="I14" s="14">
        <f t="shared" si="3"/>
        <v>488946</v>
      </c>
      <c r="J14" s="14">
        <f t="shared" si="3"/>
        <v>0</v>
      </c>
      <c r="K14" s="14">
        <f t="shared" si="3"/>
        <v>0</v>
      </c>
      <c r="L14" s="14">
        <f t="shared" si="3"/>
        <v>0</v>
      </c>
      <c r="M14" s="14">
        <f t="shared" si="3"/>
        <v>0</v>
      </c>
      <c r="N14" s="14">
        <f t="shared" si="3"/>
        <v>0</v>
      </c>
      <c r="O14" s="14">
        <f>SUM(D14:N14)</f>
        <v>980082</v>
      </c>
      <c r="P14" s="35">
        <f>(O14/P$16)</f>
        <v>1971.9959758551308</v>
      </c>
      <c r="Q14" s="6"/>
      <c r="R14" s="2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</row>
    <row r="15" spans="1:134">
      <c r="A15" s="15"/>
      <c r="B15" s="17"/>
      <c r="C15" s="17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8"/>
    </row>
    <row r="16" spans="1:134">
      <c r="A16" s="36"/>
      <c r="B16" s="37"/>
      <c r="C16" s="37"/>
      <c r="D16" s="38"/>
      <c r="E16" s="38"/>
      <c r="F16" s="38"/>
      <c r="G16" s="38"/>
      <c r="H16" s="38"/>
      <c r="I16" s="38"/>
      <c r="J16" s="38"/>
      <c r="K16" s="38"/>
      <c r="L16" s="38"/>
      <c r="M16" s="90" t="s">
        <v>82</v>
      </c>
      <c r="N16" s="90"/>
      <c r="O16" s="90"/>
      <c r="P16" s="39">
        <v>497</v>
      </c>
    </row>
    <row r="17" spans="1:16">
      <c r="A17" s="91"/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3"/>
    </row>
    <row r="18" spans="1:16" ht="15.75" customHeight="1" thickBot="1">
      <c r="A18" s="94" t="s">
        <v>40</v>
      </c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6"/>
    </row>
  </sheetData>
  <mergeCells count="10">
    <mergeCell ref="M16:O16"/>
    <mergeCell ref="A17:P17"/>
    <mergeCell ref="A18:P18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178610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9" si="1">SUM(D5:M5)</f>
        <v>178610</v>
      </c>
      <c r="O5" s="30">
        <f t="shared" ref="O5:O19" si="2">(N5/O$21)</f>
        <v>316.12389380530976</v>
      </c>
      <c r="P5" s="6"/>
    </row>
    <row r="6" spans="1:133">
      <c r="A6" s="12"/>
      <c r="B6" s="42">
        <v>513</v>
      </c>
      <c r="C6" s="19" t="s">
        <v>19</v>
      </c>
      <c r="D6" s="43">
        <v>61660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61660</v>
      </c>
      <c r="O6" s="44">
        <f t="shared" si="2"/>
        <v>109.13274336283186</v>
      </c>
      <c r="P6" s="9"/>
    </row>
    <row r="7" spans="1:133">
      <c r="A7" s="12"/>
      <c r="B7" s="42">
        <v>517</v>
      </c>
      <c r="C7" s="19" t="s">
        <v>20</v>
      </c>
      <c r="D7" s="43">
        <v>38102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38102</v>
      </c>
      <c r="O7" s="44">
        <f t="shared" si="2"/>
        <v>67.43716814159292</v>
      </c>
      <c r="P7" s="9"/>
    </row>
    <row r="8" spans="1:133">
      <c r="A8" s="12"/>
      <c r="B8" s="42">
        <v>519</v>
      </c>
      <c r="C8" s="19" t="s">
        <v>21</v>
      </c>
      <c r="D8" s="43">
        <v>78848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78848</v>
      </c>
      <c r="O8" s="44">
        <f t="shared" si="2"/>
        <v>139.55398230088497</v>
      </c>
      <c r="P8" s="9"/>
    </row>
    <row r="9" spans="1:133" ht="15.75">
      <c r="A9" s="26" t="s">
        <v>22</v>
      </c>
      <c r="B9" s="27"/>
      <c r="C9" s="28"/>
      <c r="D9" s="29">
        <f t="shared" ref="D9:M9" si="3">SUM(D10:D10)</f>
        <v>19921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19921</v>
      </c>
      <c r="O9" s="41">
        <f t="shared" si="2"/>
        <v>35.25840707964602</v>
      </c>
      <c r="P9" s="10"/>
    </row>
    <row r="10" spans="1:133">
      <c r="A10" s="12"/>
      <c r="B10" s="42">
        <v>522</v>
      </c>
      <c r="C10" s="19" t="s">
        <v>23</v>
      </c>
      <c r="D10" s="43">
        <v>19921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19921</v>
      </c>
      <c r="O10" s="44">
        <f t="shared" si="2"/>
        <v>35.25840707964602</v>
      </c>
      <c r="P10" s="9"/>
    </row>
    <row r="11" spans="1:133" ht="15.75">
      <c r="A11" s="26" t="s">
        <v>25</v>
      </c>
      <c r="B11" s="27"/>
      <c r="C11" s="28"/>
      <c r="D11" s="29">
        <f t="shared" ref="D11:M11" si="4">SUM(D12:D13)</f>
        <v>0</v>
      </c>
      <c r="E11" s="29">
        <f t="shared" si="4"/>
        <v>0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363635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40">
        <f t="shared" si="1"/>
        <v>363635</v>
      </c>
      <c r="O11" s="41">
        <f t="shared" si="2"/>
        <v>643.60176991150445</v>
      </c>
      <c r="P11" s="10"/>
    </row>
    <row r="12" spans="1:133">
      <c r="A12" s="12"/>
      <c r="B12" s="42">
        <v>533</v>
      </c>
      <c r="C12" s="19" t="s">
        <v>26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177474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177474</v>
      </c>
      <c r="O12" s="44">
        <f t="shared" si="2"/>
        <v>314.11327433628321</v>
      </c>
      <c r="P12" s="9"/>
    </row>
    <row r="13" spans="1:133">
      <c r="A13" s="12"/>
      <c r="B13" s="42">
        <v>535</v>
      </c>
      <c r="C13" s="19" t="s">
        <v>44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186161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186161</v>
      </c>
      <c r="O13" s="44">
        <f t="shared" si="2"/>
        <v>329.48849557522124</v>
      </c>
      <c r="P13" s="9"/>
    </row>
    <row r="14" spans="1:133" ht="15.75">
      <c r="A14" s="26" t="s">
        <v>27</v>
      </c>
      <c r="B14" s="27"/>
      <c r="C14" s="28"/>
      <c r="D14" s="29">
        <f t="shared" ref="D14:M14" si="5">SUM(D15:D15)</f>
        <v>17824</v>
      </c>
      <c r="E14" s="29">
        <f t="shared" si="5"/>
        <v>0</v>
      </c>
      <c r="F14" s="29">
        <f t="shared" si="5"/>
        <v>0</v>
      </c>
      <c r="G14" s="29">
        <f t="shared" si="5"/>
        <v>0</v>
      </c>
      <c r="H14" s="29">
        <f t="shared" si="5"/>
        <v>0</v>
      </c>
      <c r="I14" s="29">
        <f t="shared" si="5"/>
        <v>0</v>
      </c>
      <c r="J14" s="29">
        <f t="shared" si="5"/>
        <v>0</v>
      </c>
      <c r="K14" s="29">
        <f t="shared" si="5"/>
        <v>0</v>
      </c>
      <c r="L14" s="29">
        <f t="shared" si="5"/>
        <v>0</v>
      </c>
      <c r="M14" s="29">
        <f t="shared" si="5"/>
        <v>0</v>
      </c>
      <c r="N14" s="29">
        <f t="shared" si="1"/>
        <v>17824</v>
      </c>
      <c r="O14" s="41">
        <f t="shared" si="2"/>
        <v>31.546902654867257</v>
      </c>
      <c r="P14" s="9"/>
    </row>
    <row r="15" spans="1:133">
      <c r="A15" s="12"/>
      <c r="B15" s="42">
        <v>572</v>
      </c>
      <c r="C15" s="19" t="s">
        <v>28</v>
      </c>
      <c r="D15" s="43">
        <v>17824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17824</v>
      </c>
      <c r="O15" s="44">
        <f t="shared" si="2"/>
        <v>31.546902654867257</v>
      </c>
      <c r="P15" s="9"/>
    </row>
    <row r="16" spans="1:133" ht="15.75">
      <c r="A16" s="26" t="s">
        <v>31</v>
      </c>
      <c r="B16" s="27"/>
      <c r="C16" s="28"/>
      <c r="D16" s="29">
        <f t="shared" ref="D16:M16" si="6">SUM(D17:D18)</f>
        <v>11960</v>
      </c>
      <c r="E16" s="29">
        <f t="shared" si="6"/>
        <v>0</v>
      </c>
      <c r="F16" s="29">
        <f t="shared" si="6"/>
        <v>0</v>
      </c>
      <c r="G16" s="29">
        <f t="shared" si="6"/>
        <v>0</v>
      </c>
      <c r="H16" s="29">
        <f t="shared" si="6"/>
        <v>0</v>
      </c>
      <c r="I16" s="29">
        <f t="shared" si="6"/>
        <v>41229</v>
      </c>
      <c r="J16" s="29">
        <f t="shared" si="6"/>
        <v>0</v>
      </c>
      <c r="K16" s="29">
        <f t="shared" si="6"/>
        <v>0</v>
      </c>
      <c r="L16" s="29">
        <f t="shared" si="6"/>
        <v>0</v>
      </c>
      <c r="M16" s="29">
        <f t="shared" si="6"/>
        <v>0</v>
      </c>
      <c r="N16" s="29">
        <f t="shared" si="1"/>
        <v>53189</v>
      </c>
      <c r="O16" s="41">
        <f t="shared" si="2"/>
        <v>94.139823008849561</v>
      </c>
      <c r="P16" s="9"/>
    </row>
    <row r="17" spans="1:119">
      <c r="A17" s="12"/>
      <c r="B17" s="42">
        <v>581</v>
      </c>
      <c r="C17" s="19" t="s">
        <v>29</v>
      </c>
      <c r="D17" s="43">
        <v>11960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11960</v>
      </c>
      <c r="O17" s="44">
        <f t="shared" si="2"/>
        <v>21.168141592920353</v>
      </c>
      <c r="P17" s="9"/>
    </row>
    <row r="18" spans="1:119" ht="15.75" thickBot="1">
      <c r="A18" s="12"/>
      <c r="B18" s="42">
        <v>591</v>
      </c>
      <c r="C18" s="19" t="s">
        <v>30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41229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41229</v>
      </c>
      <c r="O18" s="44">
        <f t="shared" si="2"/>
        <v>72.971681415929197</v>
      </c>
      <c r="P18" s="9"/>
    </row>
    <row r="19" spans="1:119" ht="16.5" thickBot="1">
      <c r="A19" s="13" t="s">
        <v>10</v>
      </c>
      <c r="B19" s="21"/>
      <c r="C19" s="20"/>
      <c r="D19" s="14">
        <f>SUM(D5,D9,D11,D14,D16)</f>
        <v>228315</v>
      </c>
      <c r="E19" s="14">
        <f t="shared" ref="E19:M19" si="7">SUM(E5,E9,E11,E14,E16)</f>
        <v>0</v>
      </c>
      <c r="F19" s="14">
        <f t="shared" si="7"/>
        <v>0</v>
      </c>
      <c r="G19" s="14">
        <f t="shared" si="7"/>
        <v>0</v>
      </c>
      <c r="H19" s="14">
        <f t="shared" si="7"/>
        <v>0</v>
      </c>
      <c r="I19" s="14">
        <f t="shared" si="7"/>
        <v>404864</v>
      </c>
      <c r="J19" s="14">
        <f t="shared" si="7"/>
        <v>0</v>
      </c>
      <c r="K19" s="14">
        <f t="shared" si="7"/>
        <v>0</v>
      </c>
      <c r="L19" s="14">
        <f t="shared" si="7"/>
        <v>0</v>
      </c>
      <c r="M19" s="14">
        <f t="shared" si="7"/>
        <v>0</v>
      </c>
      <c r="N19" s="14">
        <f t="shared" si="1"/>
        <v>633179</v>
      </c>
      <c r="O19" s="35">
        <f t="shared" si="2"/>
        <v>1120.6707964601769</v>
      </c>
      <c r="P19" s="6"/>
      <c r="Q19" s="2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</row>
    <row r="20" spans="1:119">
      <c r="A20" s="15"/>
      <c r="B20" s="17"/>
      <c r="C20" s="17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8"/>
    </row>
    <row r="21" spans="1:119">
      <c r="A21" s="36"/>
      <c r="B21" s="37"/>
      <c r="C21" s="37"/>
      <c r="D21" s="38"/>
      <c r="E21" s="38"/>
      <c r="F21" s="38"/>
      <c r="G21" s="38"/>
      <c r="H21" s="38"/>
      <c r="I21" s="38"/>
      <c r="J21" s="38"/>
      <c r="K21" s="38"/>
      <c r="L21" s="90" t="s">
        <v>48</v>
      </c>
      <c r="M21" s="90"/>
      <c r="N21" s="90"/>
      <c r="O21" s="39">
        <v>565</v>
      </c>
    </row>
    <row r="22" spans="1:119">
      <c r="A22" s="91"/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3"/>
    </row>
    <row r="23" spans="1:119" ht="15.75" customHeight="1" thickBot="1">
      <c r="A23" s="94" t="s">
        <v>40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6"/>
    </row>
  </sheetData>
  <mergeCells count="10">
    <mergeCell ref="L21:N21"/>
    <mergeCell ref="A22:O22"/>
    <mergeCell ref="A23:O2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390735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0" si="1">SUM(D5:M5)</f>
        <v>390735</v>
      </c>
      <c r="O5" s="30">
        <f t="shared" ref="O5:O20" si="2">(N5/O$22)</f>
        <v>702.76079136690646</v>
      </c>
      <c r="P5" s="6"/>
    </row>
    <row r="6" spans="1:133">
      <c r="A6" s="12"/>
      <c r="B6" s="42">
        <v>513</v>
      </c>
      <c r="C6" s="19" t="s">
        <v>19</v>
      </c>
      <c r="D6" s="43">
        <v>61037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61037</v>
      </c>
      <c r="O6" s="44">
        <f t="shared" si="2"/>
        <v>109.77877697841727</v>
      </c>
      <c r="P6" s="9"/>
    </row>
    <row r="7" spans="1:133">
      <c r="A7" s="12"/>
      <c r="B7" s="42">
        <v>517</v>
      </c>
      <c r="C7" s="19" t="s">
        <v>20</v>
      </c>
      <c r="D7" s="43">
        <v>246543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246543</v>
      </c>
      <c r="O7" s="44">
        <f t="shared" si="2"/>
        <v>443.42266187050359</v>
      </c>
      <c r="P7" s="9"/>
    </row>
    <row r="8" spans="1:133">
      <c r="A8" s="12"/>
      <c r="B8" s="42">
        <v>519</v>
      </c>
      <c r="C8" s="19" t="s">
        <v>21</v>
      </c>
      <c r="D8" s="43">
        <v>83155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83155</v>
      </c>
      <c r="O8" s="44">
        <f t="shared" si="2"/>
        <v>149.55935251798562</v>
      </c>
      <c r="P8" s="9"/>
    </row>
    <row r="9" spans="1:133" ht="15.75">
      <c r="A9" s="26" t="s">
        <v>22</v>
      </c>
      <c r="B9" s="27"/>
      <c r="C9" s="28"/>
      <c r="D9" s="29">
        <f t="shared" ref="D9:M9" si="3">SUM(D10:D10)</f>
        <v>316874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316874</v>
      </c>
      <c r="O9" s="41">
        <f t="shared" si="2"/>
        <v>569.91726618705036</v>
      </c>
      <c r="P9" s="10"/>
    </row>
    <row r="10" spans="1:133">
      <c r="A10" s="12"/>
      <c r="B10" s="42">
        <v>522</v>
      </c>
      <c r="C10" s="19" t="s">
        <v>23</v>
      </c>
      <c r="D10" s="43">
        <v>316874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316874</v>
      </c>
      <c r="O10" s="44">
        <f t="shared" si="2"/>
        <v>569.91726618705036</v>
      </c>
      <c r="P10" s="9"/>
    </row>
    <row r="11" spans="1:133" ht="15.75">
      <c r="A11" s="26" t="s">
        <v>25</v>
      </c>
      <c r="B11" s="27"/>
      <c r="C11" s="28"/>
      <c r="D11" s="29">
        <f t="shared" ref="D11:M11" si="4">SUM(D12:D14)</f>
        <v>245000</v>
      </c>
      <c r="E11" s="29">
        <f t="shared" si="4"/>
        <v>0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298593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40">
        <f t="shared" si="1"/>
        <v>543593</v>
      </c>
      <c r="O11" s="41">
        <f t="shared" si="2"/>
        <v>977.68525179856113</v>
      </c>
      <c r="P11" s="10"/>
    </row>
    <row r="12" spans="1:133">
      <c r="A12" s="12"/>
      <c r="B12" s="42">
        <v>533</v>
      </c>
      <c r="C12" s="19" t="s">
        <v>26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152478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152478</v>
      </c>
      <c r="O12" s="44">
        <f t="shared" si="2"/>
        <v>274.24100719424462</v>
      </c>
      <c r="P12" s="9"/>
    </row>
    <row r="13" spans="1:133">
      <c r="A13" s="12"/>
      <c r="B13" s="42">
        <v>535</v>
      </c>
      <c r="C13" s="19" t="s">
        <v>44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146115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146115</v>
      </c>
      <c r="O13" s="44">
        <f t="shared" si="2"/>
        <v>262.79676258992805</v>
      </c>
      <c r="P13" s="9"/>
    </row>
    <row r="14" spans="1:133">
      <c r="A14" s="12"/>
      <c r="B14" s="42">
        <v>537</v>
      </c>
      <c r="C14" s="19" t="s">
        <v>45</v>
      </c>
      <c r="D14" s="43">
        <v>245000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245000</v>
      </c>
      <c r="O14" s="44">
        <f t="shared" si="2"/>
        <v>440.64748201438852</v>
      </c>
      <c r="P14" s="9"/>
    </row>
    <row r="15" spans="1:133" ht="15.75">
      <c r="A15" s="26" t="s">
        <v>27</v>
      </c>
      <c r="B15" s="27"/>
      <c r="C15" s="28"/>
      <c r="D15" s="29">
        <f t="shared" ref="D15:M15" si="5">SUM(D16:D16)</f>
        <v>22021</v>
      </c>
      <c r="E15" s="29">
        <f t="shared" si="5"/>
        <v>0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0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29">
        <f t="shared" si="1"/>
        <v>22021</v>
      </c>
      <c r="O15" s="41">
        <f t="shared" si="2"/>
        <v>39.606115107913666</v>
      </c>
      <c r="P15" s="9"/>
    </row>
    <row r="16" spans="1:133">
      <c r="A16" s="12"/>
      <c r="B16" s="42">
        <v>572</v>
      </c>
      <c r="C16" s="19" t="s">
        <v>28</v>
      </c>
      <c r="D16" s="43">
        <v>22021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22021</v>
      </c>
      <c r="O16" s="44">
        <f t="shared" si="2"/>
        <v>39.606115107913666</v>
      </c>
      <c r="P16" s="9"/>
    </row>
    <row r="17" spans="1:119" ht="15.75">
      <c r="A17" s="26" t="s">
        <v>31</v>
      </c>
      <c r="B17" s="27"/>
      <c r="C17" s="28"/>
      <c r="D17" s="29">
        <f t="shared" ref="D17:M17" si="6">SUM(D18:D19)</f>
        <v>0</v>
      </c>
      <c r="E17" s="29">
        <f t="shared" si="6"/>
        <v>0</v>
      </c>
      <c r="F17" s="29">
        <f t="shared" si="6"/>
        <v>0</v>
      </c>
      <c r="G17" s="29">
        <f t="shared" si="6"/>
        <v>0</v>
      </c>
      <c r="H17" s="29">
        <f t="shared" si="6"/>
        <v>0</v>
      </c>
      <c r="I17" s="29">
        <f t="shared" si="6"/>
        <v>49009</v>
      </c>
      <c r="J17" s="29">
        <f t="shared" si="6"/>
        <v>0</v>
      </c>
      <c r="K17" s="29">
        <f t="shared" si="6"/>
        <v>0</v>
      </c>
      <c r="L17" s="29">
        <f t="shared" si="6"/>
        <v>0</v>
      </c>
      <c r="M17" s="29">
        <f t="shared" si="6"/>
        <v>0</v>
      </c>
      <c r="N17" s="29">
        <f t="shared" si="1"/>
        <v>49009</v>
      </c>
      <c r="O17" s="41">
        <f t="shared" si="2"/>
        <v>88.14568345323741</v>
      </c>
      <c r="P17" s="9"/>
    </row>
    <row r="18" spans="1:119">
      <c r="A18" s="12"/>
      <c r="B18" s="42">
        <v>581</v>
      </c>
      <c r="C18" s="19" t="s">
        <v>29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6416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6416</v>
      </c>
      <c r="O18" s="44">
        <f t="shared" si="2"/>
        <v>11.53956834532374</v>
      </c>
      <c r="P18" s="9"/>
    </row>
    <row r="19" spans="1:119" ht="15.75" thickBot="1">
      <c r="A19" s="12"/>
      <c r="B19" s="42">
        <v>591</v>
      </c>
      <c r="C19" s="19" t="s">
        <v>30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42593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42593</v>
      </c>
      <c r="O19" s="44">
        <f t="shared" si="2"/>
        <v>76.606115107913666</v>
      </c>
      <c r="P19" s="9"/>
    </row>
    <row r="20" spans="1:119" ht="16.5" thickBot="1">
      <c r="A20" s="13" t="s">
        <v>10</v>
      </c>
      <c r="B20" s="21"/>
      <c r="C20" s="20"/>
      <c r="D20" s="14">
        <f>SUM(D5,D9,D11,D15,D17)</f>
        <v>974630</v>
      </c>
      <c r="E20" s="14">
        <f t="shared" ref="E20:M20" si="7">SUM(E5,E9,E11,E15,E17)</f>
        <v>0</v>
      </c>
      <c r="F20" s="14">
        <f t="shared" si="7"/>
        <v>0</v>
      </c>
      <c r="G20" s="14">
        <f t="shared" si="7"/>
        <v>0</v>
      </c>
      <c r="H20" s="14">
        <f t="shared" si="7"/>
        <v>0</v>
      </c>
      <c r="I20" s="14">
        <f t="shared" si="7"/>
        <v>347602</v>
      </c>
      <c r="J20" s="14">
        <f t="shared" si="7"/>
        <v>0</v>
      </c>
      <c r="K20" s="14">
        <f t="shared" si="7"/>
        <v>0</v>
      </c>
      <c r="L20" s="14">
        <f t="shared" si="7"/>
        <v>0</v>
      </c>
      <c r="M20" s="14">
        <f t="shared" si="7"/>
        <v>0</v>
      </c>
      <c r="N20" s="14">
        <f t="shared" si="1"/>
        <v>1322232</v>
      </c>
      <c r="O20" s="35">
        <f t="shared" si="2"/>
        <v>2378.1151079136689</v>
      </c>
      <c r="P20" s="6"/>
      <c r="Q20" s="2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</row>
    <row r="21" spans="1:119">
      <c r="A21" s="15"/>
      <c r="B21" s="17"/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/>
    </row>
    <row r="22" spans="1:119">
      <c r="A22" s="36"/>
      <c r="B22" s="37"/>
      <c r="C22" s="37"/>
      <c r="D22" s="38"/>
      <c r="E22" s="38"/>
      <c r="F22" s="38"/>
      <c r="G22" s="38"/>
      <c r="H22" s="38"/>
      <c r="I22" s="38"/>
      <c r="J22" s="38"/>
      <c r="K22" s="38"/>
      <c r="L22" s="90" t="s">
        <v>46</v>
      </c>
      <c r="M22" s="90"/>
      <c r="N22" s="90"/>
      <c r="O22" s="39">
        <v>556</v>
      </c>
    </row>
    <row r="23" spans="1:119">
      <c r="A23" s="91"/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3"/>
    </row>
    <row r="24" spans="1:119" ht="15.75" customHeight="1" thickBot="1">
      <c r="A24" s="94" t="s">
        <v>40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6"/>
    </row>
  </sheetData>
  <mergeCells count="10">
    <mergeCell ref="L22:N22"/>
    <mergeCell ref="A23:O23"/>
    <mergeCell ref="A24:O2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173561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0" si="1">SUM(D5:M5)</f>
        <v>173561</v>
      </c>
      <c r="O5" s="30">
        <f t="shared" ref="O5:O20" si="2">(N5/O$22)</f>
        <v>294.67062818336166</v>
      </c>
      <c r="P5" s="6"/>
    </row>
    <row r="6" spans="1:133">
      <c r="A6" s="12"/>
      <c r="B6" s="42">
        <v>513</v>
      </c>
      <c r="C6" s="19" t="s">
        <v>19</v>
      </c>
      <c r="D6" s="43">
        <v>68709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68709</v>
      </c>
      <c r="O6" s="44">
        <f t="shared" si="2"/>
        <v>116.65365025466893</v>
      </c>
      <c r="P6" s="9"/>
    </row>
    <row r="7" spans="1:133">
      <c r="A7" s="12"/>
      <c r="B7" s="42">
        <v>517</v>
      </c>
      <c r="C7" s="19" t="s">
        <v>20</v>
      </c>
      <c r="D7" s="43">
        <v>23078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23078</v>
      </c>
      <c r="O7" s="44">
        <f t="shared" si="2"/>
        <v>39.181663837011882</v>
      </c>
      <c r="P7" s="9"/>
    </row>
    <row r="8" spans="1:133">
      <c r="A8" s="12"/>
      <c r="B8" s="42">
        <v>519</v>
      </c>
      <c r="C8" s="19" t="s">
        <v>21</v>
      </c>
      <c r="D8" s="43">
        <v>81774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81774</v>
      </c>
      <c r="O8" s="44">
        <f t="shared" si="2"/>
        <v>138.83531409168083</v>
      </c>
      <c r="P8" s="9"/>
    </row>
    <row r="9" spans="1:133" ht="15.75">
      <c r="A9" s="26" t="s">
        <v>22</v>
      </c>
      <c r="B9" s="27"/>
      <c r="C9" s="28"/>
      <c r="D9" s="29">
        <f t="shared" ref="D9:M9" si="3">SUM(D10:D10)</f>
        <v>22945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22945</v>
      </c>
      <c r="O9" s="41">
        <f t="shared" si="2"/>
        <v>38.955857385398978</v>
      </c>
      <c r="P9" s="10"/>
    </row>
    <row r="10" spans="1:133">
      <c r="A10" s="12"/>
      <c r="B10" s="42">
        <v>522</v>
      </c>
      <c r="C10" s="19" t="s">
        <v>23</v>
      </c>
      <c r="D10" s="43">
        <v>22945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22945</v>
      </c>
      <c r="O10" s="44">
        <f t="shared" si="2"/>
        <v>38.955857385398978</v>
      </c>
      <c r="P10" s="9"/>
    </row>
    <row r="11" spans="1:133" ht="15.75">
      <c r="A11" s="26" t="s">
        <v>25</v>
      </c>
      <c r="B11" s="27"/>
      <c r="C11" s="28"/>
      <c r="D11" s="29">
        <f t="shared" ref="D11:M11" si="4">SUM(D12:D12)</f>
        <v>0</v>
      </c>
      <c r="E11" s="29">
        <f t="shared" si="4"/>
        <v>0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290111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40">
        <f t="shared" si="1"/>
        <v>290111</v>
      </c>
      <c r="O11" s="41">
        <f t="shared" si="2"/>
        <v>492.54838709677421</v>
      </c>
      <c r="P11" s="10"/>
    </row>
    <row r="12" spans="1:133">
      <c r="A12" s="12"/>
      <c r="B12" s="42">
        <v>533</v>
      </c>
      <c r="C12" s="19" t="s">
        <v>26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290111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290111</v>
      </c>
      <c r="O12" s="44">
        <f t="shared" si="2"/>
        <v>492.54838709677421</v>
      </c>
      <c r="P12" s="9"/>
    </row>
    <row r="13" spans="1:133" ht="15.75">
      <c r="A13" s="26" t="s">
        <v>37</v>
      </c>
      <c r="B13" s="27"/>
      <c r="C13" s="28"/>
      <c r="D13" s="29">
        <f t="shared" ref="D13:M13" si="5">SUM(D14:D14)</f>
        <v>35628</v>
      </c>
      <c r="E13" s="29">
        <f t="shared" si="5"/>
        <v>0</v>
      </c>
      <c r="F13" s="29">
        <f t="shared" si="5"/>
        <v>0</v>
      </c>
      <c r="G13" s="29">
        <f t="shared" si="5"/>
        <v>0</v>
      </c>
      <c r="H13" s="29">
        <f t="shared" si="5"/>
        <v>0</v>
      </c>
      <c r="I13" s="29">
        <f t="shared" si="5"/>
        <v>0</v>
      </c>
      <c r="J13" s="29">
        <f t="shared" si="5"/>
        <v>0</v>
      </c>
      <c r="K13" s="29">
        <f t="shared" si="5"/>
        <v>0</v>
      </c>
      <c r="L13" s="29">
        <f t="shared" si="5"/>
        <v>0</v>
      </c>
      <c r="M13" s="29">
        <f t="shared" si="5"/>
        <v>0</v>
      </c>
      <c r="N13" s="29">
        <f t="shared" si="1"/>
        <v>35628</v>
      </c>
      <c r="O13" s="41">
        <f t="shared" si="2"/>
        <v>60.488964346349746</v>
      </c>
      <c r="P13" s="10"/>
    </row>
    <row r="14" spans="1:133">
      <c r="A14" s="12"/>
      <c r="B14" s="42">
        <v>569</v>
      </c>
      <c r="C14" s="19" t="s">
        <v>38</v>
      </c>
      <c r="D14" s="43">
        <v>35628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35628</v>
      </c>
      <c r="O14" s="44">
        <f t="shared" si="2"/>
        <v>60.488964346349746</v>
      </c>
      <c r="P14" s="9"/>
    </row>
    <row r="15" spans="1:133" ht="15.75">
      <c r="A15" s="26" t="s">
        <v>27</v>
      </c>
      <c r="B15" s="27"/>
      <c r="C15" s="28"/>
      <c r="D15" s="29">
        <f t="shared" ref="D15:M15" si="6">SUM(D16:D16)</f>
        <v>19596</v>
      </c>
      <c r="E15" s="29">
        <f t="shared" si="6"/>
        <v>0</v>
      </c>
      <c r="F15" s="29">
        <f t="shared" si="6"/>
        <v>0</v>
      </c>
      <c r="G15" s="29">
        <f t="shared" si="6"/>
        <v>0</v>
      </c>
      <c r="H15" s="29">
        <f t="shared" si="6"/>
        <v>0</v>
      </c>
      <c r="I15" s="29">
        <f t="shared" si="6"/>
        <v>0</v>
      </c>
      <c r="J15" s="29">
        <f t="shared" si="6"/>
        <v>0</v>
      </c>
      <c r="K15" s="29">
        <f t="shared" si="6"/>
        <v>0</v>
      </c>
      <c r="L15" s="29">
        <f t="shared" si="6"/>
        <v>0</v>
      </c>
      <c r="M15" s="29">
        <f t="shared" si="6"/>
        <v>0</v>
      </c>
      <c r="N15" s="29">
        <f t="shared" si="1"/>
        <v>19596</v>
      </c>
      <c r="O15" s="41">
        <f t="shared" si="2"/>
        <v>33.269949066213925</v>
      </c>
      <c r="P15" s="9"/>
    </row>
    <row r="16" spans="1:133">
      <c r="A16" s="12"/>
      <c r="B16" s="42">
        <v>572</v>
      </c>
      <c r="C16" s="19" t="s">
        <v>28</v>
      </c>
      <c r="D16" s="43">
        <v>19596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19596</v>
      </c>
      <c r="O16" s="44">
        <f t="shared" si="2"/>
        <v>33.269949066213925</v>
      </c>
      <c r="P16" s="9"/>
    </row>
    <row r="17" spans="1:119" ht="15.75">
      <c r="A17" s="26" t="s">
        <v>31</v>
      </c>
      <c r="B17" s="27"/>
      <c r="C17" s="28"/>
      <c r="D17" s="29">
        <f t="shared" ref="D17:M17" si="7">SUM(D18:D19)</f>
        <v>12236</v>
      </c>
      <c r="E17" s="29">
        <f t="shared" si="7"/>
        <v>0</v>
      </c>
      <c r="F17" s="29">
        <f t="shared" si="7"/>
        <v>0</v>
      </c>
      <c r="G17" s="29">
        <f t="shared" si="7"/>
        <v>0</v>
      </c>
      <c r="H17" s="29">
        <f t="shared" si="7"/>
        <v>0</v>
      </c>
      <c r="I17" s="29">
        <f t="shared" si="7"/>
        <v>43911</v>
      </c>
      <c r="J17" s="29">
        <f t="shared" si="7"/>
        <v>0</v>
      </c>
      <c r="K17" s="29">
        <f t="shared" si="7"/>
        <v>0</v>
      </c>
      <c r="L17" s="29">
        <f t="shared" si="7"/>
        <v>0</v>
      </c>
      <c r="M17" s="29">
        <f t="shared" si="7"/>
        <v>0</v>
      </c>
      <c r="N17" s="29">
        <f t="shared" si="1"/>
        <v>56147</v>
      </c>
      <c r="O17" s="41">
        <f t="shared" si="2"/>
        <v>95.325976230899826</v>
      </c>
      <c r="P17" s="9"/>
    </row>
    <row r="18" spans="1:119">
      <c r="A18" s="12"/>
      <c r="B18" s="42">
        <v>581</v>
      </c>
      <c r="C18" s="19" t="s">
        <v>29</v>
      </c>
      <c r="D18" s="43">
        <v>12236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12236</v>
      </c>
      <c r="O18" s="44">
        <f t="shared" si="2"/>
        <v>20.774193548387096</v>
      </c>
      <c r="P18" s="9"/>
    </row>
    <row r="19" spans="1:119" ht="15.75" thickBot="1">
      <c r="A19" s="12"/>
      <c r="B19" s="42">
        <v>591</v>
      </c>
      <c r="C19" s="19" t="s">
        <v>30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43911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43911</v>
      </c>
      <c r="O19" s="44">
        <f t="shared" si="2"/>
        <v>74.551782682512737</v>
      </c>
      <c r="P19" s="9"/>
    </row>
    <row r="20" spans="1:119" ht="16.5" thickBot="1">
      <c r="A20" s="13" t="s">
        <v>10</v>
      </c>
      <c r="B20" s="21"/>
      <c r="C20" s="20"/>
      <c r="D20" s="14">
        <f>SUM(D5,D9,D11,D13,D15,D17)</f>
        <v>263966</v>
      </c>
      <c r="E20" s="14">
        <f t="shared" ref="E20:M20" si="8">SUM(E5,E9,E11,E13,E15,E17)</f>
        <v>0</v>
      </c>
      <c r="F20" s="14">
        <f t="shared" si="8"/>
        <v>0</v>
      </c>
      <c r="G20" s="14">
        <f t="shared" si="8"/>
        <v>0</v>
      </c>
      <c r="H20" s="14">
        <f t="shared" si="8"/>
        <v>0</v>
      </c>
      <c r="I20" s="14">
        <f t="shared" si="8"/>
        <v>334022</v>
      </c>
      <c r="J20" s="14">
        <f t="shared" si="8"/>
        <v>0</v>
      </c>
      <c r="K20" s="14">
        <f t="shared" si="8"/>
        <v>0</v>
      </c>
      <c r="L20" s="14">
        <f t="shared" si="8"/>
        <v>0</v>
      </c>
      <c r="M20" s="14">
        <f t="shared" si="8"/>
        <v>0</v>
      </c>
      <c r="N20" s="14">
        <f t="shared" si="1"/>
        <v>597988</v>
      </c>
      <c r="O20" s="35">
        <f t="shared" si="2"/>
        <v>1015.2597623089983</v>
      </c>
      <c r="P20" s="6"/>
      <c r="Q20" s="2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</row>
    <row r="21" spans="1:119">
      <c r="A21" s="15"/>
      <c r="B21" s="17"/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/>
    </row>
    <row r="22" spans="1:119">
      <c r="A22" s="36"/>
      <c r="B22" s="37"/>
      <c r="C22" s="37"/>
      <c r="D22" s="38"/>
      <c r="E22" s="38"/>
      <c r="F22" s="38"/>
      <c r="G22" s="38"/>
      <c r="H22" s="38"/>
      <c r="I22" s="38"/>
      <c r="J22" s="38"/>
      <c r="K22" s="38"/>
      <c r="L22" s="90" t="s">
        <v>42</v>
      </c>
      <c r="M22" s="90"/>
      <c r="N22" s="90"/>
      <c r="O22" s="39">
        <v>589</v>
      </c>
    </row>
    <row r="23" spans="1:119">
      <c r="A23" s="91"/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3"/>
    </row>
    <row r="24" spans="1:119" ht="15.75" customHeight="1" thickBot="1">
      <c r="A24" s="94" t="s">
        <v>40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6"/>
    </row>
  </sheetData>
  <mergeCells count="10">
    <mergeCell ref="L22:N22"/>
    <mergeCell ref="A23:O23"/>
    <mergeCell ref="A24:O2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  <ignoredErrors>
    <ignoredError sqref="N13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34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215257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2" si="1">SUM(D5:M5)</f>
        <v>215257</v>
      </c>
      <c r="O5" s="30">
        <f t="shared" ref="O5:O22" si="2">(N5/O$24)</f>
        <v>359.96153846153845</v>
      </c>
      <c r="P5" s="6"/>
    </row>
    <row r="6" spans="1:133">
      <c r="A6" s="12"/>
      <c r="B6" s="42">
        <v>513</v>
      </c>
      <c r="C6" s="19" t="s">
        <v>19</v>
      </c>
      <c r="D6" s="43">
        <v>47277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47277</v>
      </c>
      <c r="O6" s="44">
        <f t="shared" si="2"/>
        <v>79.058528428093652</v>
      </c>
      <c r="P6" s="9"/>
    </row>
    <row r="7" spans="1:133">
      <c r="A7" s="12"/>
      <c r="B7" s="42">
        <v>517</v>
      </c>
      <c r="C7" s="19" t="s">
        <v>20</v>
      </c>
      <c r="D7" s="43">
        <v>73009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73009</v>
      </c>
      <c r="O7" s="44">
        <f t="shared" si="2"/>
        <v>122.0886287625418</v>
      </c>
      <c r="P7" s="9"/>
    </row>
    <row r="8" spans="1:133">
      <c r="A8" s="12"/>
      <c r="B8" s="42">
        <v>519</v>
      </c>
      <c r="C8" s="19" t="s">
        <v>21</v>
      </c>
      <c r="D8" s="43">
        <v>94971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94971</v>
      </c>
      <c r="O8" s="44">
        <f t="shared" si="2"/>
        <v>158.814381270903</v>
      </c>
      <c r="P8" s="9"/>
    </row>
    <row r="9" spans="1:133" ht="15.75">
      <c r="A9" s="26" t="s">
        <v>22</v>
      </c>
      <c r="B9" s="27"/>
      <c r="C9" s="28"/>
      <c r="D9" s="29">
        <f t="shared" ref="D9:M9" si="3">SUM(D10:D10)</f>
        <v>126210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126210</v>
      </c>
      <c r="O9" s="41">
        <f t="shared" si="2"/>
        <v>211.05351170568562</v>
      </c>
      <c r="P9" s="10"/>
    </row>
    <row r="10" spans="1:133">
      <c r="A10" s="12"/>
      <c r="B10" s="42">
        <v>522</v>
      </c>
      <c r="C10" s="19" t="s">
        <v>23</v>
      </c>
      <c r="D10" s="43">
        <v>126210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126210</v>
      </c>
      <c r="O10" s="44">
        <f t="shared" si="2"/>
        <v>211.05351170568562</v>
      </c>
      <c r="P10" s="9"/>
    </row>
    <row r="11" spans="1:133" ht="15.75">
      <c r="A11" s="26" t="s">
        <v>25</v>
      </c>
      <c r="B11" s="27"/>
      <c r="C11" s="28"/>
      <c r="D11" s="29">
        <f t="shared" ref="D11:M11" si="4">SUM(D12:D12)</f>
        <v>0</v>
      </c>
      <c r="E11" s="29">
        <f t="shared" si="4"/>
        <v>0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279616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40">
        <f t="shared" si="1"/>
        <v>279616</v>
      </c>
      <c r="O11" s="41">
        <f t="shared" si="2"/>
        <v>467.58528428093643</v>
      </c>
      <c r="P11" s="10"/>
    </row>
    <row r="12" spans="1:133">
      <c r="A12" s="12"/>
      <c r="B12" s="42">
        <v>533</v>
      </c>
      <c r="C12" s="19" t="s">
        <v>26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279616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279616</v>
      </c>
      <c r="O12" s="44">
        <f t="shared" si="2"/>
        <v>467.58528428093643</v>
      </c>
      <c r="P12" s="9"/>
    </row>
    <row r="13" spans="1:133" ht="15.75">
      <c r="A13" s="26" t="s">
        <v>35</v>
      </c>
      <c r="B13" s="27"/>
      <c r="C13" s="28"/>
      <c r="D13" s="29">
        <f t="shared" ref="D13:M13" si="5">SUM(D14:D14)</f>
        <v>71332</v>
      </c>
      <c r="E13" s="29">
        <f t="shared" si="5"/>
        <v>0</v>
      </c>
      <c r="F13" s="29">
        <f t="shared" si="5"/>
        <v>0</v>
      </c>
      <c r="G13" s="29">
        <f t="shared" si="5"/>
        <v>0</v>
      </c>
      <c r="H13" s="29">
        <f t="shared" si="5"/>
        <v>0</v>
      </c>
      <c r="I13" s="29">
        <f t="shared" si="5"/>
        <v>0</v>
      </c>
      <c r="J13" s="29">
        <f t="shared" si="5"/>
        <v>0</v>
      </c>
      <c r="K13" s="29">
        <f t="shared" si="5"/>
        <v>0</v>
      </c>
      <c r="L13" s="29">
        <f t="shared" si="5"/>
        <v>0</v>
      </c>
      <c r="M13" s="29">
        <f t="shared" si="5"/>
        <v>0</v>
      </c>
      <c r="N13" s="29">
        <f t="shared" si="1"/>
        <v>71332</v>
      </c>
      <c r="O13" s="41">
        <f t="shared" si="2"/>
        <v>119.28428093645485</v>
      </c>
      <c r="P13" s="10"/>
    </row>
    <row r="14" spans="1:133">
      <c r="A14" s="12"/>
      <c r="B14" s="42">
        <v>549</v>
      </c>
      <c r="C14" s="19" t="s">
        <v>36</v>
      </c>
      <c r="D14" s="43">
        <v>71332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71332</v>
      </c>
      <c r="O14" s="44">
        <f t="shared" si="2"/>
        <v>119.28428093645485</v>
      </c>
      <c r="P14" s="9"/>
    </row>
    <row r="15" spans="1:133" ht="15.75">
      <c r="A15" s="26" t="s">
        <v>37</v>
      </c>
      <c r="B15" s="27"/>
      <c r="C15" s="28"/>
      <c r="D15" s="29">
        <f t="shared" ref="D15:M15" si="6">SUM(D16:D16)</f>
        <v>123867</v>
      </c>
      <c r="E15" s="29">
        <f t="shared" si="6"/>
        <v>0</v>
      </c>
      <c r="F15" s="29">
        <f t="shared" si="6"/>
        <v>0</v>
      </c>
      <c r="G15" s="29">
        <f t="shared" si="6"/>
        <v>0</v>
      </c>
      <c r="H15" s="29">
        <f t="shared" si="6"/>
        <v>0</v>
      </c>
      <c r="I15" s="29">
        <f t="shared" si="6"/>
        <v>0</v>
      </c>
      <c r="J15" s="29">
        <f t="shared" si="6"/>
        <v>0</v>
      </c>
      <c r="K15" s="29">
        <f t="shared" si="6"/>
        <v>0</v>
      </c>
      <c r="L15" s="29">
        <f t="shared" si="6"/>
        <v>0</v>
      </c>
      <c r="M15" s="29">
        <f t="shared" si="6"/>
        <v>0</v>
      </c>
      <c r="N15" s="29">
        <f t="shared" si="1"/>
        <v>123867</v>
      </c>
      <c r="O15" s="41">
        <f t="shared" si="2"/>
        <v>207.13545150501673</v>
      </c>
      <c r="P15" s="10"/>
    </row>
    <row r="16" spans="1:133">
      <c r="A16" s="12"/>
      <c r="B16" s="42">
        <v>569</v>
      </c>
      <c r="C16" s="19" t="s">
        <v>38</v>
      </c>
      <c r="D16" s="43">
        <v>123867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123867</v>
      </c>
      <c r="O16" s="44">
        <f t="shared" si="2"/>
        <v>207.13545150501673</v>
      </c>
      <c r="P16" s="9"/>
    </row>
    <row r="17" spans="1:119" ht="15.75">
      <c r="A17" s="26" t="s">
        <v>27</v>
      </c>
      <c r="B17" s="27"/>
      <c r="C17" s="28"/>
      <c r="D17" s="29">
        <f t="shared" ref="D17:M17" si="7">SUM(D18:D18)</f>
        <v>18865</v>
      </c>
      <c r="E17" s="29">
        <f t="shared" si="7"/>
        <v>0</v>
      </c>
      <c r="F17" s="29">
        <f t="shared" si="7"/>
        <v>0</v>
      </c>
      <c r="G17" s="29">
        <f t="shared" si="7"/>
        <v>0</v>
      </c>
      <c r="H17" s="29">
        <f t="shared" si="7"/>
        <v>0</v>
      </c>
      <c r="I17" s="29">
        <f t="shared" si="7"/>
        <v>0</v>
      </c>
      <c r="J17" s="29">
        <f t="shared" si="7"/>
        <v>0</v>
      </c>
      <c r="K17" s="29">
        <f t="shared" si="7"/>
        <v>0</v>
      </c>
      <c r="L17" s="29">
        <f t="shared" si="7"/>
        <v>0</v>
      </c>
      <c r="M17" s="29">
        <f t="shared" si="7"/>
        <v>0</v>
      </c>
      <c r="N17" s="29">
        <f t="shared" si="1"/>
        <v>18865</v>
      </c>
      <c r="O17" s="41">
        <f t="shared" si="2"/>
        <v>31.546822742474916</v>
      </c>
      <c r="P17" s="9"/>
    </row>
    <row r="18" spans="1:119">
      <c r="A18" s="12"/>
      <c r="B18" s="42">
        <v>572</v>
      </c>
      <c r="C18" s="19" t="s">
        <v>28</v>
      </c>
      <c r="D18" s="43">
        <v>18865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18865</v>
      </c>
      <c r="O18" s="44">
        <f t="shared" si="2"/>
        <v>31.546822742474916</v>
      </c>
      <c r="P18" s="9"/>
    </row>
    <row r="19" spans="1:119" ht="15.75">
      <c r="A19" s="26" t="s">
        <v>31</v>
      </c>
      <c r="B19" s="27"/>
      <c r="C19" s="28"/>
      <c r="D19" s="29">
        <f t="shared" ref="D19:M19" si="8">SUM(D20:D21)</f>
        <v>7633</v>
      </c>
      <c r="E19" s="29">
        <f t="shared" si="8"/>
        <v>0</v>
      </c>
      <c r="F19" s="29">
        <f t="shared" si="8"/>
        <v>0</v>
      </c>
      <c r="G19" s="29">
        <f t="shared" si="8"/>
        <v>0</v>
      </c>
      <c r="H19" s="29">
        <f t="shared" si="8"/>
        <v>0</v>
      </c>
      <c r="I19" s="29">
        <f t="shared" si="8"/>
        <v>45928</v>
      </c>
      <c r="J19" s="29">
        <f t="shared" si="8"/>
        <v>0</v>
      </c>
      <c r="K19" s="29">
        <f t="shared" si="8"/>
        <v>0</v>
      </c>
      <c r="L19" s="29">
        <f t="shared" si="8"/>
        <v>0</v>
      </c>
      <c r="M19" s="29">
        <f t="shared" si="8"/>
        <v>0</v>
      </c>
      <c r="N19" s="29">
        <f t="shared" si="1"/>
        <v>53561</v>
      </c>
      <c r="O19" s="41">
        <f t="shared" si="2"/>
        <v>89.566889632107021</v>
      </c>
      <c r="P19" s="9"/>
    </row>
    <row r="20" spans="1:119">
      <c r="A20" s="12"/>
      <c r="B20" s="42">
        <v>581</v>
      </c>
      <c r="C20" s="19" t="s">
        <v>29</v>
      </c>
      <c r="D20" s="43">
        <v>7633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7633</v>
      </c>
      <c r="O20" s="44">
        <f t="shared" si="2"/>
        <v>12.764214046822742</v>
      </c>
      <c r="P20" s="9"/>
    </row>
    <row r="21" spans="1:119" ht="15.75" thickBot="1">
      <c r="A21" s="12"/>
      <c r="B21" s="42">
        <v>591</v>
      </c>
      <c r="C21" s="19" t="s">
        <v>30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45928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45928</v>
      </c>
      <c r="O21" s="44">
        <f t="shared" si="2"/>
        <v>76.802675585284277</v>
      </c>
      <c r="P21" s="9"/>
    </row>
    <row r="22" spans="1:119" ht="16.5" thickBot="1">
      <c r="A22" s="13" t="s">
        <v>10</v>
      </c>
      <c r="B22" s="21"/>
      <c r="C22" s="20"/>
      <c r="D22" s="14">
        <f>SUM(D5,D9,D11,D13,D15,D17,D19)</f>
        <v>563164</v>
      </c>
      <c r="E22" s="14">
        <f t="shared" ref="E22:M22" si="9">SUM(E5,E9,E11,E13,E15,E17,E19)</f>
        <v>0</v>
      </c>
      <c r="F22" s="14">
        <f t="shared" si="9"/>
        <v>0</v>
      </c>
      <c r="G22" s="14">
        <f t="shared" si="9"/>
        <v>0</v>
      </c>
      <c r="H22" s="14">
        <f t="shared" si="9"/>
        <v>0</v>
      </c>
      <c r="I22" s="14">
        <f t="shared" si="9"/>
        <v>325544</v>
      </c>
      <c r="J22" s="14">
        <f t="shared" si="9"/>
        <v>0</v>
      </c>
      <c r="K22" s="14">
        <f t="shared" si="9"/>
        <v>0</v>
      </c>
      <c r="L22" s="14">
        <f t="shared" si="9"/>
        <v>0</v>
      </c>
      <c r="M22" s="14">
        <f t="shared" si="9"/>
        <v>0</v>
      </c>
      <c r="N22" s="14">
        <f t="shared" si="1"/>
        <v>888708</v>
      </c>
      <c r="O22" s="35">
        <f t="shared" si="2"/>
        <v>1486.1337792642141</v>
      </c>
      <c r="P22" s="6"/>
      <c r="Q22" s="2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</row>
    <row r="23" spans="1:119">
      <c r="A23" s="15"/>
      <c r="B23" s="17"/>
      <c r="C23" s="17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/>
    </row>
    <row r="24" spans="1:119">
      <c r="A24" s="36"/>
      <c r="B24" s="37"/>
      <c r="C24" s="37"/>
      <c r="D24" s="38"/>
      <c r="E24" s="38"/>
      <c r="F24" s="38"/>
      <c r="G24" s="38"/>
      <c r="H24" s="38"/>
      <c r="I24" s="38"/>
      <c r="J24" s="38"/>
      <c r="K24" s="38"/>
      <c r="L24" s="90" t="s">
        <v>39</v>
      </c>
      <c r="M24" s="90"/>
      <c r="N24" s="90"/>
      <c r="O24" s="39">
        <v>598</v>
      </c>
    </row>
    <row r="25" spans="1:119">
      <c r="A25" s="91"/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3"/>
    </row>
    <row r="26" spans="1:119" ht="15.75" thickBot="1">
      <c r="A26" s="94" t="s">
        <v>40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6"/>
    </row>
  </sheetData>
  <mergeCells count="10">
    <mergeCell ref="A26:O26"/>
    <mergeCell ref="L24:N24"/>
    <mergeCell ref="A25:O2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  <ignoredErrors>
    <ignoredError sqref="N16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3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11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165791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9" si="1">SUM(D5:M5)</f>
        <v>165791</v>
      </c>
      <c r="O5" s="30">
        <f t="shared" ref="O5:O19" si="2">(N5/O$21)</f>
        <v>321.92427184466021</v>
      </c>
      <c r="P5" s="6"/>
    </row>
    <row r="6" spans="1:133">
      <c r="A6" s="12"/>
      <c r="B6" s="42">
        <v>513</v>
      </c>
      <c r="C6" s="19" t="s">
        <v>19</v>
      </c>
      <c r="D6" s="43">
        <v>37463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37463</v>
      </c>
      <c r="O6" s="44">
        <f t="shared" si="2"/>
        <v>72.743689320388356</v>
      </c>
      <c r="P6" s="9"/>
    </row>
    <row r="7" spans="1:133">
      <c r="A7" s="12"/>
      <c r="B7" s="42">
        <v>517</v>
      </c>
      <c r="C7" s="19" t="s">
        <v>20</v>
      </c>
      <c r="D7" s="43">
        <v>16842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16842</v>
      </c>
      <c r="O7" s="44">
        <f t="shared" si="2"/>
        <v>32.702912621359225</v>
      </c>
      <c r="P7" s="9"/>
    </row>
    <row r="8" spans="1:133">
      <c r="A8" s="12"/>
      <c r="B8" s="42">
        <v>519</v>
      </c>
      <c r="C8" s="19" t="s">
        <v>21</v>
      </c>
      <c r="D8" s="43">
        <v>111486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111486</v>
      </c>
      <c r="O8" s="44">
        <f t="shared" si="2"/>
        <v>216.47766990291262</v>
      </c>
      <c r="P8" s="9"/>
    </row>
    <row r="9" spans="1:133" ht="15.75">
      <c r="A9" s="26" t="s">
        <v>22</v>
      </c>
      <c r="B9" s="27"/>
      <c r="C9" s="28"/>
      <c r="D9" s="29">
        <f t="shared" ref="D9:M9" si="3">SUM(D10:D11)</f>
        <v>9139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9139</v>
      </c>
      <c r="O9" s="41">
        <f t="shared" si="2"/>
        <v>17.745631067961163</v>
      </c>
      <c r="P9" s="10"/>
    </row>
    <row r="10" spans="1:133">
      <c r="A10" s="12"/>
      <c r="B10" s="42">
        <v>522</v>
      </c>
      <c r="C10" s="19" t="s">
        <v>23</v>
      </c>
      <c r="D10" s="43">
        <v>8712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8712</v>
      </c>
      <c r="O10" s="44">
        <f t="shared" si="2"/>
        <v>16.916504854368931</v>
      </c>
      <c r="P10" s="9"/>
    </row>
    <row r="11" spans="1:133">
      <c r="A11" s="12"/>
      <c r="B11" s="42">
        <v>529</v>
      </c>
      <c r="C11" s="19" t="s">
        <v>24</v>
      </c>
      <c r="D11" s="43">
        <v>427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427</v>
      </c>
      <c r="O11" s="44">
        <f t="shared" si="2"/>
        <v>0.82912621359223304</v>
      </c>
      <c r="P11" s="9"/>
    </row>
    <row r="12" spans="1:133" ht="15.75">
      <c r="A12" s="26" t="s">
        <v>25</v>
      </c>
      <c r="B12" s="27"/>
      <c r="C12" s="28"/>
      <c r="D12" s="29">
        <f t="shared" ref="D12:M12" si="4">SUM(D13:D13)</f>
        <v>0</v>
      </c>
      <c r="E12" s="29">
        <f t="shared" si="4"/>
        <v>0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300307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40">
        <f t="shared" si="1"/>
        <v>300307</v>
      </c>
      <c r="O12" s="41">
        <f t="shared" si="2"/>
        <v>583.12038834951454</v>
      </c>
      <c r="P12" s="10"/>
    </row>
    <row r="13" spans="1:133">
      <c r="A13" s="12"/>
      <c r="B13" s="42">
        <v>533</v>
      </c>
      <c r="C13" s="19" t="s">
        <v>26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300307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300307</v>
      </c>
      <c r="O13" s="44">
        <f t="shared" si="2"/>
        <v>583.12038834951454</v>
      </c>
      <c r="P13" s="9"/>
    </row>
    <row r="14" spans="1:133" ht="15.75">
      <c r="A14" s="26" t="s">
        <v>27</v>
      </c>
      <c r="B14" s="27"/>
      <c r="C14" s="28"/>
      <c r="D14" s="29">
        <f t="shared" ref="D14:M14" si="5">SUM(D15:D15)</f>
        <v>8440</v>
      </c>
      <c r="E14" s="29">
        <f t="shared" si="5"/>
        <v>0</v>
      </c>
      <c r="F14" s="29">
        <f t="shared" si="5"/>
        <v>0</v>
      </c>
      <c r="G14" s="29">
        <f t="shared" si="5"/>
        <v>0</v>
      </c>
      <c r="H14" s="29">
        <f t="shared" si="5"/>
        <v>0</v>
      </c>
      <c r="I14" s="29">
        <f t="shared" si="5"/>
        <v>0</v>
      </c>
      <c r="J14" s="29">
        <f t="shared" si="5"/>
        <v>0</v>
      </c>
      <c r="K14" s="29">
        <f t="shared" si="5"/>
        <v>0</v>
      </c>
      <c r="L14" s="29">
        <f t="shared" si="5"/>
        <v>0</v>
      </c>
      <c r="M14" s="29">
        <f t="shared" si="5"/>
        <v>0</v>
      </c>
      <c r="N14" s="29">
        <f t="shared" si="1"/>
        <v>8440</v>
      </c>
      <c r="O14" s="41">
        <f t="shared" si="2"/>
        <v>16.388349514563107</v>
      </c>
      <c r="P14" s="9"/>
    </row>
    <row r="15" spans="1:133">
      <c r="A15" s="12"/>
      <c r="B15" s="42">
        <v>572</v>
      </c>
      <c r="C15" s="19" t="s">
        <v>28</v>
      </c>
      <c r="D15" s="43">
        <v>8440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8440</v>
      </c>
      <c r="O15" s="44">
        <f t="shared" si="2"/>
        <v>16.388349514563107</v>
      </c>
      <c r="P15" s="9"/>
    </row>
    <row r="16" spans="1:133" ht="15.75">
      <c r="A16" s="26" t="s">
        <v>31</v>
      </c>
      <c r="B16" s="27"/>
      <c r="C16" s="28"/>
      <c r="D16" s="29">
        <f t="shared" ref="D16:M16" si="6">SUM(D17:D18)</f>
        <v>12377</v>
      </c>
      <c r="E16" s="29">
        <f t="shared" si="6"/>
        <v>0</v>
      </c>
      <c r="F16" s="29">
        <f t="shared" si="6"/>
        <v>0</v>
      </c>
      <c r="G16" s="29">
        <f t="shared" si="6"/>
        <v>0</v>
      </c>
      <c r="H16" s="29">
        <f t="shared" si="6"/>
        <v>0</v>
      </c>
      <c r="I16" s="29">
        <f t="shared" si="6"/>
        <v>47252</v>
      </c>
      <c r="J16" s="29">
        <f t="shared" si="6"/>
        <v>0</v>
      </c>
      <c r="K16" s="29">
        <f t="shared" si="6"/>
        <v>0</v>
      </c>
      <c r="L16" s="29">
        <f t="shared" si="6"/>
        <v>0</v>
      </c>
      <c r="M16" s="29">
        <f t="shared" si="6"/>
        <v>0</v>
      </c>
      <c r="N16" s="29">
        <f t="shared" si="1"/>
        <v>59629</v>
      </c>
      <c r="O16" s="41">
        <f t="shared" si="2"/>
        <v>115.78446601941748</v>
      </c>
      <c r="P16" s="9"/>
    </row>
    <row r="17" spans="1:119">
      <c r="A17" s="12"/>
      <c r="B17" s="42">
        <v>581</v>
      </c>
      <c r="C17" s="19" t="s">
        <v>29</v>
      </c>
      <c r="D17" s="43">
        <v>12377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12377</v>
      </c>
      <c r="O17" s="44">
        <f t="shared" si="2"/>
        <v>24.033009708737865</v>
      </c>
      <c r="P17" s="9"/>
    </row>
    <row r="18" spans="1:119" ht="15.75" thickBot="1">
      <c r="A18" s="12"/>
      <c r="B18" s="42">
        <v>591</v>
      </c>
      <c r="C18" s="19" t="s">
        <v>30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47252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47252</v>
      </c>
      <c r="O18" s="44">
        <f t="shared" si="2"/>
        <v>91.751456310679615</v>
      </c>
      <c r="P18" s="9"/>
    </row>
    <row r="19" spans="1:119" ht="16.5" thickBot="1">
      <c r="A19" s="13" t="s">
        <v>10</v>
      </c>
      <c r="B19" s="21"/>
      <c r="C19" s="20"/>
      <c r="D19" s="14">
        <f>SUM(D5,D9,D12,D14,D16)</f>
        <v>195747</v>
      </c>
      <c r="E19" s="14">
        <f t="shared" ref="E19:M19" si="7">SUM(E5,E9,E12,E14,E16)</f>
        <v>0</v>
      </c>
      <c r="F19" s="14">
        <f t="shared" si="7"/>
        <v>0</v>
      </c>
      <c r="G19" s="14">
        <f t="shared" si="7"/>
        <v>0</v>
      </c>
      <c r="H19" s="14">
        <f t="shared" si="7"/>
        <v>0</v>
      </c>
      <c r="I19" s="14">
        <f t="shared" si="7"/>
        <v>347559</v>
      </c>
      <c r="J19" s="14">
        <f t="shared" si="7"/>
        <v>0</v>
      </c>
      <c r="K19" s="14">
        <f t="shared" si="7"/>
        <v>0</v>
      </c>
      <c r="L19" s="14">
        <f t="shared" si="7"/>
        <v>0</v>
      </c>
      <c r="M19" s="14">
        <f t="shared" si="7"/>
        <v>0</v>
      </c>
      <c r="N19" s="14">
        <f t="shared" si="1"/>
        <v>543306</v>
      </c>
      <c r="O19" s="35">
        <f t="shared" si="2"/>
        <v>1054.9631067961166</v>
      </c>
      <c r="P19" s="6"/>
      <c r="Q19" s="2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</row>
    <row r="20" spans="1:119">
      <c r="A20" s="15"/>
      <c r="B20" s="17"/>
      <c r="C20" s="17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8"/>
    </row>
    <row r="21" spans="1:119">
      <c r="A21" s="36"/>
      <c r="B21" s="37"/>
      <c r="C21" s="37"/>
      <c r="D21" s="38"/>
      <c r="E21" s="38"/>
      <c r="F21" s="38"/>
      <c r="G21" s="38"/>
      <c r="H21" s="38"/>
      <c r="I21" s="38"/>
      <c r="J21" s="38"/>
      <c r="K21" s="38"/>
      <c r="L21" s="90" t="s">
        <v>32</v>
      </c>
      <c r="M21" s="90"/>
      <c r="N21" s="90"/>
      <c r="O21" s="39">
        <v>515</v>
      </c>
    </row>
    <row r="22" spans="1:119">
      <c r="A22" s="91"/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3"/>
    </row>
    <row r="23" spans="1:119" ht="15.75" thickBot="1">
      <c r="A23" s="94" t="s">
        <v>40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6"/>
    </row>
  </sheetData>
  <mergeCells count="10">
    <mergeCell ref="A23:O23"/>
    <mergeCell ref="A22:O22"/>
    <mergeCell ref="L21:N21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580089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7" si="1">SUM(D5:M5)</f>
        <v>580089</v>
      </c>
      <c r="O5" s="30">
        <f t="shared" ref="O5:O17" si="2">(N5/O$19)</f>
        <v>1137.4294117647059</v>
      </c>
      <c r="P5" s="6"/>
    </row>
    <row r="6" spans="1:133">
      <c r="A6" s="12"/>
      <c r="B6" s="42">
        <v>517</v>
      </c>
      <c r="C6" s="19" t="s">
        <v>20</v>
      </c>
      <c r="D6" s="43">
        <v>197809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197809</v>
      </c>
      <c r="O6" s="44">
        <f t="shared" si="2"/>
        <v>387.8607843137255</v>
      </c>
      <c r="P6" s="9"/>
    </row>
    <row r="7" spans="1:133">
      <c r="A7" s="12"/>
      <c r="B7" s="42">
        <v>519</v>
      </c>
      <c r="C7" s="19" t="s">
        <v>21</v>
      </c>
      <c r="D7" s="43">
        <v>382280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382280</v>
      </c>
      <c r="O7" s="44">
        <f t="shared" si="2"/>
        <v>749.56862745098044</v>
      </c>
      <c r="P7" s="9"/>
    </row>
    <row r="8" spans="1:133" ht="15.75">
      <c r="A8" s="26" t="s">
        <v>22</v>
      </c>
      <c r="B8" s="27"/>
      <c r="C8" s="28"/>
      <c r="D8" s="29">
        <f t="shared" ref="D8:M8" si="3">SUM(D9:D9)</f>
        <v>13466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13466</v>
      </c>
      <c r="O8" s="41">
        <f t="shared" si="2"/>
        <v>26.40392156862745</v>
      </c>
      <c r="P8" s="10"/>
    </row>
    <row r="9" spans="1:133">
      <c r="A9" s="12"/>
      <c r="B9" s="42">
        <v>522</v>
      </c>
      <c r="C9" s="19" t="s">
        <v>23</v>
      </c>
      <c r="D9" s="43">
        <v>13466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13466</v>
      </c>
      <c r="O9" s="44">
        <f t="shared" si="2"/>
        <v>26.40392156862745</v>
      </c>
      <c r="P9" s="9"/>
    </row>
    <row r="10" spans="1:133" ht="15.75">
      <c r="A10" s="26" t="s">
        <v>25</v>
      </c>
      <c r="B10" s="27"/>
      <c r="C10" s="28"/>
      <c r="D10" s="29">
        <f t="shared" ref="D10:M10" si="4">SUM(D11:D11)</f>
        <v>0</v>
      </c>
      <c r="E10" s="29">
        <f t="shared" si="4"/>
        <v>0</v>
      </c>
      <c r="F10" s="29">
        <f t="shared" si="4"/>
        <v>0</v>
      </c>
      <c r="G10" s="29">
        <f t="shared" si="4"/>
        <v>0</v>
      </c>
      <c r="H10" s="29">
        <f t="shared" si="4"/>
        <v>0</v>
      </c>
      <c r="I10" s="29">
        <f t="shared" si="4"/>
        <v>270018</v>
      </c>
      <c r="J10" s="29">
        <f t="shared" si="4"/>
        <v>0</v>
      </c>
      <c r="K10" s="29">
        <f t="shared" si="4"/>
        <v>0</v>
      </c>
      <c r="L10" s="29">
        <f t="shared" si="4"/>
        <v>0</v>
      </c>
      <c r="M10" s="29">
        <f t="shared" si="4"/>
        <v>0</v>
      </c>
      <c r="N10" s="40">
        <f t="shared" si="1"/>
        <v>270018</v>
      </c>
      <c r="O10" s="41">
        <f t="shared" si="2"/>
        <v>529.44705882352946</v>
      </c>
      <c r="P10" s="10"/>
    </row>
    <row r="11" spans="1:133">
      <c r="A11" s="12"/>
      <c r="B11" s="42">
        <v>533</v>
      </c>
      <c r="C11" s="19" t="s">
        <v>26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270018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270018</v>
      </c>
      <c r="O11" s="44">
        <f t="shared" si="2"/>
        <v>529.44705882352946</v>
      </c>
      <c r="P11" s="9"/>
    </row>
    <row r="12" spans="1:133" ht="15.75">
      <c r="A12" s="26" t="s">
        <v>27</v>
      </c>
      <c r="B12" s="27"/>
      <c r="C12" s="28"/>
      <c r="D12" s="29">
        <f t="shared" ref="D12:M12" si="5">SUM(D13:D13)</f>
        <v>25391</v>
      </c>
      <c r="E12" s="29">
        <f t="shared" si="5"/>
        <v>0</v>
      </c>
      <c r="F12" s="29">
        <f t="shared" si="5"/>
        <v>0</v>
      </c>
      <c r="G12" s="29">
        <f t="shared" si="5"/>
        <v>0</v>
      </c>
      <c r="H12" s="29">
        <f t="shared" si="5"/>
        <v>0</v>
      </c>
      <c r="I12" s="29">
        <f t="shared" si="5"/>
        <v>0</v>
      </c>
      <c r="J12" s="29">
        <f t="shared" si="5"/>
        <v>0</v>
      </c>
      <c r="K12" s="29">
        <f t="shared" si="5"/>
        <v>0</v>
      </c>
      <c r="L12" s="29">
        <f t="shared" si="5"/>
        <v>0</v>
      </c>
      <c r="M12" s="29">
        <f t="shared" si="5"/>
        <v>0</v>
      </c>
      <c r="N12" s="29">
        <f t="shared" si="1"/>
        <v>25391</v>
      </c>
      <c r="O12" s="41">
        <f t="shared" si="2"/>
        <v>49.786274509803924</v>
      </c>
      <c r="P12" s="9"/>
    </row>
    <row r="13" spans="1:133">
      <c r="A13" s="12"/>
      <c r="B13" s="42">
        <v>572</v>
      </c>
      <c r="C13" s="19" t="s">
        <v>28</v>
      </c>
      <c r="D13" s="43">
        <v>25391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25391</v>
      </c>
      <c r="O13" s="44">
        <f t="shared" si="2"/>
        <v>49.786274509803924</v>
      </c>
      <c r="P13" s="9"/>
    </row>
    <row r="14" spans="1:133" ht="15.75">
      <c r="A14" s="26" t="s">
        <v>31</v>
      </c>
      <c r="B14" s="27"/>
      <c r="C14" s="28"/>
      <c r="D14" s="29">
        <f t="shared" ref="D14:M14" si="6">SUM(D15:D16)</f>
        <v>17679</v>
      </c>
      <c r="E14" s="29">
        <f t="shared" si="6"/>
        <v>0</v>
      </c>
      <c r="F14" s="29">
        <f t="shared" si="6"/>
        <v>0</v>
      </c>
      <c r="G14" s="29">
        <f t="shared" si="6"/>
        <v>0</v>
      </c>
      <c r="H14" s="29">
        <f t="shared" si="6"/>
        <v>0</v>
      </c>
      <c r="I14" s="29">
        <f t="shared" si="6"/>
        <v>48066</v>
      </c>
      <c r="J14" s="29">
        <f t="shared" si="6"/>
        <v>0</v>
      </c>
      <c r="K14" s="29">
        <f t="shared" si="6"/>
        <v>0</v>
      </c>
      <c r="L14" s="29">
        <f t="shared" si="6"/>
        <v>0</v>
      </c>
      <c r="M14" s="29">
        <f t="shared" si="6"/>
        <v>0</v>
      </c>
      <c r="N14" s="29">
        <f t="shared" si="1"/>
        <v>65745</v>
      </c>
      <c r="O14" s="41">
        <f t="shared" si="2"/>
        <v>128.91176470588235</v>
      </c>
      <c r="P14" s="9"/>
    </row>
    <row r="15" spans="1:133">
      <c r="A15" s="12"/>
      <c r="B15" s="42">
        <v>581</v>
      </c>
      <c r="C15" s="19" t="s">
        <v>29</v>
      </c>
      <c r="D15" s="43">
        <v>17679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17679</v>
      </c>
      <c r="O15" s="44">
        <f t="shared" si="2"/>
        <v>34.664705882352941</v>
      </c>
      <c r="P15" s="9"/>
    </row>
    <row r="16" spans="1:133" ht="15.75" thickBot="1">
      <c r="A16" s="12"/>
      <c r="B16" s="42">
        <v>591</v>
      </c>
      <c r="C16" s="19" t="s">
        <v>30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48066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48066</v>
      </c>
      <c r="O16" s="44">
        <f t="shared" si="2"/>
        <v>94.247058823529414</v>
      </c>
      <c r="P16" s="9"/>
    </row>
    <row r="17" spans="1:119" ht="16.5" thickBot="1">
      <c r="A17" s="13" t="s">
        <v>10</v>
      </c>
      <c r="B17" s="21"/>
      <c r="C17" s="20"/>
      <c r="D17" s="14">
        <f>SUM(D5,D8,D10,D12,D14)</f>
        <v>636625</v>
      </c>
      <c r="E17" s="14">
        <f t="shared" ref="E17:M17" si="7">SUM(E5,E8,E10,E12,E14)</f>
        <v>0</v>
      </c>
      <c r="F17" s="14">
        <f t="shared" si="7"/>
        <v>0</v>
      </c>
      <c r="G17" s="14">
        <f t="shared" si="7"/>
        <v>0</v>
      </c>
      <c r="H17" s="14">
        <f t="shared" si="7"/>
        <v>0</v>
      </c>
      <c r="I17" s="14">
        <f t="shared" si="7"/>
        <v>318084</v>
      </c>
      <c r="J17" s="14">
        <f t="shared" si="7"/>
        <v>0</v>
      </c>
      <c r="K17" s="14">
        <f t="shared" si="7"/>
        <v>0</v>
      </c>
      <c r="L17" s="14">
        <f t="shared" si="7"/>
        <v>0</v>
      </c>
      <c r="M17" s="14">
        <f t="shared" si="7"/>
        <v>0</v>
      </c>
      <c r="N17" s="14">
        <f t="shared" si="1"/>
        <v>954709</v>
      </c>
      <c r="O17" s="35">
        <f t="shared" si="2"/>
        <v>1871.978431372549</v>
      </c>
      <c r="P17" s="6"/>
      <c r="Q17" s="2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</row>
    <row r="18" spans="1:119">
      <c r="A18" s="15"/>
      <c r="B18" s="17"/>
      <c r="C18" s="17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8"/>
    </row>
    <row r="19" spans="1:119">
      <c r="A19" s="36"/>
      <c r="B19" s="37"/>
      <c r="C19" s="37"/>
      <c r="D19" s="38"/>
      <c r="E19" s="38"/>
      <c r="F19" s="38"/>
      <c r="G19" s="38"/>
      <c r="H19" s="38"/>
      <c r="I19" s="38"/>
      <c r="J19" s="38"/>
      <c r="K19" s="38"/>
      <c r="L19" s="90" t="s">
        <v>50</v>
      </c>
      <c r="M19" s="90"/>
      <c r="N19" s="90"/>
      <c r="O19" s="39">
        <v>510</v>
      </c>
    </row>
    <row r="20" spans="1:119">
      <c r="A20" s="91"/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3"/>
    </row>
    <row r="21" spans="1:119" ht="15.75" customHeight="1" thickBot="1">
      <c r="A21" s="94" t="s">
        <v>40</v>
      </c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6"/>
    </row>
  </sheetData>
  <mergeCells count="10">
    <mergeCell ref="L19:N19"/>
    <mergeCell ref="A20:O20"/>
    <mergeCell ref="A21:O2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164580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7" si="1">SUM(D5:M5)</f>
        <v>164580</v>
      </c>
      <c r="O5" s="30">
        <f t="shared" ref="O5:O17" si="2">(N5/O$19)</f>
        <v>330.48192771084337</v>
      </c>
      <c r="P5" s="6"/>
    </row>
    <row r="6" spans="1:133">
      <c r="A6" s="12"/>
      <c r="B6" s="42">
        <v>513</v>
      </c>
      <c r="C6" s="19" t="s">
        <v>19</v>
      </c>
      <c r="D6" s="43">
        <v>161474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161474</v>
      </c>
      <c r="O6" s="44">
        <f t="shared" si="2"/>
        <v>324.24497991967871</v>
      </c>
      <c r="P6" s="9"/>
    </row>
    <row r="7" spans="1:133">
      <c r="A7" s="12"/>
      <c r="B7" s="42">
        <v>519</v>
      </c>
      <c r="C7" s="19" t="s">
        <v>21</v>
      </c>
      <c r="D7" s="43">
        <v>3106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3106</v>
      </c>
      <c r="O7" s="44">
        <f t="shared" si="2"/>
        <v>6.2369477911646589</v>
      </c>
      <c r="P7" s="9"/>
    </row>
    <row r="8" spans="1:133" ht="15.75">
      <c r="A8" s="26" t="s">
        <v>22</v>
      </c>
      <c r="B8" s="27"/>
      <c r="C8" s="28"/>
      <c r="D8" s="29">
        <f t="shared" ref="D8:M8" si="3">SUM(D9:D9)</f>
        <v>16852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16852</v>
      </c>
      <c r="O8" s="41">
        <f t="shared" si="2"/>
        <v>33.839357429718874</v>
      </c>
      <c r="P8" s="10"/>
    </row>
    <row r="9" spans="1:133">
      <c r="A9" s="12"/>
      <c r="B9" s="42">
        <v>522</v>
      </c>
      <c r="C9" s="19" t="s">
        <v>23</v>
      </c>
      <c r="D9" s="43">
        <v>16852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16852</v>
      </c>
      <c r="O9" s="44">
        <f t="shared" si="2"/>
        <v>33.839357429718874</v>
      </c>
      <c r="P9" s="9"/>
    </row>
    <row r="10" spans="1:133" ht="15.75">
      <c r="A10" s="26" t="s">
        <v>25</v>
      </c>
      <c r="B10" s="27"/>
      <c r="C10" s="28"/>
      <c r="D10" s="29">
        <f t="shared" ref="D10:M10" si="4">SUM(D11:D12)</f>
        <v>0</v>
      </c>
      <c r="E10" s="29">
        <f t="shared" si="4"/>
        <v>0</v>
      </c>
      <c r="F10" s="29">
        <f t="shared" si="4"/>
        <v>0</v>
      </c>
      <c r="G10" s="29">
        <f t="shared" si="4"/>
        <v>0</v>
      </c>
      <c r="H10" s="29">
        <f t="shared" si="4"/>
        <v>0</v>
      </c>
      <c r="I10" s="29">
        <f t="shared" si="4"/>
        <v>316512</v>
      </c>
      <c r="J10" s="29">
        <f t="shared" si="4"/>
        <v>0</v>
      </c>
      <c r="K10" s="29">
        <f t="shared" si="4"/>
        <v>0</v>
      </c>
      <c r="L10" s="29">
        <f t="shared" si="4"/>
        <v>0</v>
      </c>
      <c r="M10" s="29">
        <f t="shared" si="4"/>
        <v>0</v>
      </c>
      <c r="N10" s="40">
        <f t="shared" si="1"/>
        <v>316512</v>
      </c>
      <c r="O10" s="41">
        <f t="shared" si="2"/>
        <v>635.56626506024099</v>
      </c>
      <c r="P10" s="10"/>
    </row>
    <row r="11" spans="1:133">
      <c r="A11" s="12"/>
      <c r="B11" s="42">
        <v>533</v>
      </c>
      <c r="C11" s="19" t="s">
        <v>26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151471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151471</v>
      </c>
      <c r="O11" s="44">
        <f t="shared" si="2"/>
        <v>304.15863453815263</v>
      </c>
      <c r="P11" s="9"/>
    </row>
    <row r="12" spans="1:133">
      <c r="A12" s="12"/>
      <c r="B12" s="42">
        <v>535</v>
      </c>
      <c r="C12" s="19" t="s">
        <v>44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165041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165041</v>
      </c>
      <c r="O12" s="44">
        <f t="shared" si="2"/>
        <v>331.40763052208837</v>
      </c>
      <c r="P12" s="9"/>
    </row>
    <row r="13" spans="1:133" ht="15.75">
      <c r="A13" s="26" t="s">
        <v>27</v>
      </c>
      <c r="B13" s="27"/>
      <c r="C13" s="28"/>
      <c r="D13" s="29">
        <f t="shared" ref="D13:M13" si="5">SUM(D14:D14)</f>
        <v>20439</v>
      </c>
      <c r="E13" s="29">
        <f t="shared" si="5"/>
        <v>0</v>
      </c>
      <c r="F13" s="29">
        <f t="shared" si="5"/>
        <v>0</v>
      </c>
      <c r="G13" s="29">
        <f t="shared" si="5"/>
        <v>0</v>
      </c>
      <c r="H13" s="29">
        <f t="shared" si="5"/>
        <v>0</v>
      </c>
      <c r="I13" s="29">
        <f t="shared" si="5"/>
        <v>0</v>
      </c>
      <c r="J13" s="29">
        <f t="shared" si="5"/>
        <v>0</v>
      </c>
      <c r="K13" s="29">
        <f t="shared" si="5"/>
        <v>0</v>
      </c>
      <c r="L13" s="29">
        <f t="shared" si="5"/>
        <v>0</v>
      </c>
      <c r="M13" s="29">
        <f t="shared" si="5"/>
        <v>0</v>
      </c>
      <c r="N13" s="29">
        <f t="shared" si="1"/>
        <v>20439</v>
      </c>
      <c r="O13" s="41">
        <f t="shared" si="2"/>
        <v>41.042168674698793</v>
      </c>
      <c r="P13" s="9"/>
    </row>
    <row r="14" spans="1:133">
      <c r="A14" s="12"/>
      <c r="B14" s="42">
        <v>572</v>
      </c>
      <c r="C14" s="19" t="s">
        <v>28</v>
      </c>
      <c r="D14" s="43">
        <v>20439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20439</v>
      </c>
      <c r="O14" s="44">
        <f t="shared" si="2"/>
        <v>41.042168674698793</v>
      </c>
      <c r="P14" s="9"/>
    </row>
    <row r="15" spans="1:133" ht="15.75">
      <c r="A15" s="26" t="s">
        <v>31</v>
      </c>
      <c r="B15" s="27"/>
      <c r="C15" s="28"/>
      <c r="D15" s="29">
        <f t="shared" ref="D15:M15" si="6">SUM(D16:D16)</f>
        <v>0</v>
      </c>
      <c r="E15" s="29">
        <f t="shared" si="6"/>
        <v>0</v>
      </c>
      <c r="F15" s="29">
        <f t="shared" si="6"/>
        <v>0</v>
      </c>
      <c r="G15" s="29">
        <f t="shared" si="6"/>
        <v>0</v>
      </c>
      <c r="H15" s="29">
        <f t="shared" si="6"/>
        <v>0</v>
      </c>
      <c r="I15" s="29">
        <f t="shared" si="6"/>
        <v>13559</v>
      </c>
      <c r="J15" s="29">
        <f t="shared" si="6"/>
        <v>0</v>
      </c>
      <c r="K15" s="29">
        <f t="shared" si="6"/>
        <v>0</v>
      </c>
      <c r="L15" s="29">
        <f t="shared" si="6"/>
        <v>0</v>
      </c>
      <c r="M15" s="29">
        <f t="shared" si="6"/>
        <v>0</v>
      </c>
      <c r="N15" s="29">
        <f t="shared" si="1"/>
        <v>13559</v>
      </c>
      <c r="O15" s="41">
        <f t="shared" si="2"/>
        <v>27.226907630522089</v>
      </c>
      <c r="P15" s="9"/>
    </row>
    <row r="16" spans="1:133" ht="15.75" thickBot="1">
      <c r="A16" s="12"/>
      <c r="B16" s="42">
        <v>581</v>
      </c>
      <c r="C16" s="19" t="s">
        <v>29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13559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13559</v>
      </c>
      <c r="O16" s="44">
        <f t="shared" si="2"/>
        <v>27.226907630522089</v>
      </c>
      <c r="P16" s="9"/>
    </row>
    <row r="17" spans="1:119" ht="16.5" thickBot="1">
      <c r="A17" s="13" t="s">
        <v>10</v>
      </c>
      <c r="B17" s="21"/>
      <c r="C17" s="20"/>
      <c r="D17" s="14">
        <f>SUM(D5,D8,D10,D13,D15)</f>
        <v>201871</v>
      </c>
      <c r="E17" s="14">
        <f t="shared" ref="E17:M17" si="7">SUM(E5,E8,E10,E13,E15)</f>
        <v>0</v>
      </c>
      <c r="F17" s="14">
        <f t="shared" si="7"/>
        <v>0</v>
      </c>
      <c r="G17" s="14">
        <f t="shared" si="7"/>
        <v>0</v>
      </c>
      <c r="H17" s="14">
        <f t="shared" si="7"/>
        <v>0</v>
      </c>
      <c r="I17" s="14">
        <f t="shared" si="7"/>
        <v>330071</v>
      </c>
      <c r="J17" s="14">
        <f t="shared" si="7"/>
        <v>0</v>
      </c>
      <c r="K17" s="14">
        <f t="shared" si="7"/>
        <v>0</v>
      </c>
      <c r="L17" s="14">
        <f t="shared" si="7"/>
        <v>0</v>
      </c>
      <c r="M17" s="14">
        <f t="shared" si="7"/>
        <v>0</v>
      </c>
      <c r="N17" s="14">
        <f t="shared" si="1"/>
        <v>531942</v>
      </c>
      <c r="O17" s="35">
        <f t="shared" si="2"/>
        <v>1068.1566265060242</v>
      </c>
      <c r="P17" s="6"/>
      <c r="Q17" s="2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</row>
    <row r="18" spans="1:119">
      <c r="A18" s="15"/>
      <c r="B18" s="17"/>
      <c r="C18" s="17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8"/>
    </row>
    <row r="19" spans="1:119">
      <c r="A19" s="36"/>
      <c r="B19" s="37"/>
      <c r="C19" s="37"/>
      <c r="D19" s="38"/>
      <c r="E19" s="38"/>
      <c r="F19" s="38"/>
      <c r="G19" s="38"/>
      <c r="H19" s="38"/>
      <c r="I19" s="38"/>
      <c r="J19" s="38"/>
      <c r="K19" s="38"/>
      <c r="L19" s="90" t="s">
        <v>61</v>
      </c>
      <c r="M19" s="90"/>
      <c r="N19" s="90"/>
      <c r="O19" s="39">
        <v>498</v>
      </c>
    </row>
    <row r="20" spans="1:119">
      <c r="A20" s="91"/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3"/>
    </row>
    <row r="21" spans="1:119" ht="15.75" customHeight="1" thickBot="1">
      <c r="A21" s="94" t="s">
        <v>40</v>
      </c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6"/>
    </row>
  </sheetData>
  <mergeCells count="10">
    <mergeCell ref="L19:N19"/>
    <mergeCell ref="A20:O20"/>
    <mergeCell ref="A21:O2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18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33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74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75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76</v>
      </c>
      <c r="N4" s="32" t="s">
        <v>5</v>
      </c>
      <c r="O4" s="32" t="s">
        <v>77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SUM(D6:D7)</f>
        <v>246010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472064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5">
        <f t="shared" ref="O5:O14" si="1">SUM(D5:N5)</f>
        <v>718074</v>
      </c>
      <c r="P5" s="30">
        <f t="shared" ref="P5:P14" si="2">(O5/P$16)</f>
        <v>1430.4262948207172</v>
      </c>
      <c r="Q5" s="6"/>
    </row>
    <row r="6" spans="1:134">
      <c r="A6" s="12"/>
      <c r="B6" s="42">
        <v>517</v>
      </c>
      <c r="C6" s="19" t="s">
        <v>20</v>
      </c>
      <c r="D6" s="43">
        <v>0</v>
      </c>
      <c r="E6" s="43">
        <v>0</v>
      </c>
      <c r="F6" s="43">
        <v>0</v>
      </c>
      <c r="G6" s="43">
        <v>0</v>
      </c>
      <c r="H6" s="43">
        <v>0</v>
      </c>
      <c r="I6" s="43">
        <v>32124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si="1"/>
        <v>32124</v>
      </c>
      <c r="P6" s="44">
        <f t="shared" si="2"/>
        <v>63.992031872509962</v>
      </c>
      <c r="Q6" s="9"/>
    </row>
    <row r="7" spans="1:134">
      <c r="A7" s="12"/>
      <c r="B7" s="42">
        <v>519</v>
      </c>
      <c r="C7" s="19" t="s">
        <v>21</v>
      </c>
      <c r="D7" s="43">
        <v>246010</v>
      </c>
      <c r="E7" s="43">
        <v>0</v>
      </c>
      <c r="F7" s="43">
        <v>0</v>
      </c>
      <c r="G7" s="43">
        <v>0</v>
      </c>
      <c r="H7" s="43">
        <v>0</v>
      </c>
      <c r="I7" s="43">
        <v>439940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si="1"/>
        <v>685950</v>
      </c>
      <c r="P7" s="44">
        <f t="shared" si="2"/>
        <v>1366.4342629482071</v>
      </c>
      <c r="Q7" s="9"/>
    </row>
    <row r="8" spans="1:134" ht="15.75">
      <c r="A8" s="26" t="s">
        <v>22</v>
      </c>
      <c r="B8" s="27"/>
      <c r="C8" s="28"/>
      <c r="D8" s="29">
        <f t="shared" ref="D8:N8" si="3">SUM(D9:D9)</f>
        <v>38024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29">
        <f t="shared" si="3"/>
        <v>0</v>
      </c>
      <c r="O8" s="40">
        <f t="shared" si="1"/>
        <v>38024</v>
      </c>
      <c r="P8" s="41">
        <f t="shared" si="2"/>
        <v>75.745019920318725</v>
      </c>
      <c r="Q8" s="10"/>
    </row>
    <row r="9" spans="1:134">
      <c r="A9" s="12"/>
      <c r="B9" s="42">
        <v>529</v>
      </c>
      <c r="C9" s="19" t="s">
        <v>24</v>
      </c>
      <c r="D9" s="43">
        <v>38024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1"/>
        <v>38024</v>
      </c>
      <c r="P9" s="44">
        <f t="shared" si="2"/>
        <v>75.745019920318725</v>
      </c>
      <c r="Q9" s="9"/>
    </row>
    <row r="10" spans="1:134" ht="15.75">
      <c r="A10" s="26" t="s">
        <v>35</v>
      </c>
      <c r="B10" s="27"/>
      <c r="C10" s="28"/>
      <c r="D10" s="29">
        <f t="shared" ref="D10:N10" si="4">SUM(D11:D11)</f>
        <v>15337</v>
      </c>
      <c r="E10" s="29">
        <f t="shared" si="4"/>
        <v>15337</v>
      </c>
      <c r="F10" s="29">
        <f t="shared" si="4"/>
        <v>0</v>
      </c>
      <c r="G10" s="29">
        <f t="shared" si="4"/>
        <v>0</v>
      </c>
      <c r="H10" s="29">
        <f t="shared" si="4"/>
        <v>0</v>
      </c>
      <c r="I10" s="29">
        <f t="shared" si="4"/>
        <v>0</v>
      </c>
      <c r="J10" s="29">
        <f t="shared" si="4"/>
        <v>0</v>
      </c>
      <c r="K10" s="29">
        <f t="shared" si="4"/>
        <v>0</v>
      </c>
      <c r="L10" s="29">
        <f t="shared" si="4"/>
        <v>0</v>
      </c>
      <c r="M10" s="29">
        <f t="shared" si="4"/>
        <v>0</v>
      </c>
      <c r="N10" s="29">
        <f t="shared" si="4"/>
        <v>0</v>
      </c>
      <c r="O10" s="29">
        <f t="shared" si="1"/>
        <v>30674</v>
      </c>
      <c r="P10" s="41">
        <f t="shared" si="2"/>
        <v>61.103585657370516</v>
      </c>
      <c r="Q10" s="10"/>
    </row>
    <row r="11" spans="1:134">
      <c r="A11" s="12"/>
      <c r="B11" s="42">
        <v>541</v>
      </c>
      <c r="C11" s="19" t="s">
        <v>78</v>
      </c>
      <c r="D11" s="43">
        <v>15337</v>
      </c>
      <c r="E11" s="43">
        <v>15337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1"/>
        <v>30674</v>
      </c>
      <c r="P11" s="44">
        <f t="shared" si="2"/>
        <v>61.103585657370516</v>
      </c>
      <c r="Q11" s="9"/>
    </row>
    <row r="12" spans="1:134" ht="15.75">
      <c r="A12" s="26" t="s">
        <v>27</v>
      </c>
      <c r="B12" s="27"/>
      <c r="C12" s="28"/>
      <c r="D12" s="29">
        <f t="shared" ref="D12:N12" si="5">SUM(D13:D13)</f>
        <v>13266</v>
      </c>
      <c r="E12" s="29">
        <f t="shared" si="5"/>
        <v>0</v>
      </c>
      <c r="F12" s="29">
        <f t="shared" si="5"/>
        <v>0</v>
      </c>
      <c r="G12" s="29">
        <f t="shared" si="5"/>
        <v>0</v>
      </c>
      <c r="H12" s="29">
        <f t="shared" si="5"/>
        <v>0</v>
      </c>
      <c r="I12" s="29">
        <f t="shared" si="5"/>
        <v>0</v>
      </c>
      <c r="J12" s="29">
        <f t="shared" si="5"/>
        <v>0</v>
      </c>
      <c r="K12" s="29">
        <f t="shared" si="5"/>
        <v>0</v>
      </c>
      <c r="L12" s="29">
        <f t="shared" si="5"/>
        <v>0</v>
      </c>
      <c r="M12" s="29">
        <f t="shared" si="5"/>
        <v>0</v>
      </c>
      <c r="N12" s="29">
        <f t="shared" si="5"/>
        <v>0</v>
      </c>
      <c r="O12" s="29">
        <f t="shared" si="1"/>
        <v>13266</v>
      </c>
      <c r="P12" s="41">
        <f t="shared" si="2"/>
        <v>26.426294820717132</v>
      </c>
      <c r="Q12" s="9"/>
    </row>
    <row r="13" spans="1:134" ht="15.75" thickBot="1">
      <c r="A13" s="12"/>
      <c r="B13" s="42">
        <v>573</v>
      </c>
      <c r="C13" s="19" t="s">
        <v>79</v>
      </c>
      <c r="D13" s="43">
        <v>13266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si="1"/>
        <v>13266</v>
      </c>
      <c r="P13" s="44">
        <f t="shared" si="2"/>
        <v>26.426294820717132</v>
      </c>
      <c r="Q13" s="9"/>
    </row>
    <row r="14" spans="1:134" ht="16.5" thickBot="1">
      <c r="A14" s="13" t="s">
        <v>10</v>
      </c>
      <c r="B14" s="21"/>
      <c r="C14" s="20"/>
      <c r="D14" s="14">
        <f>SUM(D5,D8,D10,D12)</f>
        <v>312637</v>
      </c>
      <c r="E14" s="14">
        <f t="shared" ref="E14:N14" si="6">SUM(E5,E8,E10,E12)</f>
        <v>15337</v>
      </c>
      <c r="F14" s="14">
        <f t="shared" si="6"/>
        <v>0</v>
      </c>
      <c r="G14" s="14">
        <f t="shared" si="6"/>
        <v>0</v>
      </c>
      <c r="H14" s="14">
        <f t="shared" si="6"/>
        <v>0</v>
      </c>
      <c r="I14" s="14">
        <f t="shared" si="6"/>
        <v>472064</v>
      </c>
      <c r="J14" s="14">
        <f t="shared" si="6"/>
        <v>0</v>
      </c>
      <c r="K14" s="14">
        <f t="shared" si="6"/>
        <v>0</v>
      </c>
      <c r="L14" s="14">
        <f t="shared" si="6"/>
        <v>0</v>
      </c>
      <c r="M14" s="14">
        <f t="shared" si="6"/>
        <v>0</v>
      </c>
      <c r="N14" s="14">
        <f t="shared" si="6"/>
        <v>0</v>
      </c>
      <c r="O14" s="14">
        <f t="shared" si="1"/>
        <v>800038</v>
      </c>
      <c r="P14" s="35">
        <f t="shared" si="2"/>
        <v>1593.7011952191235</v>
      </c>
      <c r="Q14" s="6"/>
      <c r="R14" s="2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</row>
    <row r="15" spans="1:134">
      <c r="A15" s="15"/>
      <c r="B15" s="17"/>
      <c r="C15" s="17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8"/>
    </row>
    <row r="16" spans="1:134">
      <c r="A16" s="36"/>
      <c r="B16" s="37"/>
      <c r="C16" s="37"/>
      <c r="D16" s="38"/>
      <c r="E16" s="38"/>
      <c r="F16" s="38"/>
      <c r="G16" s="38"/>
      <c r="H16" s="38"/>
      <c r="I16" s="38"/>
      <c r="J16" s="38"/>
      <c r="K16" s="38"/>
      <c r="L16" s="38"/>
      <c r="M16" s="90" t="s">
        <v>80</v>
      </c>
      <c r="N16" s="90"/>
      <c r="O16" s="90"/>
      <c r="P16" s="39">
        <v>502</v>
      </c>
    </row>
    <row r="17" spans="1:16">
      <c r="A17" s="91"/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3"/>
    </row>
    <row r="18" spans="1:16" ht="15.75" customHeight="1" thickBot="1">
      <c r="A18" s="94" t="s">
        <v>40</v>
      </c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6"/>
    </row>
  </sheetData>
  <mergeCells count="10">
    <mergeCell ref="M16:O16"/>
    <mergeCell ref="A17:P17"/>
    <mergeCell ref="A18:P18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595311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507416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4" si="1">SUM(D5:M5)</f>
        <v>1102727</v>
      </c>
      <c r="O5" s="30">
        <f t="shared" ref="O5:O14" si="2">(N5/O$16)</f>
        <v>2038.3123844731979</v>
      </c>
      <c r="P5" s="6"/>
    </row>
    <row r="6" spans="1:133">
      <c r="A6" s="12"/>
      <c r="B6" s="42">
        <v>517</v>
      </c>
      <c r="C6" s="19" t="s">
        <v>20</v>
      </c>
      <c r="D6" s="43">
        <v>0</v>
      </c>
      <c r="E6" s="43">
        <v>0</v>
      </c>
      <c r="F6" s="43">
        <v>0</v>
      </c>
      <c r="G6" s="43">
        <v>0</v>
      </c>
      <c r="H6" s="43">
        <v>0</v>
      </c>
      <c r="I6" s="43">
        <v>27694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27694</v>
      </c>
      <c r="O6" s="44">
        <f t="shared" si="2"/>
        <v>51.190388170055456</v>
      </c>
      <c r="P6" s="9"/>
    </row>
    <row r="7" spans="1:133">
      <c r="A7" s="12"/>
      <c r="B7" s="42">
        <v>519</v>
      </c>
      <c r="C7" s="19" t="s">
        <v>52</v>
      </c>
      <c r="D7" s="43">
        <v>595311</v>
      </c>
      <c r="E7" s="43">
        <v>0</v>
      </c>
      <c r="F7" s="43">
        <v>0</v>
      </c>
      <c r="G7" s="43">
        <v>0</v>
      </c>
      <c r="H7" s="43">
        <v>0</v>
      </c>
      <c r="I7" s="43">
        <v>479722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1075033</v>
      </c>
      <c r="O7" s="44">
        <f t="shared" si="2"/>
        <v>1987.1219963031424</v>
      </c>
      <c r="P7" s="9"/>
    </row>
    <row r="8" spans="1:133" ht="15.75">
      <c r="A8" s="26" t="s">
        <v>22</v>
      </c>
      <c r="B8" s="27"/>
      <c r="C8" s="28"/>
      <c r="D8" s="29">
        <f t="shared" ref="D8:M8" si="3">SUM(D9:D9)</f>
        <v>21524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21524</v>
      </c>
      <c r="O8" s="41">
        <f t="shared" si="2"/>
        <v>39.785582255083177</v>
      </c>
      <c r="P8" s="10"/>
    </row>
    <row r="9" spans="1:133">
      <c r="A9" s="12"/>
      <c r="B9" s="42">
        <v>522</v>
      </c>
      <c r="C9" s="19" t="s">
        <v>23</v>
      </c>
      <c r="D9" s="43">
        <v>21524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21524</v>
      </c>
      <c r="O9" s="44">
        <f t="shared" si="2"/>
        <v>39.785582255083177</v>
      </c>
      <c r="P9" s="9"/>
    </row>
    <row r="10" spans="1:133" ht="15.75">
      <c r="A10" s="26" t="s">
        <v>35</v>
      </c>
      <c r="B10" s="27"/>
      <c r="C10" s="28"/>
      <c r="D10" s="29">
        <f t="shared" ref="D10:M10" si="4">SUM(D11:D11)</f>
        <v>0</v>
      </c>
      <c r="E10" s="29">
        <f t="shared" si="4"/>
        <v>11572</v>
      </c>
      <c r="F10" s="29">
        <f t="shared" si="4"/>
        <v>0</v>
      </c>
      <c r="G10" s="29">
        <f t="shared" si="4"/>
        <v>0</v>
      </c>
      <c r="H10" s="29">
        <f t="shared" si="4"/>
        <v>0</v>
      </c>
      <c r="I10" s="29">
        <f t="shared" si="4"/>
        <v>0</v>
      </c>
      <c r="J10" s="29">
        <f t="shared" si="4"/>
        <v>0</v>
      </c>
      <c r="K10" s="29">
        <f t="shared" si="4"/>
        <v>0</v>
      </c>
      <c r="L10" s="29">
        <f t="shared" si="4"/>
        <v>0</v>
      </c>
      <c r="M10" s="29">
        <f t="shared" si="4"/>
        <v>0</v>
      </c>
      <c r="N10" s="29">
        <f t="shared" si="1"/>
        <v>11572</v>
      </c>
      <c r="O10" s="41">
        <f t="shared" si="2"/>
        <v>21.390018484288355</v>
      </c>
      <c r="P10" s="10"/>
    </row>
    <row r="11" spans="1:133">
      <c r="A11" s="12"/>
      <c r="B11" s="42">
        <v>541</v>
      </c>
      <c r="C11" s="19" t="s">
        <v>66</v>
      </c>
      <c r="D11" s="43">
        <v>0</v>
      </c>
      <c r="E11" s="43">
        <v>11572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11572</v>
      </c>
      <c r="O11" s="44">
        <f t="shared" si="2"/>
        <v>21.390018484288355</v>
      </c>
      <c r="P11" s="9"/>
    </row>
    <row r="12" spans="1:133" ht="15.75">
      <c r="A12" s="26" t="s">
        <v>27</v>
      </c>
      <c r="B12" s="27"/>
      <c r="C12" s="28"/>
      <c r="D12" s="29">
        <f t="shared" ref="D12:M12" si="5">SUM(D13:D13)</f>
        <v>7159</v>
      </c>
      <c r="E12" s="29">
        <f t="shared" si="5"/>
        <v>0</v>
      </c>
      <c r="F12" s="29">
        <f t="shared" si="5"/>
        <v>0</v>
      </c>
      <c r="G12" s="29">
        <f t="shared" si="5"/>
        <v>0</v>
      </c>
      <c r="H12" s="29">
        <f t="shared" si="5"/>
        <v>0</v>
      </c>
      <c r="I12" s="29">
        <f t="shared" si="5"/>
        <v>0</v>
      </c>
      <c r="J12" s="29">
        <f t="shared" si="5"/>
        <v>0</v>
      </c>
      <c r="K12" s="29">
        <f t="shared" si="5"/>
        <v>0</v>
      </c>
      <c r="L12" s="29">
        <f t="shared" si="5"/>
        <v>0</v>
      </c>
      <c r="M12" s="29">
        <f t="shared" si="5"/>
        <v>0</v>
      </c>
      <c r="N12" s="29">
        <f t="shared" si="1"/>
        <v>7159</v>
      </c>
      <c r="O12" s="41">
        <f t="shared" si="2"/>
        <v>13.232902033271719</v>
      </c>
      <c r="P12" s="9"/>
    </row>
    <row r="13" spans="1:133" ht="15.75" thickBot="1">
      <c r="A13" s="12"/>
      <c r="B13" s="42">
        <v>572</v>
      </c>
      <c r="C13" s="19" t="s">
        <v>53</v>
      </c>
      <c r="D13" s="43">
        <v>7159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7159</v>
      </c>
      <c r="O13" s="44">
        <f t="shared" si="2"/>
        <v>13.232902033271719</v>
      </c>
      <c r="P13" s="9"/>
    </row>
    <row r="14" spans="1:133" ht="16.5" thickBot="1">
      <c r="A14" s="13" t="s">
        <v>10</v>
      </c>
      <c r="B14" s="21"/>
      <c r="C14" s="20"/>
      <c r="D14" s="14">
        <f>SUM(D5,D8,D10,D12)</f>
        <v>623994</v>
      </c>
      <c r="E14" s="14">
        <f t="shared" ref="E14:M14" si="6">SUM(E5,E8,E10,E12)</f>
        <v>11572</v>
      </c>
      <c r="F14" s="14">
        <f t="shared" si="6"/>
        <v>0</v>
      </c>
      <c r="G14" s="14">
        <f t="shared" si="6"/>
        <v>0</v>
      </c>
      <c r="H14" s="14">
        <f t="shared" si="6"/>
        <v>0</v>
      </c>
      <c r="I14" s="14">
        <f t="shared" si="6"/>
        <v>507416</v>
      </c>
      <c r="J14" s="14">
        <f t="shared" si="6"/>
        <v>0</v>
      </c>
      <c r="K14" s="14">
        <f t="shared" si="6"/>
        <v>0</v>
      </c>
      <c r="L14" s="14">
        <f t="shared" si="6"/>
        <v>0</v>
      </c>
      <c r="M14" s="14">
        <f t="shared" si="6"/>
        <v>0</v>
      </c>
      <c r="N14" s="14">
        <f t="shared" si="1"/>
        <v>1142982</v>
      </c>
      <c r="O14" s="35">
        <f t="shared" si="2"/>
        <v>2112.7208872458409</v>
      </c>
      <c r="P14" s="6"/>
      <c r="Q14" s="2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</row>
    <row r="15" spans="1:133">
      <c r="A15" s="15"/>
      <c r="B15" s="17"/>
      <c r="C15" s="17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8"/>
    </row>
    <row r="16" spans="1:133">
      <c r="A16" s="36"/>
      <c r="B16" s="37"/>
      <c r="C16" s="37"/>
      <c r="D16" s="38"/>
      <c r="E16" s="38"/>
      <c r="F16" s="38"/>
      <c r="G16" s="38"/>
      <c r="H16" s="38"/>
      <c r="I16" s="38"/>
      <c r="J16" s="38"/>
      <c r="K16" s="38"/>
      <c r="L16" s="90" t="s">
        <v>73</v>
      </c>
      <c r="M16" s="90"/>
      <c r="N16" s="90"/>
      <c r="O16" s="39">
        <v>541</v>
      </c>
    </row>
    <row r="17" spans="1:15">
      <c r="A17" s="91"/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3"/>
    </row>
    <row r="18" spans="1:15" ht="15.75" customHeight="1" thickBot="1">
      <c r="A18" s="94" t="s">
        <v>40</v>
      </c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6"/>
    </row>
  </sheetData>
  <mergeCells count="10">
    <mergeCell ref="L16:N16"/>
    <mergeCell ref="A17:O17"/>
    <mergeCell ref="A18:O1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8" fitToHeight="0" orientation="landscape" horizontalDpi="200" verticalDpi="200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SUM(D6:D6)</f>
        <v>193251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8" si="1">SUM(D5:M5)</f>
        <v>193251</v>
      </c>
      <c r="O5" s="30">
        <f t="shared" ref="O5:O18" si="2">(N5/O$20)</f>
        <v>363.25375939849624</v>
      </c>
      <c r="P5" s="6"/>
    </row>
    <row r="6" spans="1:133">
      <c r="A6" s="12"/>
      <c r="B6" s="42">
        <v>519</v>
      </c>
      <c r="C6" s="19" t="s">
        <v>52</v>
      </c>
      <c r="D6" s="43">
        <v>193251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193251</v>
      </c>
      <c r="O6" s="44">
        <f t="shared" si="2"/>
        <v>363.25375939849624</v>
      </c>
      <c r="P6" s="9"/>
    </row>
    <row r="7" spans="1:133" ht="15.75">
      <c r="A7" s="26" t="s">
        <v>22</v>
      </c>
      <c r="B7" s="27"/>
      <c r="C7" s="28"/>
      <c r="D7" s="29">
        <f t="shared" ref="D7:M7" si="3">SUM(D8:D8)</f>
        <v>63471</v>
      </c>
      <c r="E7" s="29">
        <f t="shared" si="3"/>
        <v>0</v>
      </c>
      <c r="F7" s="29">
        <f t="shared" si="3"/>
        <v>0</v>
      </c>
      <c r="G7" s="29">
        <f t="shared" si="3"/>
        <v>0</v>
      </c>
      <c r="H7" s="29">
        <f t="shared" si="3"/>
        <v>0</v>
      </c>
      <c r="I7" s="29">
        <f t="shared" si="3"/>
        <v>0</v>
      </c>
      <c r="J7" s="29">
        <f t="shared" si="3"/>
        <v>0</v>
      </c>
      <c r="K7" s="29">
        <f t="shared" si="3"/>
        <v>0</v>
      </c>
      <c r="L7" s="29">
        <f t="shared" si="3"/>
        <v>0</v>
      </c>
      <c r="M7" s="29">
        <f t="shared" si="3"/>
        <v>0</v>
      </c>
      <c r="N7" s="40">
        <f t="shared" si="1"/>
        <v>63471</v>
      </c>
      <c r="O7" s="41">
        <f t="shared" si="2"/>
        <v>119.30639097744361</v>
      </c>
      <c r="P7" s="10"/>
    </row>
    <row r="8" spans="1:133">
      <c r="A8" s="12"/>
      <c r="B8" s="42">
        <v>522</v>
      </c>
      <c r="C8" s="19" t="s">
        <v>23</v>
      </c>
      <c r="D8" s="43">
        <v>63471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63471</v>
      </c>
      <c r="O8" s="44">
        <f t="shared" si="2"/>
        <v>119.30639097744361</v>
      </c>
      <c r="P8" s="9"/>
    </row>
    <row r="9" spans="1:133" ht="15.75">
      <c r="A9" s="26" t="s">
        <v>25</v>
      </c>
      <c r="B9" s="27"/>
      <c r="C9" s="28"/>
      <c r="D9" s="29">
        <f t="shared" ref="D9:M9" si="4">SUM(D10:D10)</f>
        <v>0</v>
      </c>
      <c r="E9" s="29">
        <f t="shared" si="4"/>
        <v>0</v>
      </c>
      <c r="F9" s="29">
        <f t="shared" si="4"/>
        <v>0</v>
      </c>
      <c r="G9" s="29">
        <f t="shared" si="4"/>
        <v>0</v>
      </c>
      <c r="H9" s="29">
        <f t="shared" si="4"/>
        <v>0</v>
      </c>
      <c r="I9" s="29">
        <f t="shared" si="4"/>
        <v>374674</v>
      </c>
      <c r="J9" s="29">
        <f t="shared" si="4"/>
        <v>0</v>
      </c>
      <c r="K9" s="29">
        <f t="shared" si="4"/>
        <v>0</v>
      </c>
      <c r="L9" s="29">
        <f t="shared" si="4"/>
        <v>0</v>
      </c>
      <c r="M9" s="29">
        <f t="shared" si="4"/>
        <v>0</v>
      </c>
      <c r="N9" s="40">
        <f t="shared" si="1"/>
        <v>374674</v>
      </c>
      <c r="O9" s="41">
        <f t="shared" si="2"/>
        <v>704.27443609022555</v>
      </c>
      <c r="P9" s="10"/>
    </row>
    <row r="10" spans="1:133">
      <c r="A10" s="12"/>
      <c r="B10" s="42">
        <v>536</v>
      </c>
      <c r="C10" s="19" t="s">
        <v>65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374674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374674</v>
      </c>
      <c r="O10" s="44">
        <f t="shared" si="2"/>
        <v>704.27443609022555</v>
      </c>
      <c r="P10" s="9"/>
    </row>
    <row r="11" spans="1:133" ht="15.75">
      <c r="A11" s="26" t="s">
        <v>35</v>
      </c>
      <c r="B11" s="27"/>
      <c r="C11" s="28"/>
      <c r="D11" s="29">
        <f t="shared" ref="D11:M11" si="5">SUM(D12:D12)</f>
        <v>1980</v>
      </c>
      <c r="E11" s="29">
        <f t="shared" si="5"/>
        <v>21389</v>
      </c>
      <c r="F11" s="29">
        <f t="shared" si="5"/>
        <v>0</v>
      </c>
      <c r="G11" s="29">
        <f t="shared" si="5"/>
        <v>0</v>
      </c>
      <c r="H11" s="29">
        <f t="shared" si="5"/>
        <v>0</v>
      </c>
      <c r="I11" s="29">
        <f t="shared" si="5"/>
        <v>0</v>
      </c>
      <c r="J11" s="29">
        <f t="shared" si="5"/>
        <v>0</v>
      </c>
      <c r="K11" s="29">
        <f t="shared" si="5"/>
        <v>0</v>
      </c>
      <c r="L11" s="29">
        <f t="shared" si="5"/>
        <v>0</v>
      </c>
      <c r="M11" s="29">
        <f t="shared" si="5"/>
        <v>0</v>
      </c>
      <c r="N11" s="29">
        <f t="shared" si="1"/>
        <v>23369</v>
      </c>
      <c r="O11" s="41">
        <f t="shared" si="2"/>
        <v>43.926691729323309</v>
      </c>
      <c r="P11" s="10"/>
    </row>
    <row r="12" spans="1:133">
      <c r="A12" s="12"/>
      <c r="B12" s="42">
        <v>541</v>
      </c>
      <c r="C12" s="19" t="s">
        <v>66</v>
      </c>
      <c r="D12" s="43">
        <v>1980</v>
      </c>
      <c r="E12" s="43">
        <v>21389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23369</v>
      </c>
      <c r="O12" s="44">
        <f t="shared" si="2"/>
        <v>43.926691729323309</v>
      </c>
      <c r="P12" s="9"/>
    </row>
    <row r="13" spans="1:133" ht="15.75">
      <c r="A13" s="26" t="s">
        <v>27</v>
      </c>
      <c r="B13" s="27"/>
      <c r="C13" s="28"/>
      <c r="D13" s="29">
        <f t="shared" ref="D13:M13" si="6">SUM(D14:D14)</f>
        <v>205</v>
      </c>
      <c r="E13" s="29">
        <f t="shared" si="6"/>
        <v>0</v>
      </c>
      <c r="F13" s="29">
        <f t="shared" si="6"/>
        <v>0</v>
      </c>
      <c r="G13" s="29">
        <f t="shared" si="6"/>
        <v>0</v>
      </c>
      <c r="H13" s="29">
        <f t="shared" si="6"/>
        <v>0</v>
      </c>
      <c r="I13" s="29">
        <f t="shared" si="6"/>
        <v>0</v>
      </c>
      <c r="J13" s="29">
        <f t="shared" si="6"/>
        <v>0</v>
      </c>
      <c r="K13" s="29">
        <f t="shared" si="6"/>
        <v>0</v>
      </c>
      <c r="L13" s="29">
        <f t="shared" si="6"/>
        <v>0</v>
      </c>
      <c r="M13" s="29">
        <f t="shared" si="6"/>
        <v>0</v>
      </c>
      <c r="N13" s="29">
        <f t="shared" si="1"/>
        <v>205</v>
      </c>
      <c r="O13" s="41">
        <f t="shared" si="2"/>
        <v>0.38533834586466165</v>
      </c>
      <c r="P13" s="9"/>
    </row>
    <row r="14" spans="1:133">
      <c r="A14" s="12"/>
      <c r="B14" s="42">
        <v>572</v>
      </c>
      <c r="C14" s="19" t="s">
        <v>53</v>
      </c>
      <c r="D14" s="43">
        <v>205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205</v>
      </c>
      <c r="O14" s="44">
        <f t="shared" si="2"/>
        <v>0.38533834586466165</v>
      </c>
      <c r="P14" s="9"/>
    </row>
    <row r="15" spans="1:133" ht="15.75">
      <c r="A15" s="26" t="s">
        <v>54</v>
      </c>
      <c r="B15" s="27"/>
      <c r="C15" s="28"/>
      <c r="D15" s="29">
        <f t="shared" ref="D15:M15" si="7">SUM(D16:D17)</f>
        <v>25987</v>
      </c>
      <c r="E15" s="29">
        <f t="shared" si="7"/>
        <v>0</v>
      </c>
      <c r="F15" s="29">
        <f t="shared" si="7"/>
        <v>0</v>
      </c>
      <c r="G15" s="29">
        <f t="shared" si="7"/>
        <v>0</v>
      </c>
      <c r="H15" s="29">
        <f t="shared" si="7"/>
        <v>0</v>
      </c>
      <c r="I15" s="29">
        <f t="shared" si="7"/>
        <v>25195</v>
      </c>
      <c r="J15" s="29">
        <f t="shared" si="7"/>
        <v>0</v>
      </c>
      <c r="K15" s="29">
        <f t="shared" si="7"/>
        <v>0</v>
      </c>
      <c r="L15" s="29">
        <f t="shared" si="7"/>
        <v>0</v>
      </c>
      <c r="M15" s="29">
        <f t="shared" si="7"/>
        <v>0</v>
      </c>
      <c r="N15" s="29">
        <f t="shared" si="1"/>
        <v>51182</v>
      </c>
      <c r="O15" s="41">
        <f t="shared" si="2"/>
        <v>96.206766917293237</v>
      </c>
      <c r="P15" s="9"/>
    </row>
    <row r="16" spans="1:133">
      <c r="A16" s="12"/>
      <c r="B16" s="42">
        <v>581</v>
      </c>
      <c r="C16" s="19" t="s">
        <v>55</v>
      </c>
      <c r="D16" s="43">
        <v>25987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25987</v>
      </c>
      <c r="O16" s="44">
        <f t="shared" si="2"/>
        <v>48.847744360902254</v>
      </c>
      <c r="P16" s="9"/>
    </row>
    <row r="17" spans="1:119" ht="15.75" thickBot="1">
      <c r="A17" s="12"/>
      <c r="B17" s="42">
        <v>591</v>
      </c>
      <c r="C17" s="19" t="s">
        <v>56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25195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25195</v>
      </c>
      <c r="O17" s="44">
        <f t="shared" si="2"/>
        <v>47.359022556390975</v>
      </c>
      <c r="P17" s="9"/>
    </row>
    <row r="18" spans="1:119" ht="16.5" thickBot="1">
      <c r="A18" s="13" t="s">
        <v>10</v>
      </c>
      <c r="B18" s="21"/>
      <c r="C18" s="20"/>
      <c r="D18" s="14">
        <f>SUM(D5,D7,D9,D11,D13,D15)</f>
        <v>284894</v>
      </c>
      <c r="E18" s="14">
        <f t="shared" ref="E18:M18" si="8">SUM(E5,E7,E9,E11,E13,E15)</f>
        <v>21389</v>
      </c>
      <c r="F18" s="14">
        <f t="shared" si="8"/>
        <v>0</v>
      </c>
      <c r="G18" s="14">
        <f t="shared" si="8"/>
        <v>0</v>
      </c>
      <c r="H18" s="14">
        <f t="shared" si="8"/>
        <v>0</v>
      </c>
      <c r="I18" s="14">
        <f t="shared" si="8"/>
        <v>399869</v>
      </c>
      <c r="J18" s="14">
        <f t="shared" si="8"/>
        <v>0</v>
      </c>
      <c r="K18" s="14">
        <f t="shared" si="8"/>
        <v>0</v>
      </c>
      <c r="L18" s="14">
        <f t="shared" si="8"/>
        <v>0</v>
      </c>
      <c r="M18" s="14">
        <f t="shared" si="8"/>
        <v>0</v>
      </c>
      <c r="N18" s="14">
        <f t="shared" si="1"/>
        <v>706152</v>
      </c>
      <c r="O18" s="35">
        <f t="shared" si="2"/>
        <v>1327.3533834586467</v>
      </c>
      <c r="P18" s="6"/>
      <c r="Q18" s="2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</row>
    <row r="19" spans="1:119">
      <c r="A19" s="15"/>
      <c r="B19" s="17"/>
      <c r="C19" s="17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8"/>
    </row>
    <row r="20" spans="1:119">
      <c r="A20" s="36"/>
      <c r="B20" s="37"/>
      <c r="C20" s="37"/>
      <c r="D20" s="38"/>
      <c r="E20" s="38"/>
      <c r="F20" s="38"/>
      <c r="G20" s="38"/>
      <c r="H20" s="38"/>
      <c r="I20" s="38"/>
      <c r="J20" s="38"/>
      <c r="K20" s="38"/>
      <c r="L20" s="90" t="s">
        <v>71</v>
      </c>
      <c r="M20" s="90"/>
      <c r="N20" s="90"/>
      <c r="O20" s="39">
        <v>532</v>
      </c>
    </row>
    <row r="21" spans="1:119">
      <c r="A21" s="91"/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3"/>
    </row>
    <row r="22" spans="1:119" ht="15.75" customHeight="1" thickBot="1">
      <c r="A22" s="94" t="s">
        <v>40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6"/>
    </row>
  </sheetData>
  <mergeCells count="10">
    <mergeCell ref="L20:N20"/>
    <mergeCell ref="A21:O21"/>
    <mergeCell ref="A22:O2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SUM(D6:D6)</f>
        <v>244410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7" si="1">SUM(D5:M5)</f>
        <v>244410</v>
      </c>
      <c r="O5" s="30">
        <f t="shared" ref="O5:O17" si="2">(N5/O$19)</f>
        <v>441.17328519855596</v>
      </c>
      <c r="P5" s="6"/>
    </row>
    <row r="6" spans="1:133">
      <c r="A6" s="12"/>
      <c r="B6" s="42">
        <v>519</v>
      </c>
      <c r="C6" s="19" t="s">
        <v>52</v>
      </c>
      <c r="D6" s="43">
        <v>244410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244410</v>
      </c>
      <c r="O6" s="44">
        <f t="shared" si="2"/>
        <v>441.17328519855596</v>
      </c>
      <c r="P6" s="9"/>
    </row>
    <row r="7" spans="1:133" ht="15.75">
      <c r="A7" s="26" t="s">
        <v>22</v>
      </c>
      <c r="B7" s="27"/>
      <c r="C7" s="28"/>
      <c r="D7" s="29">
        <f t="shared" ref="D7:M7" si="3">SUM(D8:D8)</f>
        <v>16131</v>
      </c>
      <c r="E7" s="29">
        <f t="shared" si="3"/>
        <v>0</v>
      </c>
      <c r="F7" s="29">
        <f t="shared" si="3"/>
        <v>0</v>
      </c>
      <c r="G7" s="29">
        <f t="shared" si="3"/>
        <v>0</v>
      </c>
      <c r="H7" s="29">
        <f t="shared" si="3"/>
        <v>0</v>
      </c>
      <c r="I7" s="29">
        <f t="shared" si="3"/>
        <v>0</v>
      </c>
      <c r="J7" s="29">
        <f t="shared" si="3"/>
        <v>0</v>
      </c>
      <c r="K7" s="29">
        <f t="shared" si="3"/>
        <v>0</v>
      </c>
      <c r="L7" s="29">
        <f t="shared" si="3"/>
        <v>0</v>
      </c>
      <c r="M7" s="29">
        <f t="shared" si="3"/>
        <v>0</v>
      </c>
      <c r="N7" s="40">
        <f t="shared" si="1"/>
        <v>16131</v>
      </c>
      <c r="O7" s="41">
        <f t="shared" si="2"/>
        <v>29.117328519855597</v>
      </c>
      <c r="P7" s="10"/>
    </row>
    <row r="8" spans="1:133">
      <c r="A8" s="12"/>
      <c r="B8" s="42">
        <v>522</v>
      </c>
      <c r="C8" s="19" t="s">
        <v>23</v>
      </c>
      <c r="D8" s="43">
        <v>16131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16131</v>
      </c>
      <c r="O8" s="44">
        <f t="shared" si="2"/>
        <v>29.117328519855597</v>
      </c>
      <c r="P8" s="9"/>
    </row>
    <row r="9" spans="1:133" ht="15.75">
      <c r="A9" s="26" t="s">
        <v>25</v>
      </c>
      <c r="B9" s="27"/>
      <c r="C9" s="28"/>
      <c r="D9" s="29">
        <f t="shared" ref="D9:M9" si="4">SUM(D10:D10)</f>
        <v>0</v>
      </c>
      <c r="E9" s="29">
        <f t="shared" si="4"/>
        <v>0</v>
      </c>
      <c r="F9" s="29">
        <f t="shared" si="4"/>
        <v>0</v>
      </c>
      <c r="G9" s="29">
        <f t="shared" si="4"/>
        <v>0</v>
      </c>
      <c r="H9" s="29">
        <f t="shared" si="4"/>
        <v>0</v>
      </c>
      <c r="I9" s="29">
        <f t="shared" si="4"/>
        <v>355224</v>
      </c>
      <c r="J9" s="29">
        <f t="shared" si="4"/>
        <v>0</v>
      </c>
      <c r="K9" s="29">
        <f t="shared" si="4"/>
        <v>0</v>
      </c>
      <c r="L9" s="29">
        <f t="shared" si="4"/>
        <v>0</v>
      </c>
      <c r="M9" s="29">
        <f t="shared" si="4"/>
        <v>0</v>
      </c>
      <c r="N9" s="40">
        <f t="shared" si="1"/>
        <v>355224</v>
      </c>
      <c r="O9" s="41">
        <f t="shared" si="2"/>
        <v>641.19855595667866</v>
      </c>
      <c r="P9" s="10"/>
    </row>
    <row r="10" spans="1:133">
      <c r="A10" s="12"/>
      <c r="B10" s="42">
        <v>536</v>
      </c>
      <c r="C10" s="19" t="s">
        <v>65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355224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355224</v>
      </c>
      <c r="O10" s="44">
        <f t="shared" si="2"/>
        <v>641.19855595667866</v>
      </c>
      <c r="P10" s="9"/>
    </row>
    <row r="11" spans="1:133" ht="15.75">
      <c r="A11" s="26" t="s">
        <v>35</v>
      </c>
      <c r="B11" s="27"/>
      <c r="C11" s="28"/>
      <c r="D11" s="29">
        <f t="shared" ref="D11:M11" si="5">SUM(D12:D12)</f>
        <v>0</v>
      </c>
      <c r="E11" s="29">
        <f t="shared" si="5"/>
        <v>20705</v>
      </c>
      <c r="F11" s="29">
        <f t="shared" si="5"/>
        <v>0</v>
      </c>
      <c r="G11" s="29">
        <f t="shared" si="5"/>
        <v>0</v>
      </c>
      <c r="H11" s="29">
        <f t="shared" si="5"/>
        <v>0</v>
      </c>
      <c r="I11" s="29">
        <f t="shared" si="5"/>
        <v>0</v>
      </c>
      <c r="J11" s="29">
        <f t="shared" si="5"/>
        <v>0</v>
      </c>
      <c r="K11" s="29">
        <f t="shared" si="5"/>
        <v>0</v>
      </c>
      <c r="L11" s="29">
        <f t="shared" si="5"/>
        <v>0</v>
      </c>
      <c r="M11" s="29">
        <f t="shared" si="5"/>
        <v>0</v>
      </c>
      <c r="N11" s="29">
        <f t="shared" si="1"/>
        <v>20705</v>
      </c>
      <c r="O11" s="41">
        <f t="shared" si="2"/>
        <v>37.37364620938628</v>
      </c>
      <c r="P11" s="10"/>
    </row>
    <row r="12" spans="1:133">
      <c r="A12" s="12"/>
      <c r="B12" s="42">
        <v>541</v>
      </c>
      <c r="C12" s="19" t="s">
        <v>66</v>
      </c>
      <c r="D12" s="43">
        <v>0</v>
      </c>
      <c r="E12" s="43">
        <v>20705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20705</v>
      </c>
      <c r="O12" s="44">
        <f t="shared" si="2"/>
        <v>37.37364620938628</v>
      </c>
      <c r="P12" s="9"/>
    </row>
    <row r="13" spans="1:133" ht="15.75">
      <c r="A13" s="26" t="s">
        <v>27</v>
      </c>
      <c r="B13" s="27"/>
      <c r="C13" s="28"/>
      <c r="D13" s="29">
        <f t="shared" ref="D13:M13" si="6">SUM(D14:D14)</f>
        <v>20275</v>
      </c>
      <c r="E13" s="29">
        <f t="shared" si="6"/>
        <v>0</v>
      </c>
      <c r="F13" s="29">
        <f t="shared" si="6"/>
        <v>0</v>
      </c>
      <c r="G13" s="29">
        <f t="shared" si="6"/>
        <v>0</v>
      </c>
      <c r="H13" s="29">
        <f t="shared" si="6"/>
        <v>0</v>
      </c>
      <c r="I13" s="29">
        <f t="shared" si="6"/>
        <v>0</v>
      </c>
      <c r="J13" s="29">
        <f t="shared" si="6"/>
        <v>0</v>
      </c>
      <c r="K13" s="29">
        <f t="shared" si="6"/>
        <v>0</v>
      </c>
      <c r="L13" s="29">
        <f t="shared" si="6"/>
        <v>0</v>
      </c>
      <c r="M13" s="29">
        <f t="shared" si="6"/>
        <v>0</v>
      </c>
      <c r="N13" s="29">
        <f t="shared" si="1"/>
        <v>20275</v>
      </c>
      <c r="O13" s="41">
        <f t="shared" si="2"/>
        <v>36.597472924187727</v>
      </c>
      <c r="P13" s="9"/>
    </row>
    <row r="14" spans="1:133">
      <c r="A14" s="12"/>
      <c r="B14" s="42">
        <v>572</v>
      </c>
      <c r="C14" s="19" t="s">
        <v>53</v>
      </c>
      <c r="D14" s="43">
        <v>20275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20275</v>
      </c>
      <c r="O14" s="44">
        <f t="shared" si="2"/>
        <v>36.597472924187727</v>
      </c>
      <c r="P14" s="9"/>
    </row>
    <row r="15" spans="1:133" ht="15.75">
      <c r="A15" s="26" t="s">
        <v>54</v>
      </c>
      <c r="B15" s="27"/>
      <c r="C15" s="28"/>
      <c r="D15" s="29">
        <f t="shared" ref="D15:M15" si="7">SUM(D16:D16)</f>
        <v>0</v>
      </c>
      <c r="E15" s="29">
        <f t="shared" si="7"/>
        <v>0</v>
      </c>
      <c r="F15" s="29">
        <f t="shared" si="7"/>
        <v>0</v>
      </c>
      <c r="G15" s="29">
        <f t="shared" si="7"/>
        <v>0</v>
      </c>
      <c r="H15" s="29">
        <f t="shared" si="7"/>
        <v>0</v>
      </c>
      <c r="I15" s="29">
        <f t="shared" si="7"/>
        <v>31103</v>
      </c>
      <c r="J15" s="29">
        <f t="shared" si="7"/>
        <v>0</v>
      </c>
      <c r="K15" s="29">
        <f t="shared" si="7"/>
        <v>0</v>
      </c>
      <c r="L15" s="29">
        <f t="shared" si="7"/>
        <v>0</v>
      </c>
      <c r="M15" s="29">
        <f t="shared" si="7"/>
        <v>0</v>
      </c>
      <c r="N15" s="29">
        <f t="shared" si="1"/>
        <v>31103</v>
      </c>
      <c r="O15" s="41">
        <f t="shared" si="2"/>
        <v>56.142599277978341</v>
      </c>
      <c r="P15" s="9"/>
    </row>
    <row r="16" spans="1:133" ht="15.75" thickBot="1">
      <c r="A16" s="12"/>
      <c r="B16" s="42">
        <v>591</v>
      </c>
      <c r="C16" s="19" t="s">
        <v>56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31103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31103</v>
      </c>
      <c r="O16" s="44">
        <f t="shared" si="2"/>
        <v>56.142599277978341</v>
      </c>
      <c r="P16" s="9"/>
    </row>
    <row r="17" spans="1:119" ht="16.5" thickBot="1">
      <c r="A17" s="13" t="s">
        <v>10</v>
      </c>
      <c r="B17" s="21"/>
      <c r="C17" s="20"/>
      <c r="D17" s="14">
        <f>SUM(D5,D7,D9,D11,D13,D15)</f>
        <v>280816</v>
      </c>
      <c r="E17" s="14">
        <f t="shared" ref="E17:M17" si="8">SUM(E5,E7,E9,E11,E13,E15)</f>
        <v>20705</v>
      </c>
      <c r="F17" s="14">
        <f t="shared" si="8"/>
        <v>0</v>
      </c>
      <c r="G17" s="14">
        <f t="shared" si="8"/>
        <v>0</v>
      </c>
      <c r="H17" s="14">
        <f t="shared" si="8"/>
        <v>0</v>
      </c>
      <c r="I17" s="14">
        <f t="shared" si="8"/>
        <v>386327</v>
      </c>
      <c r="J17" s="14">
        <f t="shared" si="8"/>
        <v>0</v>
      </c>
      <c r="K17" s="14">
        <f t="shared" si="8"/>
        <v>0</v>
      </c>
      <c r="L17" s="14">
        <f t="shared" si="8"/>
        <v>0</v>
      </c>
      <c r="M17" s="14">
        <f t="shared" si="8"/>
        <v>0</v>
      </c>
      <c r="N17" s="14">
        <f t="shared" si="1"/>
        <v>687848</v>
      </c>
      <c r="O17" s="35">
        <f t="shared" si="2"/>
        <v>1241.6028880866427</v>
      </c>
      <c r="P17" s="6"/>
      <c r="Q17" s="2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</row>
    <row r="18" spans="1:119">
      <c r="A18" s="15"/>
      <c r="B18" s="17"/>
      <c r="C18" s="17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8"/>
    </row>
    <row r="19" spans="1:119">
      <c r="A19" s="36"/>
      <c r="B19" s="37"/>
      <c r="C19" s="37"/>
      <c r="D19" s="38"/>
      <c r="E19" s="38"/>
      <c r="F19" s="38"/>
      <c r="G19" s="38"/>
      <c r="H19" s="38"/>
      <c r="I19" s="38"/>
      <c r="J19" s="38"/>
      <c r="K19" s="38"/>
      <c r="L19" s="90" t="s">
        <v>69</v>
      </c>
      <c r="M19" s="90"/>
      <c r="N19" s="90"/>
      <c r="O19" s="39">
        <v>554</v>
      </c>
    </row>
    <row r="20" spans="1:119">
      <c r="A20" s="91"/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3"/>
    </row>
    <row r="21" spans="1:119" ht="15.75" customHeight="1" thickBot="1">
      <c r="A21" s="94" t="s">
        <v>40</v>
      </c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6"/>
    </row>
  </sheetData>
  <mergeCells count="10">
    <mergeCell ref="L19:N19"/>
    <mergeCell ref="A20:O20"/>
    <mergeCell ref="A21:O2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SUM(D6:D6)</f>
        <v>158301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8" si="1">SUM(D5:M5)</f>
        <v>158301</v>
      </c>
      <c r="O5" s="30">
        <f t="shared" ref="O5:O18" si="2">(N5/O$20)</f>
        <v>282.68035714285713</v>
      </c>
      <c r="P5" s="6"/>
    </row>
    <row r="6" spans="1:133">
      <c r="A6" s="12"/>
      <c r="B6" s="42">
        <v>519</v>
      </c>
      <c r="C6" s="19" t="s">
        <v>52</v>
      </c>
      <c r="D6" s="43">
        <v>158301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158301</v>
      </c>
      <c r="O6" s="44">
        <f t="shared" si="2"/>
        <v>282.68035714285713</v>
      </c>
      <c r="P6" s="9"/>
    </row>
    <row r="7" spans="1:133" ht="15.75">
      <c r="A7" s="26" t="s">
        <v>22</v>
      </c>
      <c r="B7" s="27"/>
      <c r="C7" s="28"/>
      <c r="D7" s="29">
        <f t="shared" ref="D7:M7" si="3">SUM(D8:D8)</f>
        <v>10299</v>
      </c>
      <c r="E7" s="29">
        <f t="shared" si="3"/>
        <v>0</v>
      </c>
      <c r="F7" s="29">
        <f t="shared" si="3"/>
        <v>0</v>
      </c>
      <c r="G7" s="29">
        <f t="shared" si="3"/>
        <v>0</v>
      </c>
      <c r="H7" s="29">
        <f t="shared" si="3"/>
        <v>0</v>
      </c>
      <c r="I7" s="29">
        <f t="shared" si="3"/>
        <v>0</v>
      </c>
      <c r="J7" s="29">
        <f t="shared" si="3"/>
        <v>0</v>
      </c>
      <c r="K7" s="29">
        <f t="shared" si="3"/>
        <v>0</v>
      </c>
      <c r="L7" s="29">
        <f t="shared" si="3"/>
        <v>0</v>
      </c>
      <c r="M7" s="29">
        <f t="shared" si="3"/>
        <v>0</v>
      </c>
      <c r="N7" s="40">
        <f t="shared" si="1"/>
        <v>10299</v>
      </c>
      <c r="O7" s="41">
        <f t="shared" si="2"/>
        <v>18.391071428571429</v>
      </c>
      <c r="P7" s="10"/>
    </row>
    <row r="8" spans="1:133">
      <c r="A8" s="12"/>
      <c r="B8" s="42">
        <v>522</v>
      </c>
      <c r="C8" s="19" t="s">
        <v>23</v>
      </c>
      <c r="D8" s="43">
        <v>10299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10299</v>
      </c>
      <c r="O8" s="44">
        <f t="shared" si="2"/>
        <v>18.391071428571429</v>
      </c>
      <c r="P8" s="9"/>
    </row>
    <row r="9" spans="1:133" ht="15.75">
      <c r="A9" s="26" t="s">
        <v>25</v>
      </c>
      <c r="B9" s="27"/>
      <c r="C9" s="28"/>
      <c r="D9" s="29">
        <f t="shared" ref="D9:M9" si="4">SUM(D10:D10)</f>
        <v>0</v>
      </c>
      <c r="E9" s="29">
        <f t="shared" si="4"/>
        <v>0</v>
      </c>
      <c r="F9" s="29">
        <f t="shared" si="4"/>
        <v>0</v>
      </c>
      <c r="G9" s="29">
        <f t="shared" si="4"/>
        <v>0</v>
      </c>
      <c r="H9" s="29">
        <f t="shared" si="4"/>
        <v>0</v>
      </c>
      <c r="I9" s="29">
        <f t="shared" si="4"/>
        <v>372514</v>
      </c>
      <c r="J9" s="29">
        <f t="shared" si="4"/>
        <v>0</v>
      </c>
      <c r="K9" s="29">
        <f t="shared" si="4"/>
        <v>0</v>
      </c>
      <c r="L9" s="29">
        <f t="shared" si="4"/>
        <v>0</v>
      </c>
      <c r="M9" s="29">
        <f t="shared" si="4"/>
        <v>0</v>
      </c>
      <c r="N9" s="40">
        <f t="shared" si="1"/>
        <v>372514</v>
      </c>
      <c r="O9" s="41">
        <f t="shared" si="2"/>
        <v>665.20357142857142</v>
      </c>
      <c r="P9" s="10"/>
    </row>
    <row r="10" spans="1:133">
      <c r="A10" s="12"/>
      <c r="B10" s="42">
        <v>536</v>
      </c>
      <c r="C10" s="19" t="s">
        <v>65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372514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372514</v>
      </c>
      <c r="O10" s="44">
        <f t="shared" si="2"/>
        <v>665.20357142857142</v>
      </c>
      <c r="P10" s="9"/>
    </row>
    <row r="11" spans="1:133" ht="15.75">
      <c r="A11" s="26" t="s">
        <v>35</v>
      </c>
      <c r="B11" s="27"/>
      <c r="C11" s="28"/>
      <c r="D11" s="29">
        <f t="shared" ref="D11:M11" si="5">SUM(D12:D12)</f>
        <v>1596</v>
      </c>
      <c r="E11" s="29">
        <f t="shared" si="5"/>
        <v>3772</v>
      </c>
      <c r="F11" s="29">
        <f t="shared" si="5"/>
        <v>0</v>
      </c>
      <c r="G11" s="29">
        <f t="shared" si="5"/>
        <v>0</v>
      </c>
      <c r="H11" s="29">
        <f t="shared" si="5"/>
        <v>0</v>
      </c>
      <c r="I11" s="29">
        <f t="shared" si="5"/>
        <v>0</v>
      </c>
      <c r="J11" s="29">
        <f t="shared" si="5"/>
        <v>0</v>
      </c>
      <c r="K11" s="29">
        <f t="shared" si="5"/>
        <v>0</v>
      </c>
      <c r="L11" s="29">
        <f t="shared" si="5"/>
        <v>0</v>
      </c>
      <c r="M11" s="29">
        <f t="shared" si="5"/>
        <v>0</v>
      </c>
      <c r="N11" s="29">
        <f t="shared" si="1"/>
        <v>5368</v>
      </c>
      <c r="O11" s="41">
        <f t="shared" si="2"/>
        <v>9.5857142857142854</v>
      </c>
      <c r="P11" s="10"/>
    </row>
    <row r="12" spans="1:133">
      <c r="A12" s="12"/>
      <c r="B12" s="42">
        <v>541</v>
      </c>
      <c r="C12" s="19" t="s">
        <v>66</v>
      </c>
      <c r="D12" s="43">
        <v>1596</v>
      </c>
      <c r="E12" s="43">
        <v>3772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5368</v>
      </c>
      <c r="O12" s="44">
        <f t="shared" si="2"/>
        <v>9.5857142857142854</v>
      </c>
      <c r="P12" s="9"/>
    </row>
    <row r="13" spans="1:133" ht="15.75">
      <c r="A13" s="26" t="s">
        <v>27</v>
      </c>
      <c r="B13" s="27"/>
      <c r="C13" s="28"/>
      <c r="D13" s="29">
        <f t="shared" ref="D13:M13" si="6">SUM(D14:D14)</f>
        <v>10710</v>
      </c>
      <c r="E13" s="29">
        <f t="shared" si="6"/>
        <v>0</v>
      </c>
      <c r="F13" s="29">
        <f t="shared" si="6"/>
        <v>0</v>
      </c>
      <c r="G13" s="29">
        <f t="shared" si="6"/>
        <v>0</v>
      </c>
      <c r="H13" s="29">
        <f t="shared" si="6"/>
        <v>0</v>
      </c>
      <c r="I13" s="29">
        <f t="shared" si="6"/>
        <v>0</v>
      </c>
      <c r="J13" s="29">
        <f t="shared" si="6"/>
        <v>0</v>
      </c>
      <c r="K13" s="29">
        <f t="shared" si="6"/>
        <v>0</v>
      </c>
      <c r="L13" s="29">
        <f t="shared" si="6"/>
        <v>0</v>
      </c>
      <c r="M13" s="29">
        <f t="shared" si="6"/>
        <v>0</v>
      </c>
      <c r="N13" s="29">
        <f t="shared" si="1"/>
        <v>10710</v>
      </c>
      <c r="O13" s="41">
        <f t="shared" si="2"/>
        <v>19.125</v>
      </c>
      <c r="P13" s="9"/>
    </row>
    <row r="14" spans="1:133">
      <c r="A14" s="12"/>
      <c r="B14" s="42">
        <v>572</v>
      </c>
      <c r="C14" s="19" t="s">
        <v>53</v>
      </c>
      <c r="D14" s="43">
        <v>10710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10710</v>
      </c>
      <c r="O14" s="44">
        <f t="shared" si="2"/>
        <v>19.125</v>
      </c>
      <c r="P14" s="9"/>
    </row>
    <row r="15" spans="1:133" ht="15.75">
      <c r="A15" s="26" t="s">
        <v>54</v>
      </c>
      <c r="B15" s="27"/>
      <c r="C15" s="28"/>
      <c r="D15" s="29">
        <f t="shared" ref="D15:M15" si="7">SUM(D16:D17)</f>
        <v>44861</v>
      </c>
      <c r="E15" s="29">
        <f t="shared" si="7"/>
        <v>0</v>
      </c>
      <c r="F15" s="29">
        <f t="shared" si="7"/>
        <v>0</v>
      </c>
      <c r="G15" s="29">
        <f t="shared" si="7"/>
        <v>0</v>
      </c>
      <c r="H15" s="29">
        <f t="shared" si="7"/>
        <v>0</v>
      </c>
      <c r="I15" s="29">
        <f t="shared" si="7"/>
        <v>36358</v>
      </c>
      <c r="J15" s="29">
        <f t="shared" si="7"/>
        <v>0</v>
      </c>
      <c r="K15" s="29">
        <f t="shared" si="7"/>
        <v>0</v>
      </c>
      <c r="L15" s="29">
        <f t="shared" si="7"/>
        <v>0</v>
      </c>
      <c r="M15" s="29">
        <f t="shared" si="7"/>
        <v>0</v>
      </c>
      <c r="N15" s="29">
        <f t="shared" si="1"/>
        <v>81219</v>
      </c>
      <c r="O15" s="41">
        <f t="shared" si="2"/>
        <v>145.03392857142856</v>
      </c>
      <c r="P15" s="9"/>
    </row>
    <row r="16" spans="1:133">
      <c r="A16" s="12"/>
      <c r="B16" s="42">
        <v>581</v>
      </c>
      <c r="C16" s="19" t="s">
        <v>55</v>
      </c>
      <c r="D16" s="43">
        <v>44861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44861</v>
      </c>
      <c r="O16" s="44">
        <f t="shared" si="2"/>
        <v>80.108928571428578</v>
      </c>
      <c r="P16" s="9"/>
    </row>
    <row r="17" spans="1:119" ht="15.75" thickBot="1">
      <c r="A17" s="12"/>
      <c r="B17" s="42">
        <v>591</v>
      </c>
      <c r="C17" s="19" t="s">
        <v>56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36358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36358</v>
      </c>
      <c r="O17" s="44">
        <f t="shared" si="2"/>
        <v>64.924999999999997</v>
      </c>
      <c r="P17" s="9"/>
    </row>
    <row r="18" spans="1:119" ht="16.5" thickBot="1">
      <c r="A18" s="13" t="s">
        <v>10</v>
      </c>
      <c r="B18" s="21"/>
      <c r="C18" s="20"/>
      <c r="D18" s="14">
        <f>SUM(D5,D7,D9,D11,D13,D15)</f>
        <v>225767</v>
      </c>
      <c r="E18" s="14">
        <f t="shared" ref="E18:M18" si="8">SUM(E5,E7,E9,E11,E13,E15)</f>
        <v>3772</v>
      </c>
      <c r="F18" s="14">
        <f t="shared" si="8"/>
        <v>0</v>
      </c>
      <c r="G18" s="14">
        <f t="shared" si="8"/>
        <v>0</v>
      </c>
      <c r="H18" s="14">
        <f t="shared" si="8"/>
        <v>0</v>
      </c>
      <c r="I18" s="14">
        <f t="shared" si="8"/>
        <v>408872</v>
      </c>
      <c r="J18" s="14">
        <f t="shared" si="8"/>
        <v>0</v>
      </c>
      <c r="K18" s="14">
        <f t="shared" si="8"/>
        <v>0</v>
      </c>
      <c r="L18" s="14">
        <f t="shared" si="8"/>
        <v>0</v>
      </c>
      <c r="M18" s="14">
        <f t="shared" si="8"/>
        <v>0</v>
      </c>
      <c r="N18" s="14">
        <f t="shared" si="1"/>
        <v>638411</v>
      </c>
      <c r="O18" s="35">
        <f t="shared" si="2"/>
        <v>1140.0196428571428</v>
      </c>
      <c r="P18" s="6"/>
      <c r="Q18" s="2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</row>
    <row r="19" spans="1:119">
      <c r="A19" s="15"/>
      <c r="B19" s="17"/>
      <c r="C19" s="17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8"/>
    </row>
    <row r="20" spans="1:119">
      <c r="A20" s="36"/>
      <c r="B20" s="37"/>
      <c r="C20" s="37"/>
      <c r="D20" s="38"/>
      <c r="E20" s="38"/>
      <c r="F20" s="38"/>
      <c r="G20" s="38"/>
      <c r="H20" s="38"/>
      <c r="I20" s="38"/>
      <c r="J20" s="38"/>
      <c r="K20" s="38"/>
      <c r="L20" s="90" t="s">
        <v>67</v>
      </c>
      <c r="M20" s="90"/>
      <c r="N20" s="90"/>
      <c r="O20" s="39">
        <v>560</v>
      </c>
    </row>
    <row r="21" spans="1:119">
      <c r="A21" s="91"/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3"/>
    </row>
    <row r="22" spans="1:119" ht="15.75" customHeight="1" thickBot="1">
      <c r="A22" s="94" t="s">
        <v>40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6"/>
    </row>
  </sheetData>
  <mergeCells count="10">
    <mergeCell ref="L20:N20"/>
    <mergeCell ref="A21:O21"/>
    <mergeCell ref="A22:O2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166383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8" si="1">SUM(D5:M5)</f>
        <v>166383</v>
      </c>
      <c r="O5" s="30">
        <f t="shared" ref="O5:O18" si="2">(N5/O$20)</f>
        <v>302.51454545454544</v>
      </c>
      <c r="P5" s="6"/>
    </row>
    <row r="6" spans="1:133">
      <c r="A6" s="12"/>
      <c r="B6" s="42">
        <v>513</v>
      </c>
      <c r="C6" s="19" t="s">
        <v>19</v>
      </c>
      <c r="D6" s="43">
        <v>63882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63882</v>
      </c>
      <c r="O6" s="44">
        <f t="shared" si="2"/>
        <v>116.14909090909092</v>
      </c>
      <c r="P6" s="9"/>
    </row>
    <row r="7" spans="1:133">
      <c r="A7" s="12"/>
      <c r="B7" s="42">
        <v>519</v>
      </c>
      <c r="C7" s="19" t="s">
        <v>52</v>
      </c>
      <c r="D7" s="43">
        <v>102501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102501</v>
      </c>
      <c r="O7" s="44">
        <f t="shared" si="2"/>
        <v>186.36545454545455</v>
      </c>
      <c r="P7" s="9"/>
    </row>
    <row r="8" spans="1:133" ht="15.75">
      <c r="A8" s="26" t="s">
        <v>22</v>
      </c>
      <c r="B8" s="27"/>
      <c r="C8" s="28"/>
      <c r="D8" s="29">
        <f t="shared" ref="D8:M8" si="3">SUM(D9:D9)</f>
        <v>6933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6933</v>
      </c>
      <c r="O8" s="41">
        <f t="shared" si="2"/>
        <v>12.605454545454545</v>
      </c>
      <c r="P8" s="10"/>
    </row>
    <row r="9" spans="1:133">
      <c r="A9" s="12"/>
      <c r="B9" s="42">
        <v>522</v>
      </c>
      <c r="C9" s="19" t="s">
        <v>23</v>
      </c>
      <c r="D9" s="43">
        <v>6933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6933</v>
      </c>
      <c r="O9" s="44">
        <f t="shared" si="2"/>
        <v>12.605454545454545</v>
      </c>
      <c r="P9" s="9"/>
    </row>
    <row r="10" spans="1:133" ht="15.75">
      <c r="A10" s="26" t="s">
        <v>25</v>
      </c>
      <c r="B10" s="27"/>
      <c r="C10" s="28"/>
      <c r="D10" s="29">
        <f t="shared" ref="D10:M10" si="4">SUM(D11:D12)</f>
        <v>0</v>
      </c>
      <c r="E10" s="29">
        <f t="shared" si="4"/>
        <v>0</v>
      </c>
      <c r="F10" s="29">
        <f t="shared" si="4"/>
        <v>0</v>
      </c>
      <c r="G10" s="29">
        <f t="shared" si="4"/>
        <v>0</v>
      </c>
      <c r="H10" s="29">
        <f t="shared" si="4"/>
        <v>0</v>
      </c>
      <c r="I10" s="29">
        <f t="shared" si="4"/>
        <v>360591</v>
      </c>
      <c r="J10" s="29">
        <f t="shared" si="4"/>
        <v>0</v>
      </c>
      <c r="K10" s="29">
        <f t="shared" si="4"/>
        <v>0</v>
      </c>
      <c r="L10" s="29">
        <f t="shared" si="4"/>
        <v>0</v>
      </c>
      <c r="M10" s="29">
        <f t="shared" si="4"/>
        <v>0</v>
      </c>
      <c r="N10" s="40">
        <f t="shared" si="1"/>
        <v>360591</v>
      </c>
      <c r="O10" s="41">
        <f t="shared" si="2"/>
        <v>655.62</v>
      </c>
      <c r="P10" s="10"/>
    </row>
    <row r="11" spans="1:133">
      <c r="A11" s="12"/>
      <c r="B11" s="42">
        <v>533</v>
      </c>
      <c r="C11" s="19" t="s">
        <v>26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200745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200745</v>
      </c>
      <c r="O11" s="44">
        <f t="shared" si="2"/>
        <v>364.9909090909091</v>
      </c>
      <c r="P11" s="9"/>
    </row>
    <row r="12" spans="1:133">
      <c r="A12" s="12"/>
      <c r="B12" s="42">
        <v>535</v>
      </c>
      <c r="C12" s="19" t="s">
        <v>44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159846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159846</v>
      </c>
      <c r="O12" s="44">
        <f t="shared" si="2"/>
        <v>290.62909090909091</v>
      </c>
      <c r="P12" s="9"/>
    </row>
    <row r="13" spans="1:133" ht="15.75">
      <c r="A13" s="26" t="s">
        <v>27</v>
      </c>
      <c r="B13" s="27"/>
      <c r="C13" s="28"/>
      <c r="D13" s="29">
        <f t="shared" ref="D13:M13" si="5">SUM(D14:D14)</f>
        <v>11243</v>
      </c>
      <c r="E13" s="29">
        <f t="shared" si="5"/>
        <v>0</v>
      </c>
      <c r="F13" s="29">
        <f t="shared" si="5"/>
        <v>0</v>
      </c>
      <c r="G13" s="29">
        <f t="shared" si="5"/>
        <v>0</v>
      </c>
      <c r="H13" s="29">
        <f t="shared" si="5"/>
        <v>0</v>
      </c>
      <c r="I13" s="29">
        <f t="shared" si="5"/>
        <v>0</v>
      </c>
      <c r="J13" s="29">
        <f t="shared" si="5"/>
        <v>0</v>
      </c>
      <c r="K13" s="29">
        <f t="shared" si="5"/>
        <v>0</v>
      </c>
      <c r="L13" s="29">
        <f t="shared" si="5"/>
        <v>0</v>
      </c>
      <c r="M13" s="29">
        <f t="shared" si="5"/>
        <v>0</v>
      </c>
      <c r="N13" s="29">
        <f t="shared" si="1"/>
        <v>11243</v>
      </c>
      <c r="O13" s="41">
        <f t="shared" si="2"/>
        <v>20.441818181818181</v>
      </c>
      <c r="P13" s="9"/>
    </row>
    <row r="14" spans="1:133">
      <c r="A14" s="12"/>
      <c r="B14" s="42">
        <v>572</v>
      </c>
      <c r="C14" s="19" t="s">
        <v>53</v>
      </c>
      <c r="D14" s="43">
        <v>11243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11243</v>
      </c>
      <c r="O14" s="44">
        <f t="shared" si="2"/>
        <v>20.441818181818181</v>
      </c>
      <c r="P14" s="9"/>
    </row>
    <row r="15" spans="1:133" ht="15.75">
      <c r="A15" s="26" t="s">
        <v>54</v>
      </c>
      <c r="B15" s="27"/>
      <c r="C15" s="28"/>
      <c r="D15" s="29">
        <f t="shared" ref="D15:M15" si="6">SUM(D16:D17)</f>
        <v>25000</v>
      </c>
      <c r="E15" s="29">
        <f t="shared" si="6"/>
        <v>0</v>
      </c>
      <c r="F15" s="29">
        <f t="shared" si="6"/>
        <v>0</v>
      </c>
      <c r="G15" s="29">
        <f t="shared" si="6"/>
        <v>0</v>
      </c>
      <c r="H15" s="29">
        <f t="shared" si="6"/>
        <v>0</v>
      </c>
      <c r="I15" s="29">
        <f t="shared" si="6"/>
        <v>37515</v>
      </c>
      <c r="J15" s="29">
        <f t="shared" si="6"/>
        <v>0</v>
      </c>
      <c r="K15" s="29">
        <f t="shared" si="6"/>
        <v>0</v>
      </c>
      <c r="L15" s="29">
        <f t="shared" si="6"/>
        <v>0</v>
      </c>
      <c r="M15" s="29">
        <f t="shared" si="6"/>
        <v>0</v>
      </c>
      <c r="N15" s="29">
        <f t="shared" si="1"/>
        <v>62515</v>
      </c>
      <c r="O15" s="41">
        <f t="shared" si="2"/>
        <v>113.66363636363636</v>
      </c>
      <c r="P15" s="9"/>
    </row>
    <row r="16" spans="1:133">
      <c r="A16" s="12"/>
      <c r="B16" s="42">
        <v>581</v>
      </c>
      <c r="C16" s="19" t="s">
        <v>55</v>
      </c>
      <c r="D16" s="43">
        <v>25000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25000</v>
      </c>
      <c r="O16" s="44">
        <f t="shared" si="2"/>
        <v>45.454545454545453</v>
      </c>
      <c r="P16" s="9"/>
    </row>
    <row r="17" spans="1:119" ht="15.75" thickBot="1">
      <c r="A17" s="12"/>
      <c r="B17" s="42">
        <v>591</v>
      </c>
      <c r="C17" s="19" t="s">
        <v>56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37515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37515</v>
      </c>
      <c r="O17" s="44">
        <f t="shared" si="2"/>
        <v>68.209090909090904</v>
      </c>
      <c r="P17" s="9"/>
    </row>
    <row r="18" spans="1:119" ht="16.5" thickBot="1">
      <c r="A18" s="13" t="s">
        <v>10</v>
      </c>
      <c r="B18" s="21"/>
      <c r="C18" s="20"/>
      <c r="D18" s="14">
        <f>SUM(D5,D8,D10,D13,D15)</f>
        <v>209559</v>
      </c>
      <c r="E18" s="14">
        <f t="shared" ref="E18:M18" si="7">SUM(E5,E8,E10,E13,E15)</f>
        <v>0</v>
      </c>
      <c r="F18" s="14">
        <f t="shared" si="7"/>
        <v>0</v>
      </c>
      <c r="G18" s="14">
        <f t="shared" si="7"/>
        <v>0</v>
      </c>
      <c r="H18" s="14">
        <f t="shared" si="7"/>
        <v>0</v>
      </c>
      <c r="I18" s="14">
        <f t="shared" si="7"/>
        <v>398106</v>
      </c>
      <c r="J18" s="14">
        <f t="shared" si="7"/>
        <v>0</v>
      </c>
      <c r="K18" s="14">
        <f t="shared" si="7"/>
        <v>0</v>
      </c>
      <c r="L18" s="14">
        <f t="shared" si="7"/>
        <v>0</v>
      </c>
      <c r="M18" s="14">
        <f t="shared" si="7"/>
        <v>0</v>
      </c>
      <c r="N18" s="14">
        <f t="shared" si="1"/>
        <v>607665</v>
      </c>
      <c r="O18" s="35">
        <f t="shared" si="2"/>
        <v>1104.8454545454545</v>
      </c>
      <c r="P18" s="6"/>
      <c r="Q18" s="2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</row>
    <row r="19" spans="1:119">
      <c r="A19" s="15"/>
      <c r="B19" s="17"/>
      <c r="C19" s="17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8"/>
    </row>
    <row r="20" spans="1:119">
      <c r="A20" s="36"/>
      <c r="B20" s="37"/>
      <c r="C20" s="37"/>
      <c r="D20" s="38"/>
      <c r="E20" s="38"/>
      <c r="F20" s="38"/>
      <c r="G20" s="38"/>
      <c r="H20" s="38"/>
      <c r="I20" s="38"/>
      <c r="J20" s="38"/>
      <c r="K20" s="38"/>
      <c r="L20" s="90" t="s">
        <v>63</v>
      </c>
      <c r="M20" s="90"/>
      <c r="N20" s="90"/>
      <c r="O20" s="39">
        <v>550</v>
      </c>
    </row>
    <row r="21" spans="1:119">
      <c r="A21" s="91"/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3"/>
    </row>
    <row r="22" spans="1:119" ht="15.75" customHeight="1" thickBot="1">
      <c r="A22" s="94" t="s">
        <v>40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6"/>
    </row>
  </sheetData>
  <mergeCells count="10">
    <mergeCell ref="L20:N20"/>
    <mergeCell ref="A21:O21"/>
    <mergeCell ref="A22:O2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188817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9" si="1">SUM(D5:M5)</f>
        <v>188817</v>
      </c>
      <c r="O5" s="30">
        <f t="shared" ref="O5:O19" si="2">(N5/O$21)</f>
        <v>338.98922800718134</v>
      </c>
      <c r="P5" s="6"/>
    </row>
    <row r="6" spans="1:133">
      <c r="A6" s="12"/>
      <c r="B6" s="42">
        <v>513</v>
      </c>
      <c r="C6" s="19" t="s">
        <v>19</v>
      </c>
      <c r="D6" s="43">
        <v>65699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65699</v>
      </c>
      <c r="O6" s="44">
        <f t="shared" si="2"/>
        <v>117.95152603231598</v>
      </c>
      <c r="P6" s="9"/>
    </row>
    <row r="7" spans="1:133">
      <c r="A7" s="12"/>
      <c r="B7" s="42">
        <v>517</v>
      </c>
      <c r="C7" s="19" t="s">
        <v>20</v>
      </c>
      <c r="D7" s="43">
        <v>63915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63915</v>
      </c>
      <c r="O7" s="44">
        <f t="shared" si="2"/>
        <v>114.74865350089766</v>
      </c>
      <c r="P7" s="9"/>
    </row>
    <row r="8" spans="1:133">
      <c r="A8" s="12"/>
      <c r="B8" s="42">
        <v>519</v>
      </c>
      <c r="C8" s="19" t="s">
        <v>52</v>
      </c>
      <c r="D8" s="43">
        <v>59203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59203</v>
      </c>
      <c r="O8" s="44">
        <f t="shared" si="2"/>
        <v>106.28904847396768</v>
      </c>
      <c r="P8" s="9"/>
    </row>
    <row r="9" spans="1:133" ht="15.75">
      <c r="A9" s="26" t="s">
        <v>22</v>
      </c>
      <c r="B9" s="27"/>
      <c r="C9" s="28"/>
      <c r="D9" s="29">
        <f t="shared" ref="D9:M9" si="3">SUM(D10:D10)</f>
        <v>6179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6179</v>
      </c>
      <c r="O9" s="41">
        <f t="shared" si="2"/>
        <v>11.093357271095153</v>
      </c>
      <c r="P9" s="10"/>
    </row>
    <row r="10" spans="1:133">
      <c r="A10" s="12"/>
      <c r="B10" s="42">
        <v>522</v>
      </c>
      <c r="C10" s="19" t="s">
        <v>23</v>
      </c>
      <c r="D10" s="43">
        <v>6179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6179</v>
      </c>
      <c r="O10" s="44">
        <f t="shared" si="2"/>
        <v>11.093357271095153</v>
      </c>
      <c r="P10" s="9"/>
    </row>
    <row r="11" spans="1:133" ht="15.75">
      <c r="A11" s="26" t="s">
        <v>25</v>
      </c>
      <c r="B11" s="27"/>
      <c r="C11" s="28"/>
      <c r="D11" s="29">
        <f t="shared" ref="D11:M11" si="4">SUM(D12:D13)</f>
        <v>0</v>
      </c>
      <c r="E11" s="29">
        <f t="shared" si="4"/>
        <v>0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368180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40">
        <f t="shared" si="1"/>
        <v>368180</v>
      </c>
      <c r="O11" s="41">
        <f t="shared" si="2"/>
        <v>661.00538599640936</v>
      </c>
      <c r="P11" s="10"/>
    </row>
    <row r="12" spans="1:133">
      <c r="A12" s="12"/>
      <c r="B12" s="42">
        <v>533</v>
      </c>
      <c r="C12" s="19" t="s">
        <v>26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193362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193362</v>
      </c>
      <c r="O12" s="44">
        <f t="shared" si="2"/>
        <v>347.14901256732497</v>
      </c>
      <c r="P12" s="9"/>
    </row>
    <row r="13" spans="1:133">
      <c r="A13" s="12"/>
      <c r="B13" s="42">
        <v>535</v>
      </c>
      <c r="C13" s="19" t="s">
        <v>44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174818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174818</v>
      </c>
      <c r="O13" s="44">
        <f t="shared" si="2"/>
        <v>313.85637342908439</v>
      </c>
      <c r="P13" s="9"/>
    </row>
    <row r="14" spans="1:133" ht="15.75">
      <c r="A14" s="26" t="s">
        <v>27</v>
      </c>
      <c r="B14" s="27"/>
      <c r="C14" s="28"/>
      <c r="D14" s="29">
        <f t="shared" ref="D14:M14" si="5">SUM(D15:D15)</f>
        <v>11222</v>
      </c>
      <c r="E14" s="29">
        <f t="shared" si="5"/>
        <v>0</v>
      </c>
      <c r="F14" s="29">
        <f t="shared" si="5"/>
        <v>0</v>
      </c>
      <c r="G14" s="29">
        <f t="shared" si="5"/>
        <v>0</v>
      </c>
      <c r="H14" s="29">
        <f t="shared" si="5"/>
        <v>0</v>
      </c>
      <c r="I14" s="29">
        <f t="shared" si="5"/>
        <v>0</v>
      </c>
      <c r="J14" s="29">
        <f t="shared" si="5"/>
        <v>0</v>
      </c>
      <c r="K14" s="29">
        <f t="shared" si="5"/>
        <v>0</v>
      </c>
      <c r="L14" s="29">
        <f t="shared" si="5"/>
        <v>0</v>
      </c>
      <c r="M14" s="29">
        <f t="shared" si="5"/>
        <v>0</v>
      </c>
      <c r="N14" s="29">
        <f t="shared" si="1"/>
        <v>11222</v>
      </c>
      <c r="O14" s="41">
        <f t="shared" si="2"/>
        <v>20.14721723518851</v>
      </c>
      <c r="P14" s="9"/>
    </row>
    <row r="15" spans="1:133">
      <c r="A15" s="12"/>
      <c r="B15" s="42">
        <v>572</v>
      </c>
      <c r="C15" s="19" t="s">
        <v>53</v>
      </c>
      <c r="D15" s="43">
        <v>11222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11222</v>
      </c>
      <c r="O15" s="44">
        <f t="shared" si="2"/>
        <v>20.14721723518851</v>
      </c>
      <c r="P15" s="9"/>
    </row>
    <row r="16" spans="1:133" ht="15.75">
      <c r="A16" s="26" t="s">
        <v>54</v>
      </c>
      <c r="B16" s="27"/>
      <c r="C16" s="28"/>
      <c r="D16" s="29">
        <f t="shared" ref="D16:M16" si="6">SUM(D17:D18)</f>
        <v>59834</v>
      </c>
      <c r="E16" s="29">
        <f t="shared" si="6"/>
        <v>0</v>
      </c>
      <c r="F16" s="29">
        <f t="shared" si="6"/>
        <v>0</v>
      </c>
      <c r="G16" s="29">
        <f t="shared" si="6"/>
        <v>0</v>
      </c>
      <c r="H16" s="29">
        <f t="shared" si="6"/>
        <v>0</v>
      </c>
      <c r="I16" s="29">
        <f t="shared" si="6"/>
        <v>38879</v>
      </c>
      <c r="J16" s="29">
        <f t="shared" si="6"/>
        <v>0</v>
      </c>
      <c r="K16" s="29">
        <f t="shared" si="6"/>
        <v>0</v>
      </c>
      <c r="L16" s="29">
        <f t="shared" si="6"/>
        <v>0</v>
      </c>
      <c r="M16" s="29">
        <f t="shared" si="6"/>
        <v>0</v>
      </c>
      <c r="N16" s="29">
        <f t="shared" si="1"/>
        <v>98713</v>
      </c>
      <c r="O16" s="41">
        <f t="shared" si="2"/>
        <v>177.22262118491921</v>
      </c>
      <c r="P16" s="9"/>
    </row>
    <row r="17" spans="1:119">
      <c r="A17" s="12"/>
      <c r="B17" s="42">
        <v>581</v>
      </c>
      <c r="C17" s="19" t="s">
        <v>55</v>
      </c>
      <c r="D17" s="43">
        <v>59834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59834</v>
      </c>
      <c r="O17" s="44">
        <f t="shared" si="2"/>
        <v>107.42190305206464</v>
      </c>
      <c r="P17" s="9"/>
    </row>
    <row r="18" spans="1:119" ht="15.75" thickBot="1">
      <c r="A18" s="12"/>
      <c r="B18" s="42">
        <v>591</v>
      </c>
      <c r="C18" s="19" t="s">
        <v>56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38879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38879</v>
      </c>
      <c r="O18" s="44">
        <f t="shared" si="2"/>
        <v>69.800718132854584</v>
      </c>
      <c r="P18" s="9"/>
    </row>
    <row r="19" spans="1:119" ht="16.5" thickBot="1">
      <c r="A19" s="13" t="s">
        <v>10</v>
      </c>
      <c r="B19" s="21"/>
      <c r="C19" s="20"/>
      <c r="D19" s="14">
        <f>SUM(D5,D9,D11,D14,D16)</f>
        <v>266052</v>
      </c>
      <c r="E19" s="14">
        <f t="shared" ref="E19:M19" si="7">SUM(E5,E9,E11,E14,E16)</f>
        <v>0</v>
      </c>
      <c r="F19" s="14">
        <f t="shared" si="7"/>
        <v>0</v>
      </c>
      <c r="G19" s="14">
        <f t="shared" si="7"/>
        <v>0</v>
      </c>
      <c r="H19" s="14">
        <f t="shared" si="7"/>
        <v>0</v>
      </c>
      <c r="I19" s="14">
        <f t="shared" si="7"/>
        <v>407059</v>
      </c>
      <c r="J19" s="14">
        <f t="shared" si="7"/>
        <v>0</v>
      </c>
      <c r="K19" s="14">
        <f t="shared" si="7"/>
        <v>0</v>
      </c>
      <c r="L19" s="14">
        <f t="shared" si="7"/>
        <v>0</v>
      </c>
      <c r="M19" s="14">
        <f t="shared" si="7"/>
        <v>0</v>
      </c>
      <c r="N19" s="14">
        <f t="shared" si="1"/>
        <v>673111</v>
      </c>
      <c r="O19" s="35">
        <f t="shared" si="2"/>
        <v>1208.4578096947935</v>
      </c>
      <c r="P19" s="6"/>
      <c r="Q19" s="2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</row>
    <row r="20" spans="1:119">
      <c r="A20" s="15"/>
      <c r="B20" s="17"/>
      <c r="C20" s="17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8"/>
    </row>
    <row r="21" spans="1:119">
      <c r="A21" s="36"/>
      <c r="B21" s="37"/>
      <c r="C21" s="37"/>
      <c r="D21" s="38"/>
      <c r="E21" s="38"/>
      <c r="F21" s="38"/>
      <c r="G21" s="38"/>
      <c r="H21" s="38"/>
      <c r="I21" s="38"/>
      <c r="J21" s="38"/>
      <c r="K21" s="38"/>
      <c r="L21" s="90" t="s">
        <v>59</v>
      </c>
      <c r="M21" s="90"/>
      <c r="N21" s="90"/>
      <c r="O21" s="39">
        <v>557</v>
      </c>
    </row>
    <row r="22" spans="1:119">
      <c r="A22" s="91"/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3"/>
    </row>
    <row r="23" spans="1:119" ht="15.75" customHeight="1" thickBot="1">
      <c r="A23" s="94" t="s">
        <v>40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6"/>
    </row>
  </sheetData>
  <mergeCells count="10">
    <mergeCell ref="L21:N21"/>
    <mergeCell ref="A22:O22"/>
    <mergeCell ref="A23:O2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3"/>
  <sheetViews>
    <sheetView workbookViewId="0">
      <selection sqref="A1:O1"/>
    </sheetView>
  </sheetViews>
  <sheetFormatPr defaultColWidth="9.77734375" defaultRowHeight="15"/>
  <cols>
    <col min="1" max="1" width="1.77734375" style="60" customWidth="1"/>
    <col min="2" max="2" width="6.77734375" style="60" customWidth="1"/>
    <col min="3" max="3" width="55.77734375" style="60" customWidth="1"/>
    <col min="4" max="5" width="16.77734375" style="89" customWidth="1"/>
    <col min="6" max="7" width="15.77734375" style="89" customWidth="1"/>
    <col min="8" max="8" width="13.77734375" style="89" customWidth="1"/>
    <col min="9" max="10" width="15.77734375" style="89" customWidth="1"/>
    <col min="11" max="13" width="13.77734375" style="89" customWidth="1"/>
    <col min="14" max="14" width="16.77734375" style="89" customWidth="1"/>
    <col min="15" max="15" width="13.77734375" style="60" customWidth="1"/>
    <col min="16" max="16" width="9.77734375" style="60" customWidth="1"/>
    <col min="17" max="17" width="9.77734375" style="60"/>
    <col min="18" max="16384" width="9.77734375" style="46"/>
  </cols>
  <sheetData>
    <row r="1" spans="1:133" ht="27.75">
      <c r="A1" s="121" t="s">
        <v>33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3"/>
      <c r="P1" s="45"/>
      <c r="Q1" s="46"/>
    </row>
    <row r="2" spans="1:133" ht="24" thickBot="1">
      <c r="A2" s="124" t="s">
        <v>51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6"/>
      <c r="P2" s="45"/>
      <c r="Q2" s="46"/>
    </row>
    <row r="3" spans="1:133" ht="18" customHeight="1">
      <c r="A3" s="127" t="s">
        <v>12</v>
      </c>
      <c r="B3" s="128"/>
      <c r="C3" s="129"/>
      <c r="D3" s="133" t="s">
        <v>6</v>
      </c>
      <c r="E3" s="134"/>
      <c r="F3" s="134"/>
      <c r="G3" s="134"/>
      <c r="H3" s="135"/>
      <c r="I3" s="133" t="s">
        <v>7</v>
      </c>
      <c r="J3" s="135"/>
      <c r="K3" s="133" t="s">
        <v>9</v>
      </c>
      <c r="L3" s="135"/>
      <c r="M3" s="47"/>
      <c r="N3" s="48"/>
      <c r="O3" s="136" t="s">
        <v>17</v>
      </c>
      <c r="P3" s="49"/>
      <c r="Q3" s="46"/>
    </row>
    <row r="4" spans="1:133" ht="32.25" customHeight="1" thickBot="1">
      <c r="A4" s="130"/>
      <c r="B4" s="131"/>
      <c r="C4" s="132"/>
      <c r="D4" s="50" t="s">
        <v>0</v>
      </c>
      <c r="E4" s="50" t="s">
        <v>13</v>
      </c>
      <c r="F4" s="50" t="s">
        <v>14</v>
      </c>
      <c r="G4" s="50" t="s">
        <v>15</v>
      </c>
      <c r="H4" s="50" t="s">
        <v>1</v>
      </c>
      <c r="I4" s="50" t="s">
        <v>2</v>
      </c>
      <c r="J4" s="51" t="s">
        <v>16</v>
      </c>
      <c r="K4" s="51" t="s">
        <v>3</v>
      </c>
      <c r="L4" s="51" t="s">
        <v>4</v>
      </c>
      <c r="M4" s="51" t="s">
        <v>5</v>
      </c>
      <c r="N4" s="51" t="s">
        <v>8</v>
      </c>
      <c r="O4" s="137"/>
      <c r="P4" s="52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</row>
    <row r="5" spans="1:133" ht="15.75">
      <c r="A5" s="54" t="s">
        <v>18</v>
      </c>
      <c r="B5" s="55"/>
      <c r="C5" s="55"/>
      <c r="D5" s="56">
        <f t="shared" ref="D5:M5" si="0">SUM(D6:D8)</f>
        <v>140500</v>
      </c>
      <c r="E5" s="56">
        <f t="shared" si="0"/>
        <v>0</v>
      </c>
      <c r="F5" s="56">
        <f t="shared" si="0"/>
        <v>0</v>
      </c>
      <c r="G5" s="56">
        <f t="shared" si="0"/>
        <v>0</v>
      </c>
      <c r="H5" s="56">
        <f t="shared" si="0"/>
        <v>0</v>
      </c>
      <c r="I5" s="56">
        <f t="shared" si="0"/>
        <v>0</v>
      </c>
      <c r="J5" s="56">
        <f t="shared" si="0"/>
        <v>0</v>
      </c>
      <c r="K5" s="56">
        <f t="shared" si="0"/>
        <v>0</v>
      </c>
      <c r="L5" s="56">
        <f t="shared" si="0"/>
        <v>0</v>
      </c>
      <c r="M5" s="56">
        <f t="shared" si="0"/>
        <v>0</v>
      </c>
      <c r="N5" s="57">
        <f t="shared" ref="N5:N19" si="1">SUM(D5:M5)</f>
        <v>140500</v>
      </c>
      <c r="O5" s="58">
        <f t="shared" ref="O5:O19" si="2">(N5/O$21)</f>
        <v>253.61010830324909</v>
      </c>
      <c r="P5" s="59"/>
    </row>
    <row r="6" spans="1:133">
      <c r="A6" s="61"/>
      <c r="B6" s="62">
        <v>513</v>
      </c>
      <c r="C6" s="63" t="s">
        <v>19</v>
      </c>
      <c r="D6" s="64">
        <v>60472</v>
      </c>
      <c r="E6" s="64">
        <v>0</v>
      </c>
      <c r="F6" s="64">
        <v>0</v>
      </c>
      <c r="G6" s="64">
        <v>0</v>
      </c>
      <c r="H6" s="64">
        <v>0</v>
      </c>
      <c r="I6" s="64">
        <v>0</v>
      </c>
      <c r="J6" s="64">
        <v>0</v>
      </c>
      <c r="K6" s="64">
        <v>0</v>
      </c>
      <c r="L6" s="64">
        <v>0</v>
      </c>
      <c r="M6" s="64">
        <v>0</v>
      </c>
      <c r="N6" s="64">
        <f t="shared" si="1"/>
        <v>60472</v>
      </c>
      <c r="O6" s="65">
        <f t="shared" si="2"/>
        <v>109.15523465703971</v>
      </c>
      <c r="P6" s="66"/>
    </row>
    <row r="7" spans="1:133">
      <c r="A7" s="61"/>
      <c r="B7" s="62">
        <v>517</v>
      </c>
      <c r="C7" s="63" t="s">
        <v>20</v>
      </c>
      <c r="D7" s="64">
        <v>10379</v>
      </c>
      <c r="E7" s="64">
        <v>0</v>
      </c>
      <c r="F7" s="64">
        <v>0</v>
      </c>
      <c r="G7" s="64">
        <v>0</v>
      </c>
      <c r="H7" s="64">
        <v>0</v>
      </c>
      <c r="I7" s="64">
        <v>0</v>
      </c>
      <c r="J7" s="64">
        <v>0</v>
      </c>
      <c r="K7" s="64">
        <v>0</v>
      </c>
      <c r="L7" s="64">
        <v>0</v>
      </c>
      <c r="M7" s="64">
        <v>0</v>
      </c>
      <c r="N7" s="64">
        <f t="shared" si="1"/>
        <v>10379</v>
      </c>
      <c r="O7" s="65">
        <f t="shared" si="2"/>
        <v>18.734657039711191</v>
      </c>
      <c r="P7" s="66"/>
    </row>
    <row r="8" spans="1:133">
      <c r="A8" s="61"/>
      <c r="B8" s="62">
        <v>519</v>
      </c>
      <c r="C8" s="63" t="s">
        <v>52</v>
      </c>
      <c r="D8" s="64">
        <v>69649</v>
      </c>
      <c r="E8" s="64">
        <v>0</v>
      </c>
      <c r="F8" s="64">
        <v>0</v>
      </c>
      <c r="G8" s="64">
        <v>0</v>
      </c>
      <c r="H8" s="64">
        <v>0</v>
      </c>
      <c r="I8" s="64">
        <v>0</v>
      </c>
      <c r="J8" s="64">
        <v>0</v>
      </c>
      <c r="K8" s="64">
        <v>0</v>
      </c>
      <c r="L8" s="64">
        <v>0</v>
      </c>
      <c r="M8" s="64">
        <v>0</v>
      </c>
      <c r="N8" s="64">
        <f t="shared" si="1"/>
        <v>69649</v>
      </c>
      <c r="O8" s="65">
        <f t="shared" si="2"/>
        <v>125.7202166064982</v>
      </c>
      <c r="P8" s="66"/>
    </row>
    <row r="9" spans="1:133" ht="15.75">
      <c r="A9" s="67" t="s">
        <v>22</v>
      </c>
      <c r="B9" s="68"/>
      <c r="C9" s="69"/>
      <c r="D9" s="70">
        <f t="shared" ref="D9:M9" si="3">SUM(D10:D10)</f>
        <v>7338</v>
      </c>
      <c r="E9" s="70">
        <f t="shared" si="3"/>
        <v>0</v>
      </c>
      <c r="F9" s="70">
        <f t="shared" si="3"/>
        <v>0</v>
      </c>
      <c r="G9" s="70">
        <f t="shared" si="3"/>
        <v>0</v>
      </c>
      <c r="H9" s="70">
        <f t="shared" si="3"/>
        <v>0</v>
      </c>
      <c r="I9" s="70">
        <f t="shared" si="3"/>
        <v>0</v>
      </c>
      <c r="J9" s="70">
        <f t="shared" si="3"/>
        <v>0</v>
      </c>
      <c r="K9" s="70">
        <f t="shared" si="3"/>
        <v>0</v>
      </c>
      <c r="L9" s="70">
        <f t="shared" si="3"/>
        <v>0</v>
      </c>
      <c r="M9" s="70">
        <f t="shared" si="3"/>
        <v>0</v>
      </c>
      <c r="N9" s="71">
        <f t="shared" si="1"/>
        <v>7338</v>
      </c>
      <c r="O9" s="72">
        <f t="shared" si="2"/>
        <v>13.245487364620939</v>
      </c>
      <c r="P9" s="73"/>
    </row>
    <row r="10" spans="1:133">
      <c r="A10" s="61"/>
      <c r="B10" s="62">
        <v>522</v>
      </c>
      <c r="C10" s="63" t="s">
        <v>23</v>
      </c>
      <c r="D10" s="64">
        <v>7338</v>
      </c>
      <c r="E10" s="64">
        <v>0</v>
      </c>
      <c r="F10" s="64">
        <v>0</v>
      </c>
      <c r="G10" s="64">
        <v>0</v>
      </c>
      <c r="H10" s="64">
        <v>0</v>
      </c>
      <c r="I10" s="64">
        <v>0</v>
      </c>
      <c r="J10" s="64">
        <v>0</v>
      </c>
      <c r="K10" s="64">
        <v>0</v>
      </c>
      <c r="L10" s="64">
        <v>0</v>
      </c>
      <c r="M10" s="64">
        <v>0</v>
      </c>
      <c r="N10" s="64">
        <f t="shared" si="1"/>
        <v>7338</v>
      </c>
      <c r="O10" s="65">
        <f t="shared" si="2"/>
        <v>13.245487364620939</v>
      </c>
      <c r="P10" s="66"/>
    </row>
    <row r="11" spans="1:133" ht="15.75">
      <c r="A11" s="67" t="s">
        <v>25</v>
      </c>
      <c r="B11" s="68"/>
      <c r="C11" s="69"/>
      <c r="D11" s="70">
        <f t="shared" ref="D11:M11" si="4">SUM(D12:D13)</f>
        <v>0</v>
      </c>
      <c r="E11" s="70">
        <f t="shared" si="4"/>
        <v>0</v>
      </c>
      <c r="F11" s="70">
        <f t="shared" si="4"/>
        <v>0</v>
      </c>
      <c r="G11" s="70">
        <f t="shared" si="4"/>
        <v>0</v>
      </c>
      <c r="H11" s="70">
        <f t="shared" si="4"/>
        <v>0</v>
      </c>
      <c r="I11" s="70">
        <f t="shared" si="4"/>
        <v>371454</v>
      </c>
      <c r="J11" s="70">
        <f t="shared" si="4"/>
        <v>0</v>
      </c>
      <c r="K11" s="70">
        <f t="shared" si="4"/>
        <v>0</v>
      </c>
      <c r="L11" s="70">
        <f t="shared" si="4"/>
        <v>0</v>
      </c>
      <c r="M11" s="70">
        <f t="shared" si="4"/>
        <v>0</v>
      </c>
      <c r="N11" s="71">
        <f t="shared" si="1"/>
        <v>371454</v>
      </c>
      <c r="O11" s="72">
        <f t="shared" si="2"/>
        <v>670.49458483754518</v>
      </c>
      <c r="P11" s="73"/>
    </row>
    <row r="12" spans="1:133">
      <c r="A12" s="61"/>
      <c r="B12" s="62">
        <v>533</v>
      </c>
      <c r="C12" s="63" t="s">
        <v>26</v>
      </c>
      <c r="D12" s="64">
        <v>0</v>
      </c>
      <c r="E12" s="64">
        <v>0</v>
      </c>
      <c r="F12" s="64">
        <v>0</v>
      </c>
      <c r="G12" s="64">
        <v>0</v>
      </c>
      <c r="H12" s="64">
        <v>0</v>
      </c>
      <c r="I12" s="64">
        <v>177777</v>
      </c>
      <c r="J12" s="64">
        <v>0</v>
      </c>
      <c r="K12" s="64">
        <v>0</v>
      </c>
      <c r="L12" s="64">
        <v>0</v>
      </c>
      <c r="M12" s="64">
        <v>0</v>
      </c>
      <c r="N12" s="64">
        <f t="shared" si="1"/>
        <v>177777</v>
      </c>
      <c r="O12" s="65">
        <f t="shared" si="2"/>
        <v>320.89711191335738</v>
      </c>
      <c r="P12" s="66"/>
    </row>
    <row r="13" spans="1:133">
      <c r="A13" s="61"/>
      <c r="B13" s="62">
        <v>535</v>
      </c>
      <c r="C13" s="63" t="s">
        <v>44</v>
      </c>
      <c r="D13" s="64">
        <v>0</v>
      </c>
      <c r="E13" s="64">
        <v>0</v>
      </c>
      <c r="F13" s="64">
        <v>0</v>
      </c>
      <c r="G13" s="64">
        <v>0</v>
      </c>
      <c r="H13" s="64">
        <v>0</v>
      </c>
      <c r="I13" s="64">
        <v>193677</v>
      </c>
      <c r="J13" s="64">
        <v>0</v>
      </c>
      <c r="K13" s="64">
        <v>0</v>
      </c>
      <c r="L13" s="64">
        <v>0</v>
      </c>
      <c r="M13" s="64">
        <v>0</v>
      </c>
      <c r="N13" s="64">
        <f t="shared" si="1"/>
        <v>193677</v>
      </c>
      <c r="O13" s="65">
        <f t="shared" si="2"/>
        <v>349.59747292418774</v>
      </c>
      <c r="P13" s="66"/>
    </row>
    <row r="14" spans="1:133" ht="15.75">
      <c r="A14" s="67" t="s">
        <v>27</v>
      </c>
      <c r="B14" s="68"/>
      <c r="C14" s="69"/>
      <c r="D14" s="70">
        <f t="shared" ref="D14:M14" si="5">SUM(D15:D15)</f>
        <v>13525</v>
      </c>
      <c r="E14" s="70">
        <f t="shared" si="5"/>
        <v>0</v>
      </c>
      <c r="F14" s="70">
        <f t="shared" si="5"/>
        <v>0</v>
      </c>
      <c r="G14" s="70">
        <f t="shared" si="5"/>
        <v>0</v>
      </c>
      <c r="H14" s="70">
        <f t="shared" si="5"/>
        <v>0</v>
      </c>
      <c r="I14" s="70">
        <f t="shared" si="5"/>
        <v>0</v>
      </c>
      <c r="J14" s="70">
        <f t="shared" si="5"/>
        <v>0</v>
      </c>
      <c r="K14" s="70">
        <f t="shared" si="5"/>
        <v>0</v>
      </c>
      <c r="L14" s="70">
        <f t="shared" si="5"/>
        <v>0</v>
      </c>
      <c r="M14" s="70">
        <f t="shared" si="5"/>
        <v>0</v>
      </c>
      <c r="N14" s="70">
        <f t="shared" si="1"/>
        <v>13525</v>
      </c>
      <c r="O14" s="72">
        <f t="shared" si="2"/>
        <v>24.41335740072202</v>
      </c>
      <c r="P14" s="66"/>
    </row>
    <row r="15" spans="1:133">
      <c r="A15" s="61"/>
      <c r="B15" s="62">
        <v>572</v>
      </c>
      <c r="C15" s="63" t="s">
        <v>53</v>
      </c>
      <c r="D15" s="64">
        <v>13525</v>
      </c>
      <c r="E15" s="64">
        <v>0</v>
      </c>
      <c r="F15" s="64">
        <v>0</v>
      </c>
      <c r="G15" s="64">
        <v>0</v>
      </c>
      <c r="H15" s="64">
        <v>0</v>
      </c>
      <c r="I15" s="64">
        <v>0</v>
      </c>
      <c r="J15" s="64">
        <v>0</v>
      </c>
      <c r="K15" s="64">
        <v>0</v>
      </c>
      <c r="L15" s="64">
        <v>0</v>
      </c>
      <c r="M15" s="64">
        <v>0</v>
      </c>
      <c r="N15" s="64">
        <f t="shared" si="1"/>
        <v>13525</v>
      </c>
      <c r="O15" s="65">
        <f t="shared" si="2"/>
        <v>24.41335740072202</v>
      </c>
      <c r="P15" s="66"/>
    </row>
    <row r="16" spans="1:133" ht="15.75">
      <c r="A16" s="67" t="s">
        <v>54</v>
      </c>
      <c r="B16" s="68"/>
      <c r="C16" s="69"/>
      <c r="D16" s="70">
        <f t="shared" ref="D16:M16" si="6">SUM(D17:D18)</f>
        <v>42916</v>
      </c>
      <c r="E16" s="70">
        <f t="shared" si="6"/>
        <v>0</v>
      </c>
      <c r="F16" s="70">
        <f t="shared" si="6"/>
        <v>0</v>
      </c>
      <c r="G16" s="70">
        <f t="shared" si="6"/>
        <v>0</v>
      </c>
      <c r="H16" s="70">
        <f t="shared" si="6"/>
        <v>0</v>
      </c>
      <c r="I16" s="70">
        <f t="shared" si="6"/>
        <v>40127</v>
      </c>
      <c r="J16" s="70">
        <f t="shared" si="6"/>
        <v>0</v>
      </c>
      <c r="K16" s="70">
        <f t="shared" si="6"/>
        <v>0</v>
      </c>
      <c r="L16" s="70">
        <f t="shared" si="6"/>
        <v>0</v>
      </c>
      <c r="M16" s="70">
        <f t="shared" si="6"/>
        <v>0</v>
      </c>
      <c r="N16" s="70">
        <f t="shared" si="1"/>
        <v>83043</v>
      </c>
      <c r="O16" s="72">
        <f t="shared" si="2"/>
        <v>149.89711191335741</v>
      </c>
      <c r="P16" s="66"/>
    </row>
    <row r="17" spans="1:119">
      <c r="A17" s="61"/>
      <c r="B17" s="62">
        <v>581</v>
      </c>
      <c r="C17" s="63" t="s">
        <v>55</v>
      </c>
      <c r="D17" s="64">
        <v>42916</v>
      </c>
      <c r="E17" s="64">
        <v>0</v>
      </c>
      <c r="F17" s="64">
        <v>0</v>
      </c>
      <c r="G17" s="64">
        <v>0</v>
      </c>
      <c r="H17" s="64">
        <v>0</v>
      </c>
      <c r="I17" s="64">
        <v>0</v>
      </c>
      <c r="J17" s="64">
        <v>0</v>
      </c>
      <c r="K17" s="64">
        <v>0</v>
      </c>
      <c r="L17" s="64">
        <v>0</v>
      </c>
      <c r="M17" s="64">
        <v>0</v>
      </c>
      <c r="N17" s="64">
        <f t="shared" si="1"/>
        <v>42916</v>
      </c>
      <c r="O17" s="65">
        <f t="shared" si="2"/>
        <v>77.46570397111914</v>
      </c>
      <c r="P17" s="66"/>
    </row>
    <row r="18" spans="1:119" ht="15.75" thickBot="1">
      <c r="A18" s="61"/>
      <c r="B18" s="62">
        <v>591</v>
      </c>
      <c r="C18" s="63" t="s">
        <v>56</v>
      </c>
      <c r="D18" s="64">
        <v>0</v>
      </c>
      <c r="E18" s="64">
        <v>0</v>
      </c>
      <c r="F18" s="64">
        <v>0</v>
      </c>
      <c r="G18" s="64">
        <v>0</v>
      </c>
      <c r="H18" s="64">
        <v>0</v>
      </c>
      <c r="I18" s="64">
        <v>40127</v>
      </c>
      <c r="J18" s="64">
        <v>0</v>
      </c>
      <c r="K18" s="64">
        <v>0</v>
      </c>
      <c r="L18" s="64">
        <v>0</v>
      </c>
      <c r="M18" s="64">
        <v>0</v>
      </c>
      <c r="N18" s="64">
        <f t="shared" si="1"/>
        <v>40127</v>
      </c>
      <c r="O18" s="65">
        <f t="shared" si="2"/>
        <v>72.431407942238266</v>
      </c>
      <c r="P18" s="66"/>
    </row>
    <row r="19" spans="1:119" ht="16.5" thickBot="1">
      <c r="A19" s="74" t="s">
        <v>10</v>
      </c>
      <c r="B19" s="75"/>
      <c r="C19" s="76"/>
      <c r="D19" s="77">
        <f>SUM(D5,D9,D11,D14,D16)</f>
        <v>204279</v>
      </c>
      <c r="E19" s="77">
        <f t="shared" ref="E19:M19" si="7">SUM(E5,E9,E11,E14,E16)</f>
        <v>0</v>
      </c>
      <c r="F19" s="77">
        <f t="shared" si="7"/>
        <v>0</v>
      </c>
      <c r="G19" s="77">
        <f t="shared" si="7"/>
        <v>0</v>
      </c>
      <c r="H19" s="77">
        <f t="shared" si="7"/>
        <v>0</v>
      </c>
      <c r="I19" s="77">
        <f t="shared" si="7"/>
        <v>411581</v>
      </c>
      <c r="J19" s="77">
        <f t="shared" si="7"/>
        <v>0</v>
      </c>
      <c r="K19" s="77">
        <f t="shared" si="7"/>
        <v>0</v>
      </c>
      <c r="L19" s="77">
        <f t="shared" si="7"/>
        <v>0</v>
      </c>
      <c r="M19" s="77">
        <f t="shared" si="7"/>
        <v>0</v>
      </c>
      <c r="N19" s="77">
        <f t="shared" si="1"/>
        <v>615860</v>
      </c>
      <c r="O19" s="78">
        <f t="shared" si="2"/>
        <v>1111.6606498194947</v>
      </c>
      <c r="P19" s="59"/>
      <c r="Q19" s="79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0"/>
      <c r="BD19" s="80"/>
      <c r="BE19" s="80"/>
      <c r="BF19" s="80"/>
      <c r="BG19" s="80"/>
      <c r="BH19" s="80"/>
      <c r="BI19" s="80"/>
      <c r="BJ19" s="80"/>
      <c r="BK19" s="80"/>
      <c r="BL19" s="80"/>
      <c r="BM19" s="80"/>
      <c r="BN19" s="80"/>
      <c r="BO19" s="80"/>
      <c r="BP19" s="80"/>
      <c r="BQ19" s="80"/>
      <c r="BR19" s="80"/>
      <c r="BS19" s="80"/>
      <c r="BT19" s="80"/>
      <c r="BU19" s="80"/>
      <c r="BV19" s="80"/>
      <c r="BW19" s="80"/>
      <c r="BX19" s="80"/>
      <c r="BY19" s="80"/>
      <c r="BZ19" s="80"/>
      <c r="CA19" s="80"/>
      <c r="CB19" s="80"/>
      <c r="CC19" s="80"/>
      <c r="CD19" s="80"/>
      <c r="CE19" s="80"/>
      <c r="CF19" s="80"/>
      <c r="CG19" s="80"/>
      <c r="CH19" s="80"/>
      <c r="CI19" s="80"/>
      <c r="CJ19" s="80"/>
      <c r="CK19" s="80"/>
      <c r="CL19" s="80"/>
      <c r="CM19" s="80"/>
      <c r="CN19" s="80"/>
      <c r="CO19" s="80"/>
      <c r="CP19" s="80"/>
      <c r="CQ19" s="80"/>
      <c r="CR19" s="80"/>
      <c r="CS19" s="80"/>
      <c r="CT19" s="80"/>
      <c r="CU19" s="80"/>
      <c r="CV19" s="80"/>
      <c r="CW19" s="80"/>
      <c r="CX19" s="80"/>
      <c r="CY19" s="80"/>
      <c r="CZ19" s="80"/>
      <c r="DA19" s="80"/>
      <c r="DB19" s="80"/>
      <c r="DC19" s="80"/>
      <c r="DD19" s="80"/>
      <c r="DE19" s="80"/>
      <c r="DF19" s="80"/>
      <c r="DG19" s="80"/>
      <c r="DH19" s="80"/>
      <c r="DI19" s="80"/>
      <c r="DJ19" s="80"/>
      <c r="DK19" s="80"/>
      <c r="DL19" s="80"/>
      <c r="DM19" s="80"/>
      <c r="DN19" s="80"/>
      <c r="DO19" s="80"/>
    </row>
    <row r="20" spans="1:119">
      <c r="A20" s="81"/>
      <c r="B20" s="82"/>
      <c r="C20" s="82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4"/>
    </row>
    <row r="21" spans="1:119">
      <c r="A21" s="85"/>
      <c r="B21" s="86"/>
      <c r="C21" s="86"/>
      <c r="D21" s="87"/>
      <c r="E21" s="87"/>
      <c r="F21" s="87"/>
      <c r="G21" s="87"/>
      <c r="H21" s="87"/>
      <c r="I21" s="87"/>
      <c r="J21" s="87"/>
      <c r="K21" s="87"/>
      <c r="L21" s="114" t="s">
        <v>57</v>
      </c>
      <c r="M21" s="114"/>
      <c r="N21" s="114"/>
      <c r="O21" s="88">
        <v>554</v>
      </c>
    </row>
    <row r="22" spans="1:119">
      <c r="A22" s="115"/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7"/>
    </row>
    <row r="23" spans="1:119" ht="15.75" customHeight="1" thickBot="1">
      <c r="A23" s="118" t="s">
        <v>40</v>
      </c>
      <c r="B23" s="119"/>
      <c r="C23" s="119"/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20"/>
    </row>
  </sheetData>
  <mergeCells count="10">
    <mergeCell ref="L21:N21"/>
    <mergeCell ref="A22:O22"/>
    <mergeCell ref="A23:O2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2023-11-22T14:40:02Z</cp:lastPrinted>
  <dcterms:created xsi:type="dcterms:W3CDTF">2000-08-31T21:26:31Z</dcterms:created>
  <dcterms:modified xsi:type="dcterms:W3CDTF">2023-11-22T14:40:21Z</dcterms:modified>
</cp:coreProperties>
</file>