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'2008'!$A$1:$O$52</definedName>
    <definedName name="_xlnm.Print_Area" localSheetId="12">'2009'!$A$1:$O$51</definedName>
    <definedName name="_xlnm.Print_Area" localSheetId="11">'2010'!$A$1:$O$57</definedName>
    <definedName name="_xlnm.Print_Area" localSheetId="10">'2011'!$A$1:$O$47</definedName>
    <definedName name="_xlnm.Print_Area" localSheetId="9">'2012'!$A$1:$O$47</definedName>
    <definedName name="_xlnm.Print_Area" localSheetId="8">'2013'!$A$1:$O$42</definedName>
    <definedName name="_xlnm.Print_Area" localSheetId="7">'2014'!$A$1:$O$43</definedName>
    <definedName name="_xlnm.Print_Area" localSheetId="6">'2015'!$A$1:$O$46</definedName>
    <definedName name="_xlnm.Print_Area" localSheetId="5">'2016'!$A$1:$O$42</definedName>
    <definedName name="_xlnm.Print_Area" localSheetId="4">'2017'!$A$1:$O$40</definedName>
    <definedName name="_xlnm.Print_Area" localSheetId="3">'2018'!$A$1:$O$41</definedName>
    <definedName name="_xlnm.Print_Area" localSheetId="2">'2019'!$A$1:$O$42</definedName>
    <definedName name="_xlnm.Print_Area" localSheetId="1">'2020'!$A$1:$O$42</definedName>
    <definedName name="_xlnm.Print_Area" localSheetId="0">'2021'!$A$1:$P$43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<sst xmlns="http://schemas.openxmlformats.org/spreadsheetml/2006/main" count="804" uniqueCount="130">
  <si>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</si>
  <si>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</si>
  <si>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</si>
  <si>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</si>
  <si>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</si>
  <si>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</si>
  <si>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</si>
  <si>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</si>
  <si>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</si>
  <si>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</si>
  <si>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</si>
  <si>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</si>
  <si>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</si>
  <si>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</si>
  <si>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</si>
  <si>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</si>
  <si>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</si>
  <si>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Other</t>
  </si>
  <si>
    <t>Federal Grant - Public Safety</t>
  </si>
  <si>
    <t>Intergovernmental Revenue</t>
  </si>
  <si>
    <t>Federal Grant - Economic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</si>
  <si>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</si>
  <si>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</si>
  <si>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</si>
  <si>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</si>
  <si>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</si>
  <si>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</si>
  <si>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</si>
  <si>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</si>
  <si>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</si>
  <si>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</si>
  <si>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</si>
  <si>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</si>
  <si>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</si>
  <si>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</si>
  <si>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</si>
  <si>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</si>
  <si>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</si>
  <si>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Garbage / Solid Waste</t>
  </si>
  <si>
    <t>Physical Environment - Water / Sewer Combination Utility</t>
  </si>
  <si>
    <t>Physical Environment - Cemetary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</si>
  <si>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</si>
  <si>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</si>
  <si>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</si>
  <si>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</si>
  <si>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</si>
  <si>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</si>
  <si>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</si>
  <si>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</si>
  <si>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</si>
  <si>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Proprietary Non-Operating Sources - State Grants and Donations</t>
  </si>
  <si>
    <t>Proprietary Non-Operating Sources - Other Grants and Donations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</si>
  <si>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</si>
  <si>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</si>
  <si>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</si>
  <si>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</si>
  <si>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</si>
  <si>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</si>
  <si>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</si>
  <si>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</si>
  <si>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</si>
  <si>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Port St. Joe Revenues Reported by Account Code and Fund Type</t>
  </si>
  <si>
    <t>Local Fiscal Year Ended September 30, 2010</t>
  </si>
  <si>
    <t>Other Permits, Fees, and Special Assessments</t>
  </si>
  <si>
    <t>Federal Grant - Human Services - Health or Hospitals</t>
  </si>
  <si>
    <t>Federal Grant - Culture / Recreation</t>
  </si>
  <si>
    <t>State Grant - General Government</t>
  </si>
  <si>
    <t>State Shared Revenues - Transportation - Other Transportation</t>
  </si>
  <si>
    <t>Fines - Local Ordinance Violations</t>
  </si>
  <si>
    <t>Sale of Surplus Materials and Scrap</t>
  </si>
  <si>
    <t>Contributions and Donations from Private Sources</t>
  </si>
  <si>
    <t>Proceeds - Debt Proceeds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</si>
  <si>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</si>
  <si>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</si>
  <si>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</si>
  <si>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</si>
  <si>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</si>
  <si>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2011 Municipal Population:</t>
  </si>
  <si>
    <t>Local Fiscal Year Ended September 30, 2012</t>
  </si>
  <si>
    <t>Utility Service Tax - Other</t>
  </si>
  <si>
    <t>Federal Grant - Physical Environment - Water Supply System</t>
  </si>
  <si>
    <t>2012 Municipal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</si>
  <si>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</si>
  <si>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</si>
  <si>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</si>
  <si>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</si>
  <si>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</si>
  <si>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Other General Government Charges and Fees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</si>
  <si>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</si>
  <si>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</si>
  <si>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</si>
  <si>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</si>
  <si>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</si>
  <si>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</si>
  <si>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State Grant - Physical Environment - Sewer / Wastewater</t>
  </si>
  <si>
    <t>State Grant - Economic Environment</t>
  </si>
  <si>
    <t>State Shared Revenues - Physical Environment - Gas Supply System</t>
  </si>
  <si>
    <t>Grants from Other Local Units - Physical Environment</t>
  </si>
  <si>
    <t>Proceeds - Installment Purchases and Capital Lease Proceeds</t>
  </si>
  <si>
    <t>2008 Municipal Population:</t>
  </si>
  <si>
    <t>Local Fiscal Year Ended September 30, 2014</t>
  </si>
  <si>
    <t>State Shared Revenues - General Government - Alcoholic Beverage License Tax</t>
  </si>
  <si>
    <t>2014 Municipal Population:</t>
  </si>
  <si>
    <t>Local Fiscal Year Ended September 30, 2015</t>
  </si>
  <si>
    <t>Physical Environment - Other Physical Environment Charges</t>
  </si>
  <si>
    <t>Proprietary Non-Operating - State Grants and Donations</t>
  </si>
  <si>
    <t>2015 Municipal Population:</t>
  </si>
  <si>
    <t>Local Fiscal Year Ended September 30, 2016</t>
  </si>
  <si>
    <t>Proceeds of General Capital Asset Dispositions - Sales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</si>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</sst>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123</v>
      </c>
      <c r="B5" s="26"/>
      <c r="C5" s="26"/>
      <c r="D5" s="27">
        <f>SUM(D6:D9)</f>
        <v>2344759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717</v>
      </c>
      <c r="O5" s="28">
        <f>SUM(D5:N5)</f>
        <v>2345476</v>
      </c>
      <c r="P5" s="33">
        <f>(O5/P$41)</f>
        <v>661.2562729066817</v>
      </c>
      <c r="Q5" s="6"/>
    </row>
    <row r="6" spans="1:17" ht="15">
      <c r="A6" s="12"/>
      <c r="B6" s="25">
        <v>311</v>
      </c>
      <c r="C6" s="20" t="s">
        <v>2</v>
      </c>
      <c r="D6" s="46">
        <v>1525009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717</v>
      </c>
      <c r="O6" s="46">
        <f>SUM(D6:N6)</f>
        <v>1525726</v>
      </c>
      <c r="P6" s="47">
        <f>(O6/P$41)</f>
        <v>430.14547504933745</v>
      </c>
      <c r="Q6" s="9"/>
    </row>
    <row r="7" spans="1:17" ht="15">
      <c r="A7" s="12"/>
      <c r="B7" s="25">
        <v>314.1</v>
      </c>
      <c r="C7" s="20" t="s">
        <v>10</v>
      </c>
      <c r="D7" s="46">
        <v>611438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611438</v>
      </c>
      <c r="P7" s="47">
        <f>(O7/P$41)</f>
        <v>172.38173104031577</v>
      </c>
      <c r="Q7" s="9"/>
    </row>
    <row r="8" spans="1:17" ht="15">
      <c r="A8" s="12"/>
      <c r="B8" s="25">
        <v>314.4</v>
      </c>
      <c r="C8" s="20" t="s">
        <v>12</v>
      </c>
      <c r="D8" s="46">
        <v>75627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75627</v>
      </c>
      <c r="P8" s="47">
        <f>(O8/P$41)</f>
        <v>21.321398364815337</v>
      </c>
      <c r="Q8" s="9"/>
    </row>
    <row r="9" spans="1:17" ht="15">
      <c r="A9" s="12"/>
      <c r="B9" s="25">
        <v>314.9</v>
      </c>
      <c r="C9" s="20" t="s">
        <v>79</v>
      </c>
      <c r="D9" s="46">
        <v>132685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132685</v>
      </c>
      <c r="P9" s="47">
        <f>(O9/P$41)</f>
        <v>37.40766845221314</v>
      </c>
      <c r="Q9" s="9"/>
    </row>
    <row r="10" spans="1:17" ht="15.75">
      <c r="A10" s="29" t="s">
        <v>15</v>
      </c>
      <c r="B10" s="30"/>
      <c r="C10" s="31"/>
      <c r="D10" s="32">
        <f>SUM(D11:D12)</f>
        <v>88085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88085</v>
      </c>
      <c r="P10" s="45">
        <f>(O10/P$41)</f>
        <v>24.833662249788553</v>
      </c>
      <c r="Q10" s="10"/>
    </row>
    <row r="11" spans="1:17" ht="15">
      <c r="A11" s="12"/>
      <c r="B11" s="25">
        <v>322</v>
      </c>
      <c r="C11" s="20" t="s">
        <v>124</v>
      </c>
      <c r="D11" s="46">
        <v>79490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79490</v>
      </c>
      <c r="P11" s="47">
        <f>(O11/P$41)</f>
        <v>22.410487736115027</v>
      </c>
      <c r="Q11" s="9"/>
    </row>
    <row r="12" spans="1:17" ht="15">
      <c r="A12" s="12"/>
      <c r="B12" s="25">
        <v>322.9</v>
      </c>
      <c r="C12" s="20" t="s">
        <v>125</v>
      </c>
      <c r="D12" s="46">
        <v>8595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8595</v>
      </c>
      <c r="P12" s="47">
        <f>(O12/P$41)</f>
        <v>2.4231745136735268</v>
      </c>
      <c r="Q12" s="9"/>
    </row>
    <row r="13" spans="1:17" ht="15.75">
      <c r="A13" s="29" t="s">
        <v>126</v>
      </c>
      <c r="B13" s="30"/>
      <c r="C13" s="31"/>
      <c r="D13" s="32">
        <f>SUM(D14:D23)</f>
        <v>3030829</v>
      </c>
      <c r="E13" s="32">
        <f>SUM(E14:E23)</f>
        <v>0</v>
      </c>
      <c r="F13" s="32">
        <f>SUM(F14:F23)</f>
        <v>0</v>
      </c>
      <c r="G13" s="32">
        <f>SUM(G14:G23)</f>
        <v>0</v>
      </c>
      <c r="H13" s="32">
        <f>SUM(H14:H23)</f>
        <v>0</v>
      </c>
      <c r="I13" s="32">
        <f>SUM(I14:I23)</f>
        <v>807561</v>
      </c>
      <c r="J13" s="32">
        <f>SUM(J14:J23)</f>
        <v>0</v>
      </c>
      <c r="K13" s="32">
        <f>SUM(K14:K23)</f>
        <v>0</v>
      </c>
      <c r="L13" s="32">
        <f>SUM(L14:L23)</f>
        <v>0</v>
      </c>
      <c r="M13" s="32">
        <f>SUM(M14:M23)</f>
        <v>0</v>
      </c>
      <c r="N13" s="32">
        <f>SUM(N14:N23)</f>
        <v>0</v>
      </c>
      <c r="O13" s="44">
        <f>SUM(D13:N13)</f>
        <v>3838390</v>
      </c>
      <c r="P13" s="45">
        <f>(O13/P$41)</f>
        <v>1082.1511136171412</v>
      </c>
      <c r="Q13" s="10"/>
    </row>
    <row r="14" spans="1:17" ht="15">
      <c r="A14" s="12"/>
      <c r="B14" s="25">
        <v>331.2</v>
      </c>
      <c r="C14" s="20" t="s">
        <v>18</v>
      </c>
      <c r="D14" s="46">
        <v>91564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91564</v>
      </c>
      <c r="P14" s="47">
        <f>(O14/P$41)</f>
        <v>25.81449111925571</v>
      </c>
      <c r="Q14" s="9"/>
    </row>
    <row r="15" spans="1:17" ht="15">
      <c r="A15" s="12"/>
      <c r="B15" s="25">
        <v>331.31</v>
      </c>
      <c r="C15" s="20" t="s">
        <v>80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761500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0" ref="O15:O22">SUM(D15:N15)</f>
        <v>761500</v>
      </c>
      <c r="P15" s="47">
        <f>(O15/P$41)</f>
        <v>214.68846912884126</v>
      </c>
      <c r="Q15" s="9"/>
    </row>
    <row r="16" spans="1:17" ht="15">
      <c r="A16" s="12"/>
      <c r="B16" s="25">
        <v>331.49</v>
      </c>
      <c r="C16" s="20" t="s">
        <v>93</v>
      </c>
      <c r="D16" s="46">
        <v>190829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190829</v>
      </c>
      <c r="P16" s="47">
        <f>(O16/P$41)</f>
        <v>53.800112771356076</v>
      </c>
      <c r="Q16" s="9"/>
    </row>
    <row r="17" spans="1:17" ht="15">
      <c r="A17" s="12"/>
      <c r="B17" s="25">
        <v>331.7</v>
      </c>
      <c r="C17" s="20" t="s">
        <v>65</v>
      </c>
      <c r="D17" s="46">
        <v>104338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104338</v>
      </c>
      <c r="P17" s="47">
        <f>(O17/P$41)</f>
        <v>29.415844375528614</v>
      </c>
      <c r="Q17" s="9"/>
    </row>
    <row r="18" spans="1:17" ht="15">
      <c r="A18" s="12"/>
      <c r="B18" s="25">
        <v>334.1</v>
      </c>
      <c r="C18" s="20" t="s">
        <v>66</v>
      </c>
      <c r="D18" s="46">
        <v>1520668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1520668</v>
      </c>
      <c r="P18" s="47">
        <f>(O18/P$41)</f>
        <v>428.71948125176203</v>
      </c>
      <c r="Q18" s="9"/>
    </row>
    <row r="19" spans="1:17" ht="15">
      <c r="A19" s="12"/>
      <c r="B19" s="25">
        <v>334.7</v>
      </c>
      <c r="C19" s="20" t="s">
        <v>22</v>
      </c>
      <c r="D19" s="46">
        <v>378161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378161</v>
      </c>
      <c r="P19" s="47">
        <f>(O19/P$41)</f>
        <v>106.6143219622216</v>
      </c>
      <c r="Q19" s="9"/>
    </row>
    <row r="20" spans="1:17" ht="15">
      <c r="A20" s="12"/>
      <c r="B20" s="25">
        <v>335.14</v>
      </c>
      <c r="C20" s="20" t="s">
        <v>85</v>
      </c>
      <c r="D20" s="46">
        <v>1327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1327</v>
      </c>
      <c r="P20" s="47">
        <f>(O20/P$41)</f>
        <v>0.3741189737806597</v>
      </c>
      <c r="Q20" s="9"/>
    </row>
    <row r="21" spans="1:17" ht="15">
      <c r="A21" s="12"/>
      <c r="B21" s="25">
        <v>335.15</v>
      </c>
      <c r="C21" s="20" t="s">
        <v>101</v>
      </c>
      <c r="D21" s="46">
        <v>3847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3847</v>
      </c>
      <c r="P21" s="47">
        <f>(O21/P$41)</f>
        <v>1.0845785170566675</v>
      </c>
      <c r="Q21" s="9"/>
    </row>
    <row r="22" spans="1:17" ht="15">
      <c r="A22" s="12"/>
      <c r="B22" s="25">
        <v>335.18</v>
      </c>
      <c r="C22" s="20" t="s">
        <v>127</v>
      </c>
      <c r="D22" s="46">
        <v>622233</v>
      </c>
      <c r="E22" s="46">
        <v>0</v>
      </c>
      <c r="F22" s="46">
        <v>0</v>
      </c>
      <c r="G22" s="46">
        <v>0</v>
      </c>
      <c r="H22" s="46">
        <v>0</v>
      </c>
      <c r="I22" s="46">
        <v>46061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668294</v>
      </c>
      <c r="P22" s="47">
        <f>(O22/P$41)</f>
        <v>188.4110515928954</v>
      </c>
      <c r="Q22" s="9"/>
    </row>
    <row r="23" spans="1:17" ht="15">
      <c r="A23" s="12"/>
      <c r="B23" s="25">
        <v>335.9</v>
      </c>
      <c r="C23" s="20" t="s">
        <v>128</v>
      </c>
      <c r="D23" s="46">
        <v>117862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117862</v>
      </c>
      <c r="P23" s="47">
        <f>(O23/P$41)</f>
        <v>33.22864392444319</v>
      </c>
      <c r="Q23" s="9"/>
    </row>
    <row r="24" spans="1:17" ht="15.75">
      <c r="A24" s="29" t="s">
        <v>33</v>
      </c>
      <c r="B24" s="30"/>
      <c r="C24" s="31"/>
      <c r="D24" s="32">
        <f>SUM(D25:D30)</f>
        <v>138507</v>
      </c>
      <c r="E24" s="32">
        <f>SUM(E25:E30)</f>
        <v>0</v>
      </c>
      <c r="F24" s="32">
        <f>SUM(F25:F30)</f>
        <v>0</v>
      </c>
      <c r="G24" s="32">
        <f>SUM(G25:G30)</f>
        <v>0</v>
      </c>
      <c r="H24" s="32">
        <f>SUM(H25:H30)</f>
        <v>0</v>
      </c>
      <c r="I24" s="32">
        <f>SUM(I25:I30)</f>
        <v>9131129</v>
      </c>
      <c r="J24" s="32">
        <f>SUM(J25:J30)</f>
        <v>0</v>
      </c>
      <c r="K24" s="32">
        <f>SUM(K25:K30)</f>
        <v>0</v>
      </c>
      <c r="L24" s="32">
        <f>SUM(L25:L30)</f>
        <v>0</v>
      </c>
      <c r="M24" s="32">
        <f>SUM(M25:M30)</f>
        <v>0</v>
      </c>
      <c r="N24" s="32">
        <f>SUM(N25:N30)</f>
        <v>0</v>
      </c>
      <c r="O24" s="32">
        <f>SUM(D24:N24)</f>
        <v>9269636</v>
      </c>
      <c r="P24" s="45">
        <f>(O24/P$41)</f>
        <v>2613.3735551170003</v>
      </c>
      <c r="Q24" s="10"/>
    </row>
    <row r="25" spans="1:17" ht="15">
      <c r="A25" s="12"/>
      <c r="B25" s="25">
        <v>341.9</v>
      </c>
      <c r="C25" s="20" t="s">
        <v>87</v>
      </c>
      <c r="D25" s="46">
        <v>1688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1" ref="O25:O30">SUM(D25:N25)</f>
        <v>1688</v>
      </c>
      <c r="P25" s="47">
        <f>(O25/P$41)</f>
        <v>0.47589512263884975</v>
      </c>
      <c r="Q25" s="9"/>
    </row>
    <row r="26" spans="1:17" ht="15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969138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969138</v>
      </c>
      <c r="P26" s="47">
        <f>(O26/P$41)</f>
        <v>273.2275162108824</v>
      </c>
      <c r="Q26" s="9"/>
    </row>
    <row r="27" spans="1:17" ht="15">
      <c r="A27" s="12"/>
      <c r="B27" s="25">
        <v>343.6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8161991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8161991</v>
      </c>
      <c r="P27" s="47">
        <f>(O27/P$41)</f>
        <v>2301.096983366225</v>
      </c>
      <c r="Q27" s="9"/>
    </row>
    <row r="28" spans="1:17" ht="15">
      <c r="A28" s="12"/>
      <c r="B28" s="25">
        <v>343.8</v>
      </c>
      <c r="C28" s="20" t="s">
        <v>40</v>
      </c>
      <c r="D28" s="46">
        <v>17963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17963</v>
      </c>
      <c r="P28" s="47">
        <f>(O28/P$41)</f>
        <v>5.0642796729630675</v>
      </c>
      <c r="Q28" s="9"/>
    </row>
    <row r="29" spans="1:17" ht="15">
      <c r="A29" s="12"/>
      <c r="B29" s="25">
        <v>343.9</v>
      </c>
      <c r="C29" s="20" t="s">
        <v>104</v>
      </c>
      <c r="D29" s="46">
        <v>45517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45517</v>
      </c>
      <c r="P29" s="47">
        <f>(O29/P$41)</f>
        <v>12.832534536227799</v>
      </c>
      <c r="Q29" s="9"/>
    </row>
    <row r="30" spans="1:17" ht="15">
      <c r="A30" s="12"/>
      <c r="B30" s="25">
        <v>347.2</v>
      </c>
      <c r="C30" s="20" t="s">
        <v>41</v>
      </c>
      <c r="D30" s="46">
        <v>73339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73339</v>
      </c>
      <c r="P30" s="47">
        <f>(O30/P$41)</f>
        <v>20.67634620806315</v>
      </c>
      <c r="Q30" s="9"/>
    </row>
    <row r="31" spans="1:17" ht="15.75">
      <c r="A31" s="29" t="s">
        <v>34</v>
      </c>
      <c r="B31" s="30"/>
      <c r="C31" s="31"/>
      <c r="D31" s="32">
        <f>SUM(D32:D32)</f>
        <v>8480</v>
      </c>
      <c r="E31" s="32">
        <f>SUM(E32:E32)</f>
        <v>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8480</v>
      </c>
      <c r="P31" s="45">
        <f>(O31/P$41)</f>
        <v>2.3907527488018046</v>
      </c>
      <c r="Q31" s="10"/>
    </row>
    <row r="32" spans="1:17" ht="15">
      <c r="A32" s="13"/>
      <c r="B32" s="39">
        <v>359</v>
      </c>
      <c r="C32" s="21" t="s">
        <v>44</v>
      </c>
      <c r="D32" s="46">
        <v>8480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8480</v>
      </c>
      <c r="P32" s="47">
        <f>(O32/P$41)</f>
        <v>2.3907527488018046</v>
      </c>
      <c r="Q32" s="9"/>
    </row>
    <row r="33" spans="1:17" ht="15.75">
      <c r="A33" s="29" t="s">
        <v>3</v>
      </c>
      <c r="B33" s="30"/>
      <c r="C33" s="31"/>
      <c r="D33" s="32">
        <f>SUM(D34:D38)</f>
        <v>167572</v>
      </c>
      <c r="E33" s="32">
        <f>SUM(E34:E38)</f>
        <v>0</v>
      </c>
      <c r="F33" s="32">
        <f>SUM(F34:F38)</f>
        <v>0</v>
      </c>
      <c r="G33" s="32">
        <f>SUM(G34:G38)</f>
        <v>0</v>
      </c>
      <c r="H33" s="32">
        <f>SUM(H34:H38)</f>
        <v>0</v>
      </c>
      <c r="I33" s="32">
        <f>SUM(I34:I38)</f>
        <v>775036</v>
      </c>
      <c r="J33" s="32">
        <f>SUM(J34:J38)</f>
        <v>0</v>
      </c>
      <c r="K33" s="32">
        <f>SUM(K34:K38)</f>
        <v>0</v>
      </c>
      <c r="L33" s="32">
        <f>SUM(L34:L38)</f>
        <v>0</v>
      </c>
      <c r="M33" s="32">
        <f>SUM(M34:M38)</f>
        <v>0</v>
      </c>
      <c r="N33" s="32">
        <f>SUM(N34:N38)</f>
        <v>43</v>
      </c>
      <c r="O33" s="32">
        <f>SUM(D33:N33)</f>
        <v>942651</v>
      </c>
      <c r="P33" s="45">
        <f>(O33/P$41)</f>
        <v>265.76007893994927</v>
      </c>
      <c r="Q33" s="10"/>
    </row>
    <row r="34" spans="1:17" ht="15">
      <c r="A34" s="12"/>
      <c r="B34" s="25">
        <v>361.1</v>
      </c>
      <c r="C34" s="20" t="s">
        <v>45</v>
      </c>
      <c r="D34" s="46">
        <v>35735</v>
      </c>
      <c r="E34" s="46">
        <v>0</v>
      </c>
      <c r="F34" s="46">
        <v>0</v>
      </c>
      <c r="G34" s="46">
        <v>0</v>
      </c>
      <c r="H34" s="46">
        <v>0</v>
      </c>
      <c r="I34" s="46">
        <v>2746</v>
      </c>
      <c r="J34" s="46">
        <v>0</v>
      </c>
      <c r="K34" s="46">
        <v>0</v>
      </c>
      <c r="L34" s="46">
        <v>0</v>
      </c>
      <c r="M34" s="46">
        <v>0</v>
      </c>
      <c r="N34" s="46">
        <v>43</v>
      </c>
      <c r="O34" s="46">
        <f>SUM(D34:N34)</f>
        <v>38524</v>
      </c>
      <c r="P34" s="47">
        <f>(O34/P$41)</f>
        <v>10.861009303636877</v>
      </c>
      <c r="Q34" s="9"/>
    </row>
    <row r="35" spans="1:17" ht="15">
      <c r="A35" s="12"/>
      <c r="B35" s="25">
        <v>362</v>
      </c>
      <c r="C35" s="20" t="s">
        <v>46</v>
      </c>
      <c r="D35" s="46">
        <v>92992</v>
      </c>
      <c r="E35" s="46">
        <v>0</v>
      </c>
      <c r="F35" s="46">
        <v>0</v>
      </c>
      <c r="G35" s="46">
        <v>0</v>
      </c>
      <c r="H35" s="46">
        <v>0</v>
      </c>
      <c r="I35" s="46">
        <v>10830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103822</v>
      </c>
      <c r="P35" s="47">
        <f>(O35/P$41)</f>
        <v>29.270369326191148</v>
      </c>
      <c r="Q35" s="9"/>
    </row>
    <row r="36" spans="1:17" ht="15">
      <c r="A36" s="12"/>
      <c r="B36" s="25">
        <v>365</v>
      </c>
      <c r="C36" s="20" t="s">
        <v>88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691418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701418</v>
      </c>
      <c r="P36" s="47">
        <f>(O36/P$41)</f>
        <v>197.74964758951225</v>
      </c>
      <c r="Q36" s="9"/>
    </row>
    <row r="37" spans="1:17" ht="15">
      <c r="A37" s="12"/>
      <c r="B37" s="25">
        <v>366</v>
      </c>
      <c r="C37" s="20" t="s">
        <v>70</v>
      </c>
      <c r="D37" s="46">
        <v>11895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11895</v>
      </c>
      <c r="P37" s="47">
        <f>(O37/P$41)</f>
        <v>3.3535382012968706</v>
      </c>
      <c r="Q37" s="9"/>
    </row>
    <row r="38" spans="1:17" ht="15.75" thickBot="1">
      <c r="A38" s="12"/>
      <c r="B38" s="25">
        <v>369.9</v>
      </c>
      <c r="C38" s="20" t="s">
        <v>48</v>
      </c>
      <c r="D38" s="46">
        <v>16950</v>
      </c>
      <c r="E38" s="46">
        <v>0</v>
      </c>
      <c r="F38" s="46">
        <v>0</v>
      </c>
      <c r="G38" s="46">
        <v>0</v>
      </c>
      <c r="H38" s="46">
        <v>0</v>
      </c>
      <c r="I38" s="46">
        <v>70042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86992</v>
      </c>
      <c r="P38" s="47">
        <f>(O38/P$41)</f>
        <v>24.525514519312093</v>
      </c>
      <c r="Q38" s="9"/>
    </row>
    <row r="39" spans="1:120" ht="16.5" thickBot="1">
      <c r="A39" s="14" t="s">
        <v>42</v>
      </c>
      <c r="B39" s="23"/>
      <c r="C39" s="22"/>
      <c r="D39" s="15">
        <f>SUM(D5,D10,D13,D24,D31,D33)</f>
        <v>5778232</v>
      </c>
      <c r="E39" s="15">
        <f aca="true" t="shared" si="2" ref="E39:N39">SUM(E5,E10,E13,E24,E31,E33)</f>
        <v>0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10713726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f t="shared" si="2"/>
        <v>0</v>
      </c>
      <c r="N39" s="15">
        <f t="shared" si="2"/>
        <v>760</v>
      </c>
      <c r="O39" s="15">
        <f>SUM(D39:N39)</f>
        <v>16492718</v>
      </c>
      <c r="P39" s="38">
        <f>(O39/P$41)</f>
        <v>4649.765435579363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129</v>
      </c>
      <c r="N41" s="48"/>
      <c r="O41" s="48"/>
      <c r="P41" s="43">
        <v>3547</v>
      </c>
    </row>
    <row r="42" spans="1:16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6" ht="15.75" customHeight="1" thickBot="1">
      <c r="A43" s="52" t="s">
        <v>74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1494969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248538</v>
      </c>
      <c r="N5" s="28">
        <f aca="true" t="shared" si="1" ref="N5:N26">SUM(D5:M5)</f>
        <v>1743507</v>
      </c>
      <c r="O5" s="33">
        <f aca="true" t="shared" si="2" ref="O5:O43">(N5/O$45)</f>
        <v>502.1621543778802</v>
      </c>
      <c r="P5" s="6"/>
    </row>
    <row r="6" spans="1:16" ht="15">
      <c r="A6" s="12"/>
      <c r="B6" s="25">
        <v>311</v>
      </c>
      <c r="C6" s="20" t="s">
        <v>2</v>
      </c>
      <c r="D6" s="46">
        <v>1042223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248538</v>
      </c>
      <c r="N6" s="46">
        <f t="shared" si="1"/>
        <v>1290761</v>
      </c>
      <c r="O6" s="47">
        <f t="shared" si="2"/>
        <v>371.76296082949307</v>
      </c>
      <c r="P6" s="9"/>
    </row>
    <row r="7" spans="1:16" ht="15">
      <c r="A7" s="12"/>
      <c r="B7" s="25">
        <v>314.1</v>
      </c>
      <c r="C7" s="20" t="s">
        <v>10</v>
      </c>
      <c r="D7" s="46">
        <v>201948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201948</v>
      </c>
      <c r="O7" s="47">
        <f t="shared" si="2"/>
        <v>58.164746543778804</v>
      </c>
      <c r="P7" s="9"/>
    </row>
    <row r="8" spans="1:16" ht="15">
      <c r="A8" s="12"/>
      <c r="B8" s="25">
        <v>314.4</v>
      </c>
      <c r="C8" s="20" t="s">
        <v>12</v>
      </c>
      <c r="D8" s="46">
        <v>51850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51850</v>
      </c>
      <c r="O8" s="47">
        <f t="shared" si="2"/>
        <v>14.933755760368664</v>
      </c>
      <c r="P8" s="9"/>
    </row>
    <row r="9" spans="1:16" ht="15">
      <c r="A9" s="12"/>
      <c r="B9" s="25">
        <v>314.8</v>
      </c>
      <c r="C9" s="20" t="s">
        <v>13</v>
      </c>
      <c r="D9" s="46">
        <v>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</v>
      </c>
      <c r="O9" s="47">
        <f t="shared" si="2"/>
        <v>0.046370967741935484</v>
      </c>
      <c r="P9" s="9"/>
    </row>
    <row r="10" spans="1:16" ht="15">
      <c r="A10" s="12"/>
      <c r="B10" s="25">
        <v>314.9</v>
      </c>
      <c r="C10" s="20" t="s">
        <v>79</v>
      </c>
      <c r="D10" s="46">
        <v>180628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180628</v>
      </c>
      <c r="O10" s="47">
        <f t="shared" si="2"/>
        <v>52.024193548387096</v>
      </c>
      <c r="P10" s="9"/>
    </row>
    <row r="11" spans="1:16" ht="15">
      <c r="A11" s="12"/>
      <c r="B11" s="25">
        <v>316</v>
      </c>
      <c r="C11" s="20" t="s">
        <v>14</v>
      </c>
      <c r="D11" s="46">
        <v>18159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18159</v>
      </c>
      <c r="O11" s="47">
        <f t="shared" si="2"/>
        <v>5.230126728110599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218160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218160</v>
      </c>
      <c r="O12" s="45">
        <f t="shared" si="2"/>
        <v>62.83410138248848</v>
      </c>
      <c r="P12" s="10"/>
    </row>
    <row r="13" spans="1:16" ht="15">
      <c r="A13" s="12"/>
      <c r="B13" s="25">
        <v>322</v>
      </c>
      <c r="C13" s="20" t="s">
        <v>0</v>
      </c>
      <c r="D13" s="46">
        <v>13566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13566</v>
      </c>
      <c r="O13" s="47">
        <f t="shared" si="2"/>
        <v>3.907258064516129</v>
      </c>
      <c r="P13" s="9"/>
    </row>
    <row r="14" spans="1:16" ht="15">
      <c r="A14" s="12"/>
      <c r="B14" s="25">
        <v>323.1</v>
      </c>
      <c r="C14" s="20" t="s">
        <v>16</v>
      </c>
      <c r="D14" s="46">
        <v>186408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186408</v>
      </c>
      <c r="O14" s="47">
        <f t="shared" si="2"/>
        <v>53.6889400921659</v>
      </c>
      <c r="P14" s="9"/>
    </row>
    <row r="15" spans="1:16" ht="15">
      <c r="A15" s="12"/>
      <c r="B15" s="25">
        <v>329</v>
      </c>
      <c r="C15" s="20" t="s">
        <v>63</v>
      </c>
      <c r="D15" s="46">
        <v>18186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18186</v>
      </c>
      <c r="O15" s="47">
        <f t="shared" si="2"/>
        <v>5.237903225806452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SUM(D17:D25)</f>
        <v>1354046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2621519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3975565</v>
      </c>
      <c r="O16" s="45">
        <f t="shared" si="2"/>
        <v>1145.0360023041474</v>
      </c>
      <c r="P16" s="10"/>
    </row>
    <row r="17" spans="1:16" ht="15">
      <c r="A17" s="12"/>
      <c r="B17" s="25">
        <v>331.2</v>
      </c>
      <c r="C17" s="20" t="s">
        <v>18</v>
      </c>
      <c r="D17" s="46">
        <v>18059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18059</v>
      </c>
      <c r="O17" s="47">
        <f t="shared" si="2"/>
        <v>5.201324884792626</v>
      </c>
      <c r="P17" s="9"/>
    </row>
    <row r="18" spans="1:16" ht="15">
      <c r="A18" s="12"/>
      <c r="B18" s="25">
        <v>331.31</v>
      </c>
      <c r="C18" s="20" t="s">
        <v>80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2621519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2621519</v>
      </c>
      <c r="O18" s="47">
        <f t="shared" si="2"/>
        <v>755.0457949308756</v>
      </c>
      <c r="P18" s="9"/>
    </row>
    <row r="19" spans="1:16" ht="15">
      <c r="A19" s="12"/>
      <c r="B19" s="25">
        <v>331.7</v>
      </c>
      <c r="C19" s="20" t="s">
        <v>65</v>
      </c>
      <c r="D19" s="46">
        <v>552793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552793</v>
      </c>
      <c r="O19" s="47">
        <f t="shared" si="2"/>
        <v>159.2145737327189</v>
      </c>
      <c r="P19" s="9"/>
    </row>
    <row r="20" spans="1:16" ht="15">
      <c r="A20" s="12"/>
      <c r="B20" s="25">
        <v>334.1</v>
      </c>
      <c r="C20" s="20" t="s">
        <v>66</v>
      </c>
      <c r="D20" s="46">
        <v>20998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20998</v>
      </c>
      <c r="O20" s="47">
        <f t="shared" si="2"/>
        <v>6.0478110599078345</v>
      </c>
      <c r="P20" s="9"/>
    </row>
    <row r="21" spans="1:16" ht="15">
      <c r="A21" s="12"/>
      <c r="B21" s="25">
        <v>334.7</v>
      </c>
      <c r="C21" s="20" t="s">
        <v>22</v>
      </c>
      <c r="D21" s="46">
        <v>389519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389519</v>
      </c>
      <c r="O21" s="47">
        <f t="shared" si="2"/>
        <v>112.18865207373273</v>
      </c>
      <c r="P21" s="9"/>
    </row>
    <row r="22" spans="1:16" ht="15">
      <c r="A22" s="12"/>
      <c r="B22" s="25">
        <v>335.12</v>
      </c>
      <c r="C22" s="20" t="s">
        <v>23</v>
      </c>
      <c r="D22" s="46">
        <v>104708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104708</v>
      </c>
      <c r="O22" s="47">
        <f t="shared" si="2"/>
        <v>30.157834101382488</v>
      </c>
      <c r="P22" s="9"/>
    </row>
    <row r="23" spans="1:16" ht="15">
      <c r="A23" s="12"/>
      <c r="B23" s="25">
        <v>335.14</v>
      </c>
      <c r="C23" s="20" t="s">
        <v>24</v>
      </c>
      <c r="D23" s="46">
        <v>570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570</v>
      </c>
      <c r="O23" s="47">
        <f t="shared" si="2"/>
        <v>0.1641705069124424</v>
      </c>
      <c r="P23" s="9"/>
    </row>
    <row r="24" spans="1:16" ht="15">
      <c r="A24" s="12"/>
      <c r="B24" s="25">
        <v>335.15</v>
      </c>
      <c r="C24" s="20" t="s">
        <v>25</v>
      </c>
      <c r="D24" s="46">
        <v>2489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2489</v>
      </c>
      <c r="O24" s="47">
        <f t="shared" si="2"/>
        <v>0.7168778801843319</v>
      </c>
      <c r="P24" s="9"/>
    </row>
    <row r="25" spans="1:16" ht="15">
      <c r="A25" s="12"/>
      <c r="B25" s="25">
        <v>335.18</v>
      </c>
      <c r="C25" s="20" t="s">
        <v>26</v>
      </c>
      <c r="D25" s="46">
        <v>264910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264910</v>
      </c>
      <c r="O25" s="47">
        <f t="shared" si="2"/>
        <v>76.29896313364056</v>
      </c>
      <c r="P25" s="9"/>
    </row>
    <row r="26" spans="1:16" ht="15.75">
      <c r="A26" s="29" t="s">
        <v>33</v>
      </c>
      <c r="B26" s="30"/>
      <c r="C26" s="31"/>
      <c r="D26" s="32">
        <f aca="true" t="shared" si="5" ref="D26:M26">SUM(D27:D32)</f>
        <v>23241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4974811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4998052</v>
      </c>
      <c r="O26" s="45">
        <f t="shared" si="2"/>
        <v>1439.5311059907833</v>
      </c>
      <c r="P26" s="10"/>
    </row>
    <row r="27" spans="1:16" ht="15">
      <c r="A27" s="12"/>
      <c r="B27" s="25">
        <v>341.9</v>
      </c>
      <c r="C27" s="20" t="s">
        <v>36</v>
      </c>
      <c r="D27" s="46">
        <v>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613</v>
      </c>
      <c r="O27" s="47">
        <f t="shared" si="2"/>
        <v>0.1765552995391705</v>
      </c>
      <c r="P27" s="9"/>
    </row>
    <row r="28" spans="1:16" ht="15">
      <c r="A28" s="12"/>
      <c r="B28" s="25">
        <v>342.2</v>
      </c>
      <c r="C28" s="20" t="s">
        <v>37</v>
      </c>
      <c r="D28" s="46">
        <v>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6000</v>
      </c>
      <c r="O28" s="47">
        <f t="shared" si="2"/>
        <v>1.728110599078341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966676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966676</v>
      </c>
      <c r="O29" s="47">
        <f t="shared" si="2"/>
        <v>278.4205069124424</v>
      </c>
      <c r="P29" s="9"/>
    </row>
    <row r="30" spans="1:16" ht="15">
      <c r="A30" s="12"/>
      <c r="B30" s="25">
        <v>343.6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4008135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4008135</v>
      </c>
      <c r="O30" s="47">
        <f t="shared" si="2"/>
        <v>1154.416762672811</v>
      </c>
      <c r="P30" s="9"/>
    </row>
    <row r="31" spans="1:16" ht="15">
      <c r="A31" s="12"/>
      <c r="B31" s="25">
        <v>343.8</v>
      </c>
      <c r="C31" s="20" t="s">
        <v>40</v>
      </c>
      <c r="D31" s="46">
        <v>11375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11375</v>
      </c>
      <c r="O31" s="47">
        <f t="shared" si="2"/>
        <v>3.276209677419355</v>
      </c>
      <c r="P31" s="9"/>
    </row>
    <row r="32" spans="1:16" ht="15">
      <c r="A32" s="12"/>
      <c r="B32" s="25">
        <v>347.2</v>
      </c>
      <c r="C32" s="20" t="s">
        <v>41</v>
      </c>
      <c r="D32" s="46">
        <v>5253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5253</v>
      </c>
      <c r="O32" s="47">
        <f t="shared" si="2"/>
        <v>1.5129608294930876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SUM(D34:D34)</f>
        <v>5613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3">SUM(D33:M33)</f>
        <v>5613</v>
      </c>
      <c r="O33" s="45">
        <f t="shared" si="2"/>
        <v>1.616647465437788</v>
      </c>
      <c r="P33" s="10"/>
    </row>
    <row r="34" spans="1:16" ht="15">
      <c r="A34" s="13"/>
      <c r="B34" s="39">
        <v>359</v>
      </c>
      <c r="C34" s="21" t="s">
        <v>44</v>
      </c>
      <c r="D34" s="46">
        <v>5613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5613</v>
      </c>
      <c r="O34" s="47">
        <f t="shared" si="2"/>
        <v>1.616647465437788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SUM(D36:D40)</f>
        <v>135056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68407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485</v>
      </c>
      <c r="N35" s="32">
        <f t="shared" si="8"/>
        <v>203948</v>
      </c>
      <c r="O35" s="45">
        <f t="shared" si="2"/>
        <v>58.74078341013825</v>
      </c>
      <c r="P35" s="10"/>
    </row>
    <row r="36" spans="1:16" ht="15">
      <c r="A36" s="12"/>
      <c r="B36" s="25">
        <v>361.1</v>
      </c>
      <c r="C36" s="20" t="s">
        <v>45</v>
      </c>
      <c r="D36" s="46">
        <v>5978</v>
      </c>
      <c r="E36" s="46">
        <v>0</v>
      </c>
      <c r="F36" s="46">
        <v>0</v>
      </c>
      <c r="G36" s="46">
        <v>0</v>
      </c>
      <c r="H36" s="46">
        <v>0</v>
      </c>
      <c r="I36" s="46">
        <v>429</v>
      </c>
      <c r="J36" s="46">
        <v>0</v>
      </c>
      <c r="K36" s="46">
        <v>0</v>
      </c>
      <c r="L36" s="46">
        <v>0</v>
      </c>
      <c r="M36" s="46">
        <v>485</v>
      </c>
      <c r="N36" s="46">
        <f t="shared" si="8"/>
        <v>6892</v>
      </c>
      <c r="O36" s="47">
        <f t="shared" si="2"/>
        <v>1.9850230414746544</v>
      </c>
      <c r="P36" s="9"/>
    </row>
    <row r="37" spans="1:16" ht="15">
      <c r="A37" s="12"/>
      <c r="B37" s="25">
        <v>362</v>
      </c>
      <c r="C37" s="20" t="s">
        <v>46</v>
      </c>
      <c r="D37" s="46">
        <v>35894</v>
      </c>
      <c r="E37" s="46">
        <v>0</v>
      </c>
      <c r="F37" s="46">
        <v>0</v>
      </c>
      <c r="G37" s="46">
        <v>0</v>
      </c>
      <c r="H37" s="46">
        <v>0</v>
      </c>
      <c r="I37" s="46">
        <v>22384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58278</v>
      </c>
      <c r="O37" s="47">
        <f t="shared" si="2"/>
        <v>16.785138248847925</v>
      </c>
      <c r="P37" s="9"/>
    </row>
    <row r="38" spans="1:16" ht="15">
      <c r="A38" s="12"/>
      <c r="B38" s="25">
        <v>365</v>
      </c>
      <c r="C38" s="20" t="s">
        <v>69</v>
      </c>
      <c r="D38" s="46">
        <v>12625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12625</v>
      </c>
      <c r="O38" s="47">
        <f t="shared" si="2"/>
        <v>3.6362327188940093</v>
      </c>
      <c r="P38" s="9"/>
    </row>
    <row r="39" spans="1:16" ht="15">
      <c r="A39" s="12"/>
      <c r="B39" s="25">
        <v>366</v>
      </c>
      <c r="C39" s="20" t="s">
        <v>70</v>
      </c>
      <c r="D39" s="46">
        <v>16750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16750</v>
      </c>
      <c r="O39" s="47">
        <f t="shared" si="2"/>
        <v>4.824308755760368</v>
      </c>
      <c r="P39" s="9"/>
    </row>
    <row r="40" spans="1:16" ht="15">
      <c r="A40" s="12"/>
      <c r="B40" s="25">
        <v>369.9</v>
      </c>
      <c r="C40" s="20" t="s">
        <v>48</v>
      </c>
      <c r="D40" s="46">
        <v>63809</v>
      </c>
      <c r="E40" s="46">
        <v>0</v>
      </c>
      <c r="F40" s="46">
        <v>0</v>
      </c>
      <c r="G40" s="46">
        <v>0</v>
      </c>
      <c r="H40" s="46">
        <v>0</v>
      </c>
      <c r="I40" s="46">
        <v>45594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109403</v>
      </c>
      <c r="O40" s="47">
        <f t="shared" si="2"/>
        <v>31.510080645161292</v>
      </c>
      <c r="P40" s="9"/>
    </row>
    <row r="41" spans="1:16" ht="15.75">
      <c r="A41" s="29" t="s">
        <v>35</v>
      </c>
      <c r="B41" s="30"/>
      <c r="C41" s="31"/>
      <c r="D41" s="32">
        <f aca="true" t="shared" si="10" ref="D41:M41">SUM(D42:D42)</f>
        <v>243801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243801</v>
      </c>
      <c r="O41" s="45">
        <f t="shared" si="2"/>
        <v>70.21918202764977</v>
      </c>
      <c r="P41" s="9"/>
    </row>
    <row r="42" spans="1:16" ht="15.75" thickBot="1">
      <c r="A42" s="12"/>
      <c r="B42" s="25">
        <v>384</v>
      </c>
      <c r="C42" s="20" t="s">
        <v>71</v>
      </c>
      <c r="D42" s="46">
        <v>243801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243801</v>
      </c>
      <c r="O42" s="47">
        <f t="shared" si="2"/>
        <v>70.21918202764977</v>
      </c>
      <c r="P42" s="9"/>
    </row>
    <row r="43" spans="1:119" ht="16.5" thickBot="1">
      <c r="A43" s="14" t="s">
        <v>42</v>
      </c>
      <c r="B43" s="23"/>
      <c r="C43" s="22"/>
      <c r="D43" s="15">
        <f aca="true" t="shared" si="11" ref="D43:M43">SUM(D5,D12,D16,D26,D33,D35,D41)</f>
        <v>3474886</v>
      </c>
      <c r="E43" s="15">
        <f t="shared" si="11"/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7664737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249023</v>
      </c>
      <c r="N43" s="15">
        <f t="shared" si="8"/>
        <v>11388646</v>
      </c>
      <c r="O43" s="38">
        <f t="shared" si="2"/>
        <v>3280.1399769585255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81</v>
      </c>
      <c r="M45" s="48"/>
      <c r="N45" s="48"/>
      <c r="O45" s="43">
        <v>3472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74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1580685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262436</v>
      </c>
      <c r="N5" s="28">
        <f aca="true" t="shared" si="1" ref="N5:N18">SUM(D5:M5)</f>
        <v>1843121</v>
      </c>
      <c r="O5" s="33">
        <f aca="true" t="shared" si="2" ref="O5:O43">(N5/O$45)</f>
        <v>532.3861929520508</v>
      </c>
      <c r="P5" s="6"/>
    </row>
    <row r="6" spans="1:16" ht="15">
      <c r="A6" s="12"/>
      <c r="B6" s="25">
        <v>311</v>
      </c>
      <c r="C6" s="20" t="s">
        <v>2</v>
      </c>
      <c r="D6" s="46">
        <v>1075567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262436</v>
      </c>
      <c r="N6" s="46">
        <f t="shared" si="1"/>
        <v>1338003</v>
      </c>
      <c r="O6" s="47">
        <f t="shared" si="2"/>
        <v>386.48266897746964</v>
      </c>
      <c r="P6" s="9"/>
    </row>
    <row r="7" spans="1:16" ht="15">
      <c r="A7" s="12"/>
      <c r="B7" s="25">
        <v>314.1</v>
      </c>
      <c r="C7" s="20" t="s">
        <v>10</v>
      </c>
      <c r="D7" s="46">
        <v>228076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228076</v>
      </c>
      <c r="O7" s="47">
        <f t="shared" si="2"/>
        <v>65.87983824378972</v>
      </c>
      <c r="P7" s="9"/>
    </row>
    <row r="8" spans="1:16" ht="15">
      <c r="A8" s="12"/>
      <c r="B8" s="25">
        <v>314.4</v>
      </c>
      <c r="C8" s="20" t="s">
        <v>12</v>
      </c>
      <c r="D8" s="46">
        <v>68910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68910</v>
      </c>
      <c r="O8" s="47">
        <f t="shared" si="2"/>
        <v>19.904679376083187</v>
      </c>
      <c r="P8" s="9"/>
    </row>
    <row r="9" spans="1:16" ht="15">
      <c r="A9" s="12"/>
      <c r="B9" s="25">
        <v>314.8</v>
      </c>
      <c r="C9" s="20" t="s">
        <v>13</v>
      </c>
      <c r="D9" s="46">
        <v>247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247</v>
      </c>
      <c r="O9" s="47">
        <f t="shared" si="2"/>
        <v>0.07134604274985558</v>
      </c>
      <c r="P9" s="9"/>
    </row>
    <row r="10" spans="1:16" ht="15">
      <c r="A10" s="12"/>
      <c r="B10" s="25">
        <v>315</v>
      </c>
      <c r="C10" s="20" t="s">
        <v>76</v>
      </c>
      <c r="D10" s="46">
        <v>187169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187169</v>
      </c>
      <c r="O10" s="47">
        <f t="shared" si="2"/>
        <v>54.06383593298671</v>
      </c>
      <c r="P10" s="9"/>
    </row>
    <row r="11" spans="1:16" ht="15">
      <c r="A11" s="12"/>
      <c r="B11" s="25">
        <v>316</v>
      </c>
      <c r="C11" s="20" t="s">
        <v>14</v>
      </c>
      <c r="D11" s="46">
        <v>20716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20716</v>
      </c>
      <c r="O11" s="47">
        <f t="shared" si="2"/>
        <v>5.9838243789716925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240414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240414</v>
      </c>
      <c r="O12" s="45">
        <f t="shared" si="2"/>
        <v>69.44367417677643</v>
      </c>
      <c r="P12" s="10"/>
    </row>
    <row r="13" spans="1:16" ht="15">
      <c r="A13" s="12"/>
      <c r="B13" s="25">
        <v>322</v>
      </c>
      <c r="C13" s="20" t="s">
        <v>0</v>
      </c>
      <c r="D13" s="46">
        <v>14974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14974</v>
      </c>
      <c r="O13" s="47">
        <f t="shared" si="2"/>
        <v>4.32524552281918</v>
      </c>
      <c r="P13" s="9"/>
    </row>
    <row r="14" spans="1:16" ht="15">
      <c r="A14" s="12"/>
      <c r="B14" s="25">
        <v>323.1</v>
      </c>
      <c r="C14" s="20" t="s">
        <v>16</v>
      </c>
      <c r="D14" s="46">
        <v>204749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204749</v>
      </c>
      <c r="O14" s="47">
        <f t="shared" si="2"/>
        <v>59.1418255343732</v>
      </c>
      <c r="P14" s="9"/>
    </row>
    <row r="15" spans="1:16" ht="15">
      <c r="A15" s="12"/>
      <c r="B15" s="25">
        <v>329</v>
      </c>
      <c r="C15" s="20" t="s">
        <v>63</v>
      </c>
      <c r="D15" s="46">
        <v>20691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20691</v>
      </c>
      <c r="O15" s="47">
        <f t="shared" si="2"/>
        <v>5.976603119584055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1112431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1112431</v>
      </c>
      <c r="O16" s="45">
        <f t="shared" si="2"/>
        <v>321.3261120739457</v>
      </c>
      <c r="P16" s="10"/>
    </row>
    <row r="17" spans="1:16" ht="15">
      <c r="A17" s="12"/>
      <c r="B17" s="25">
        <v>331.5</v>
      </c>
      <c r="C17" s="20" t="s">
        <v>20</v>
      </c>
      <c r="D17" s="46">
        <v>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276</v>
      </c>
      <c r="O17" s="47">
        <f t="shared" si="2"/>
        <v>0.07972270363951472</v>
      </c>
      <c r="P17" s="9"/>
    </row>
    <row r="18" spans="1:16" ht="15">
      <c r="A18" s="12"/>
      <c r="B18" s="25">
        <v>331.7</v>
      </c>
      <c r="C18" s="20" t="s">
        <v>65</v>
      </c>
      <c r="D18" s="46">
        <v>703322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703322</v>
      </c>
      <c r="O18" s="47">
        <f t="shared" si="2"/>
        <v>203.15482380127094</v>
      </c>
      <c r="P18" s="9"/>
    </row>
    <row r="19" spans="1:16" ht="15">
      <c r="A19" s="12"/>
      <c r="B19" s="25">
        <v>334.49</v>
      </c>
      <c r="C19" s="20" t="s">
        <v>21</v>
      </c>
      <c r="D19" s="46">
        <v>60700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60700</v>
      </c>
      <c r="O19" s="47">
        <f t="shared" si="2"/>
        <v>17.53321779318313</v>
      </c>
      <c r="P19" s="9"/>
    </row>
    <row r="20" spans="1:16" ht="15">
      <c r="A20" s="12"/>
      <c r="B20" s="25">
        <v>335.12</v>
      </c>
      <c r="C20" s="20" t="s">
        <v>23</v>
      </c>
      <c r="D20" s="46">
        <v>86511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86511</v>
      </c>
      <c r="O20" s="47">
        <f t="shared" si="2"/>
        <v>24.988734835355285</v>
      </c>
      <c r="P20" s="9"/>
    </row>
    <row r="21" spans="1:16" ht="15">
      <c r="A21" s="12"/>
      <c r="B21" s="25">
        <v>335.14</v>
      </c>
      <c r="C21" s="20" t="s">
        <v>24</v>
      </c>
      <c r="D21" s="46">
        <v>619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619</v>
      </c>
      <c r="O21" s="47">
        <f t="shared" si="2"/>
        <v>0.17879838243789717</v>
      </c>
      <c r="P21" s="9"/>
    </row>
    <row r="22" spans="1:16" ht="15">
      <c r="A22" s="12"/>
      <c r="B22" s="25">
        <v>335.15</v>
      </c>
      <c r="C22" s="20" t="s">
        <v>25</v>
      </c>
      <c r="D22" s="46">
        <v>2605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2605</v>
      </c>
      <c r="O22" s="47">
        <f t="shared" si="2"/>
        <v>0.7524552281917967</v>
      </c>
      <c r="P22" s="9"/>
    </row>
    <row r="23" spans="1:16" ht="15">
      <c r="A23" s="12"/>
      <c r="B23" s="25">
        <v>335.18</v>
      </c>
      <c r="C23" s="20" t="s">
        <v>26</v>
      </c>
      <c r="D23" s="46">
        <v>246249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246249</v>
      </c>
      <c r="O23" s="47">
        <f t="shared" si="2"/>
        <v>71.12911611785096</v>
      </c>
      <c r="P23" s="9"/>
    </row>
    <row r="24" spans="1:16" ht="15">
      <c r="A24" s="12"/>
      <c r="B24" s="25">
        <v>335.49</v>
      </c>
      <c r="C24" s="20" t="s">
        <v>67</v>
      </c>
      <c r="D24" s="46">
        <v>12149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12149</v>
      </c>
      <c r="O24" s="47">
        <f t="shared" si="2"/>
        <v>3.509243212016176</v>
      </c>
      <c r="P24" s="9"/>
    </row>
    <row r="25" spans="1:16" ht="15.75">
      <c r="A25" s="29" t="s">
        <v>33</v>
      </c>
      <c r="B25" s="30"/>
      <c r="C25" s="31"/>
      <c r="D25" s="32">
        <f aca="true" t="shared" si="6" ref="D25:M25">SUM(D26:D31)</f>
        <v>30036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5222108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5252144</v>
      </c>
      <c r="O25" s="45">
        <f t="shared" si="2"/>
        <v>1517.0837666088967</v>
      </c>
      <c r="P25" s="10"/>
    </row>
    <row r="26" spans="1:16" ht="15">
      <c r="A26" s="12"/>
      <c r="B26" s="25">
        <v>341.9</v>
      </c>
      <c r="C26" s="20" t="s">
        <v>36</v>
      </c>
      <c r="D26" s="46">
        <v>286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286</v>
      </c>
      <c r="O26" s="47">
        <f t="shared" si="2"/>
        <v>0.08261120739456962</v>
      </c>
      <c r="P26" s="9"/>
    </row>
    <row r="27" spans="1:16" ht="15">
      <c r="A27" s="12"/>
      <c r="B27" s="25">
        <v>342.2</v>
      </c>
      <c r="C27" s="20" t="s">
        <v>37</v>
      </c>
      <c r="D27" s="46">
        <v>6000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6000</v>
      </c>
      <c r="O27" s="47">
        <f t="shared" si="2"/>
        <v>1.733102253032929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995458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995458</v>
      </c>
      <c r="O28" s="47">
        <f t="shared" si="2"/>
        <v>287.53841709994225</v>
      </c>
      <c r="P28" s="9"/>
    </row>
    <row r="29" spans="1:16" ht="15">
      <c r="A29" s="12"/>
      <c r="B29" s="25">
        <v>343.6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4226650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4226650</v>
      </c>
      <c r="O29" s="47">
        <f t="shared" si="2"/>
        <v>1220.8694396302715</v>
      </c>
      <c r="P29" s="9"/>
    </row>
    <row r="30" spans="1:16" ht="15">
      <c r="A30" s="12"/>
      <c r="B30" s="25">
        <v>343.8</v>
      </c>
      <c r="C30" s="20" t="s">
        <v>40</v>
      </c>
      <c r="D30" s="46">
        <v>14825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14825</v>
      </c>
      <c r="O30" s="47">
        <f t="shared" si="2"/>
        <v>4.282206816868862</v>
      </c>
      <c r="P30" s="9"/>
    </row>
    <row r="31" spans="1:16" ht="15">
      <c r="A31" s="12"/>
      <c r="B31" s="25">
        <v>347.2</v>
      </c>
      <c r="C31" s="20" t="s">
        <v>41</v>
      </c>
      <c r="D31" s="46">
        <v>8925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8925</v>
      </c>
      <c r="O31" s="47">
        <f t="shared" si="2"/>
        <v>2.5779896013864816</v>
      </c>
      <c r="P31" s="9"/>
    </row>
    <row r="32" spans="1:16" ht="15.75">
      <c r="A32" s="29" t="s">
        <v>34</v>
      </c>
      <c r="B32" s="30"/>
      <c r="C32" s="31"/>
      <c r="D32" s="32">
        <f aca="true" t="shared" si="8" ref="D32:M32">SUM(D33:D33)</f>
        <v>13615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3">SUM(D32:M32)</f>
        <v>13615</v>
      </c>
      <c r="O32" s="45">
        <f t="shared" si="2"/>
        <v>3.9326978625072213</v>
      </c>
      <c r="P32" s="10"/>
    </row>
    <row r="33" spans="1:16" ht="15">
      <c r="A33" s="13"/>
      <c r="B33" s="39">
        <v>359</v>
      </c>
      <c r="C33" s="21" t="s">
        <v>44</v>
      </c>
      <c r="D33" s="46">
        <v>13615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13615</v>
      </c>
      <c r="O33" s="47">
        <f t="shared" si="2"/>
        <v>3.9326978625072213</v>
      </c>
      <c r="P33" s="9"/>
    </row>
    <row r="34" spans="1:16" ht="15.75">
      <c r="A34" s="29" t="s">
        <v>3</v>
      </c>
      <c r="B34" s="30"/>
      <c r="C34" s="31"/>
      <c r="D34" s="32">
        <f aca="true" t="shared" si="10" ref="D34:M34">SUM(D35:D39)</f>
        <v>401037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401971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928</v>
      </c>
      <c r="N34" s="32">
        <f t="shared" si="9"/>
        <v>803936</v>
      </c>
      <c r="O34" s="45">
        <f t="shared" si="2"/>
        <v>232.21721548238014</v>
      </c>
      <c r="P34" s="10"/>
    </row>
    <row r="35" spans="1:16" ht="15">
      <c r="A35" s="12"/>
      <c r="B35" s="25">
        <v>361.1</v>
      </c>
      <c r="C35" s="20" t="s">
        <v>45</v>
      </c>
      <c r="D35" s="46">
        <v>14357</v>
      </c>
      <c r="E35" s="46">
        <v>0</v>
      </c>
      <c r="F35" s="46">
        <v>0</v>
      </c>
      <c r="G35" s="46">
        <v>0</v>
      </c>
      <c r="H35" s="46">
        <v>0</v>
      </c>
      <c r="I35" s="46">
        <v>1988</v>
      </c>
      <c r="J35" s="46">
        <v>0</v>
      </c>
      <c r="K35" s="46">
        <v>0</v>
      </c>
      <c r="L35" s="46">
        <v>0</v>
      </c>
      <c r="M35" s="46">
        <v>928</v>
      </c>
      <c r="N35" s="46">
        <f t="shared" si="9"/>
        <v>17273</v>
      </c>
      <c r="O35" s="47">
        <f t="shared" si="2"/>
        <v>4.989312536106297</v>
      </c>
      <c r="P35" s="9"/>
    </row>
    <row r="36" spans="1:16" ht="15">
      <c r="A36" s="12"/>
      <c r="B36" s="25">
        <v>362</v>
      </c>
      <c r="C36" s="20" t="s">
        <v>46</v>
      </c>
      <c r="D36" s="46">
        <v>9902</v>
      </c>
      <c r="E36" s="46">
        <v>0</v>
      </c>
      <c r="F36" s="46">
        <v>0</v>
      </c>
      <c r="G36" s="46">
        <v>0</v>
      </c>
      <c r="H36" s="46">
        <v>0</v>
      </c>
      <c r="I36" s="46">
        <v>21576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31478</v>
      </c>
      <c r="O36" s="47">
        <f t="shared" si="2"/>
        <v>9.092432120161757</v>
      </c>
      <c r="P36" s="9"/>
    </row>
    <row r="37" spans="1:16" ht="15">
      <c r="A37" s="12"/>
      <c r="B37" s="25">
        <v>364</v>
      </c>
      <c r="C37" s="20" t="s">
        <v>47</v>
      </c>
      <c r="D37" s="46">
        <v>6200</v>
      </c>
      <c r="E37" s="46">
        <v>0</v>
      </c>
      <c r="F37" s="46">
        <v>0</v>
      </c>
      <c r="G37" s="46">
        <v>0</v>
      </c>
      <c r="H37" s="46">
        <v>0</v>
      </c>
      <c r="I37" s="46">
        <v>300000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306200</v>
      </c>
      <c r="O37" s="47">
        <f t="shared" si="2"/>
        <v>88.44598497978048</v>
      </c>
      <c r="P37" s="9"/>
    </row>
    <row r="38" spans="1:16" ht="15">
      <c r="A38" s="12"/>
      <c r="B38" s="25">
        <v>365</v>
      </c>
      <c r="C38" s="20" t="s">
        <v>69</v>
      </c>
      <c r="D38" s="46">
        <v>12840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12840</v>
      </c>
      <c r="O38" s="47">
        <f t="shared" si="2"/>
        <v>3.7088388214904677</v>
      </c>
      <c r="P38" s="9"/>
    </row>
    <row r="39" spans="1:16" ht="15">
      <c r="A39" s="12"/>
      <c r="B39" s="25">
        <v>369.9</v>
      </c>
      <c r="C39" s="20" t="s">
        <v>48</v>
      </c>
      <c r="D39" s="46">
        <v>357738</v>
      </c>
      <c r="E39" s="46">
        <v>0</v>
      </c>
      <c r="F39" s="46">
        <v>0</v>
      </c>
      <c r="G39" s="46">
        <v>0</v>
      </c>
      <c r="H39" s="46">
        <v>0</v>
      </c>
      <c r="I39" s="46">
        <v>78407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436145</v>
      </c>
      <c r="O39" s="47">
        <f t="shared" si="2"/>
        <v>125.98064702484113</v>
      </c>
      <c r="P39" s="9"/>
    </row>
    <row r="40" spans="1:16" ht="15.75">
      <c r="A40" s="29" t="s">
        <v>35</v>
      </c>
      <c r="B40" s="30"/>
      <c r="C40" s="31"/>
      <c r="D40" s="32">
        <f aca="true" t="shared" si="11" ref="D40:M40">SUM(D41:D42)</f>
        <v>148288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4046046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4194334</v>
      </c>
      <c r="O40" s="45">
        <f t="shared" si="2"/>
        <v>1211.5349508954362</v>
      </c>
      <c r="P40" s="9"/>
    </row>
    <row r="41" spans="1:16" ht="15">
      <c r="A41" s="12"/>
      <c r="B41" s="25">
        <v>389.2</v>
      </c>
      <c r="C41" s="20" t="s">
        <v>72</v>
      </c>
      <c r="D41" s="46">
        <v>148288</v>
      </c>
      <c r="E41" s="46">
        <v>0</v>
      </c>
      <c r="F41" s="46">
        <v>0</v>
      </c>
      <c r="G41" s="46">
        <v>0</v>
      </c>
      <c r="H41" s="46">
        <v>0</v>
      </c>
      <c r="I41" s="46">
        <v>3792047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3940335</v>
      </c>
      <c r="O41" s="47">
        <f t="shared" si="2"/>
        <v>1138.1672443674177</v>
      </c>
      <c r="P41" s="9"/>
    </row>
    <row r="42" spans="1:16" ht="15.75" thickBot="1">
      <c r="A42" s="12"/>
      <c r="B42" s="25">
        <v>389.7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253999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253999</v>
      </c>
      <c r="O42" s="47">
        <f t="shared" si="2"/>
        <v>73.36770652801849</v>
      </c>
      <c r="P42" s="9"/>
    </row>
    <row r="43" spans="1:119" ht="16.5" thickBot="1">
      <c r="A43" s="14" t="s">
        <v>42</v>
      </c>
      <c r="B43" s="23"/>
      <c r="C43" s="22"/>
      <c r="D43" s="15">
        <f aca="true" t="shared" si="12" ref="D43:M43">SUM(D5,D12,D16,D25,D32,D34,D40)</f>
        <v>3526506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9670125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263364</v>
      </c>
      <c r="N43" s="15">
        <f t="shared" si="9"/>
        <v>13459995</v>
      </c>
      <c r="O43" s="38">
        <f t="shared" si="2"/>
        <v>3887.924610051993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77</v>
      </c>
      <c r="M45" s="48"/>
      <c r="N45" s="48"/>
      <c r="O45" s="43">
        <v>3462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74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1685733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1685733</v>
      </c>
      <c r="O5" s="33">
        <f aca="true" t="shared" si="2" ref="O5:O36">(N5/O$55)</f>
        <v>489.3274310595065</v>
      </c>
      <c r="P5" s="6"/>
    </row>
    <row r="6" spans="1:16" ht="15">
      <c r="A6" s="12"/>
      <c r="B6" s="25">
        <v>311</v>
      </c>
      <c r="C6" s="20" t="s">
        <v>2</v>
      </c>
      <c r="D6" s="46">
        <v>1168479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1168479</v>
      </c>
      <c r="O6" s="47">
        <f t="shared" si="2"/>
        <v>339.1811320754717</v>
      </c>
      <c r="P6" s="9"/>
    </row>
    <row r="7" spans="1:16" ht="15">
      <c r="A7" s="12"/>
      <c r="B7" s="25">
        <v>314.1</v>
      </c>
      <c r="C7" s="20" t="s">
        <v>10</v>
      </c>
      <c r="D7" s="46">
        <v>216098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216098</v>
      </c>
      <c r="O7" s="47">
        <f t="shared" si="2"/>
        <v>62.72801161103048</v>
      </c>
      <c r="P7" s="9"/>
    </row>
    <row r="8" spans="1:16" ht="15">
      <c r="A8" s="12"/>
      <c r="B8" s="25">
        <v>314.2</v>
      </c>
      <c r="C8" s="20" t="s">
        <v>11</v>
      </c>
      <c r="D8" s="46">
        <v>214445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214445</v>
      </c>
      <c r="O8" s="47">
        <f t="shared" si="2"/>
        <v>62.24818577648767</v>
      </c>
      <c r="P8" s="9"/>
    </row>
    <row r="9" spans="1:16" ht="15">
      <c r="A9" s="12"/>
      <c r="B9" s="25">
        <v>314.4</v>
      </c>
      <c r="C9" s="20" t="s">
        <v>12</v>
      </c>
      <c r="D9" s="46">
        <v>70857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70857</v>
      </c>
      <c r="O9" s="47">
        <f t="shared" si="2"/>
        <v>20.568069666182875</v>
      </c>
      <c r="P9" s="9"/>
    </row>
    <row r="10" spans="1:16" ht="15">
      <c r="A10" s="12"/>
      <c r="B10" s="25">
        <v>314.8</v>
      </c>
      <c r="C10" s="20" t="s">
        <v>13</v>
      </c>
      <c r="D10" s="46">
        <v>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268</v>
      </c>
      <c r="O10" s="47">
        <f t="shared" si="2"/>
        <v>0.07779390420899855</v>
      </c>
      <c r="P10" s="9"/>
    </row>
    <row r="11" spans="1:16" ht="15">
      <c r="A11" s="12"/>
      <c r="B11" s="25">
        <v>316</v>
      </c>
      <c r="C11" s="20" t="s">
        <v>14</v>
      </c>
      <c r="D11" s="46">
        <v>15586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15586</v>
      </c>
      <c r="O11" s="47">
        <f t="shared" si="2"/>
        <v>4.524238026124818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216241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216241</v>
      </c>
      <c r="O12" s="45">
        <f t="shared" si="2"/>
        <v>62.76952104499274</v>
      </c>
      <c r="P12" s="10"/>
    </row>
    <row r="13" spans="1:16" ht="15">
      <c r="A13" s="12"/>
      <c r="B13" s="25">
        <v>322</v>
      </c>
      <c r="C13" s="20" t="s">
        <v>0</v>
      </c>
      <c r="D13" s="46">
        <v>14913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14913</v>
      </c>
      <c r="O13" s="47">
        <f t="shared" si="2"/>
        <v>4.3288824383164</v>
      </c>
      <c r="P13" s="9"/>
    </row>
    <row r="14" spans="1:16" ht="15">
      <c r="A14" s="12"/>
      <c r="B14" s="25">
        <v>323.1</v>
      </c>
      <c r="C14" s="20" t="s">
        <v>16</v>
      </c>
      <c r="D14" s="46">
        <v>199083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199083</v>
      </c>
      <c r="O14" s="47">
        <f t="shared" si="2"/>
        <v>57.78896952104499</v>
      </c>
      <c r="P14" s="9"/>
    </row>
    <row r="15" spans="1:16" ht="15">
      <c r="A15" s="12"/>
      <c r="B15" s="25">
        <v>329</v>
      </c>
      <c r="C15" s="20" t="s">
        <v>63</v>
      </c>
      <c r="D15" s="46">
        <v>2245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2245</v>
      </c>
      <c r="O15" s="47">
        <f t="shared" si="2"/>
        <v>0.6516690856313497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SUM(D17:D29)</f>
        <v>3481953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3481953</v>
      </c>
      <c r="O16" s="45">
        <f t="shared" si="2"/>
        <v>1010.7265602322207</v>
      </c>
      <c r="P16" s="10"/>
    </row>
    <row r="17" spans="1:16" ht="15">
      <c r="A17" s="12"/>
      <c r="B17" s="25">
        <v>331.2</v>
      </c>
      <c r="C17" s="20" t="s">
        <v>18</v>
      </c>
      <c r="D17" s="46">
        <v>150674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150674</v>
      </c>
      <c r="O17" s="47">
        <f t="shared" si="2"/>
        <v>43.73701015965167</v>
      </c>
      <c r="P17" s="9"/>
    </row>
    <row r="18" spans="1:16" ht="15">
      <c r="A18" s="12"/>
      <c r="B18" s="25">
        <v>331.5</v>
      </c>
      <c r="C18" s="20" t="s">
        <v>20</v>
      </c>
      <c r="D18" s="46">
        <v>32415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32415</v>
      </c>
      <c r="O18" s="47">
        <f t="shared" si="2"/>
        <v>9.409288824383164</v>
      </c>
      <c r="P18" s="9"/>
    </row>
    <row r="19" spans="1:16" ht="15">
      <c r="A19" s="12"/>
      <c r="B19" s="25">
        <v>331.61</v>
      </c>
      <c r="C19" s="20" t="s">
        <v>64</v>
      </c>
      <c r="D19" s="46">
        <v>68466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68466</v>
      </c>
      <c r="O19" s="47">
        <f t="shared" si="2"/>
        <v>19.874020319303337</v>
      </c>
      <c r="P19" s="9"/>
    </row>
    <row r="20" spans="1:16" ht="15">
      <c r="A20" s="12"/>
      <c r="B20" s="25">
        <v>331.7</v>
      </c>
      <c r="C20" s="20" t="s">
        <v>65</v>
      </c>
      <c r="D20" s="46">
        <v>377705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377705</v>
      </c>
      <c r="O20" s="47">
        <f t="shared" si="2"/>
        <v>109.63860667634252</v>
      </c>
      <c r="P20" s="9"/>
    </row>
    <row r="21" spans="1:16" ht="15">
      <c r="A21" s="12"/>
      <c r="B21" s="25">
        <v>334.1</v>
      </c>
      <c r="C21" s="20" t="s">
        <v>66</v>
      </c>
      <c r="D21" s="46">
        <v>433802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433802</v>
      </c>
      <c r="O21" s="47">
        <f t="shared" si="2"/>
        <v>125.922206095791</v>
      </c>
      <c r="P21" s="9"/>
    </row>
    <row r="22" spans="1:16" ht="15">
      <c r="A22" s="12"/>
      <c r="B22" s="25">
        <v>334.49</v>
      </c>
      <c r="C22" s="20" t="s">
        <v>21</v>
      </c>
      <c r="D22" s="46">
        <v>60805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8">SUM(D22:M22)</f>
        <v>60805</v>
      </c>
      <c r="O22" s="47">
        <f t="shared" si="2"/>
        <v>17.65021770682148</v>
      </c>
      <c r="P22" s="9"/>
    </row>
    <row r="23" spans="1:16" ht="15">
      <c r="A23" s="12"/>
      <c r="B23" s="25">
        <v>334.7</v>
      </c>
      <c r="C23" s="20" t="s">
        <v>22</v>
      </c>
      <c r="D23" s="46">
        <v>2034159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2034159</v>
      </c>
      <c r="O23" s="47">
        <f t="shared" si="2"/>
        <v>590.467053701016</v>
      </c>
      <c r="P23" s="9"/>
    </row>
    <row r="24" spans="1:16" ht="15">
      <c r="A24" s="12"/>
      <c r="B24" s="25">
        <v>335.12</v>
      </c>
      <c r="C24" s="20" t="s">
        <v>23</v>
      </c>
      <c r="D24" s="46">
        <v>85887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85887</v>
      </c>
      <c r="O24" s="47">
        <f t="shared" si="2"/>
        <v>24.930914368650217</v>
      </c>
      <c r="P24" s="9"/>
    </row>
    <row r="25" spans="1:16" ht="15">
      <c r="A25" s="12"/>
      <c r="B25" s="25">
        <v>335.14</v>
      </c>
      <c r="C25" s="20" t="s">
        <v>24</v>
      </c>
      <c r="D25" s="46">
        <v>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560</v>
      </c>
      <c r="O25" s="47">
        <f t="shared" si="2"/>
        <v>0.1625544267053701</v>
      </c>
      <c r="P25" s="9"/>
    </row>
    <row r="26" spans="1:16" ht="15">
      <c r="A26" s="12"/>
      <c r="B26" s="25">
        <v>335.15</v>
      </c>
      <c r="C26" s="20" t="s">
        <v>25</v>
      </c>
      <c r="D26" s="46">
        <v>2531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2531</v>
      </c>
      <c r="O26" s="47">
        <f t="shared" si="2"/>
        <v>0.7346879535558781</v>
      </c>
      <c r="P26" s="9"/>
    </row>
    <row r="27" spans="1:16" ht="15">
      <c r="A27" s="12"/>
      <c r="B27" s="25">
        <v>335.18</v>
      </c>
      <c r="C27" s="20" t="s">
        <v>26</v>
      </c>
      <c r="D27" s="46">
        <v>206300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206300</v>
      </c>
      <c r="O27" s="47">
        <f t="shared" si="2"/>
        <v>59.88388969521045</v>
      </c>
      <c r="P27" s="9"/>
    </row>
    <row r="28" spans="1:16" ht="15">
      <c r="A28" s="12"/>
      <c r="B28" s="25">
        <v>335.49</v>
      </c>
      <c r="C28" s="20" t="s">
        <v>67</v>
      </c>
      <c r="D28" s="46">
        <v>13274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13274</v>
      </c>
      <c r="O28" s="47">
        <f t="shared" si="2"/>
        <v>3.8531204644412194</v>
      </c>
      <c r="P28" s="9"/>
    </row>
    <row r="29" spans="1:16" ht="15">
      <c r="A29" s="12"/>
      <c r="B29" s="25">
        <v>337.2</v>
      </c>
      <c r="C29" s="20" t="s">
        <v>27</v>
      </c>
      <c r="D29" s="46">
        <v>15375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15375</v>
      </c>
      <c r="O29" s="47">
        <f t="shared" si="2"/>
        <v>4.462989840348331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SUM(D31:D36)</f>
        <v>45230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5364942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341525</v>
      </c>
      <c r="N30" s="32">
        <f>SUM(D30:M30)</f>
        <v>5751697</v>
      </c>
      <c r="O30" s="45">
        <f t="shared" si="2"/>
        <v>1669.578229317852</v>
      </c>
      <c r="P30" s="10"/>
    </row>
    <row r="31" spans="1:16" ht="15">
      <c r="A31" s="12"/>
      <c r="B31" s="25">
        <v>341.9</v>
      </c>
      <c r="C31" s="20" t="s">
        <v>36</v>
      </c>
      <c r="D31" s="46">
        <v>214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214</v>
      </c>
      <c r="O31" s="47">
        <f t="shared" si="2"/>
        <v>0.06211901306240929</v>
      </c>
      <c r="P31" s="9"/>
    </row>
    <row r="32" spans="1:16" ht="15">
      <c r="A32" s="12"/>
      <c r="B32" s="25">
        <v>342.2</v>
      </c>
      <c r="C32" s="20" t="s">
        <v>37</v>
      </c>
      <c r="D32" s="46">
        <v>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6000</v>
      </c>
      <c r="O32" s="47">
        <f t="shared" si="2"/>
        <v>1.741654571843251</v>
      </c>
      <c r="P32" s="9"/>
    </row>
    <row r="33" spans="1:16" ht="15">
      <c r="A33" s="12"/>
      <c r="B33" s="25">
        <v>343.4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702176</v>
      </c>
      <c r="J33" s="46">
        <v>0</v>
      </c>
      <c r="K33" s="46">
        <v>0</v>
      </c>
      <c r="L33" s="46">
        <v>0</v>
      </c>
      <c r="M33" s="46">
        <v>341525</v>
      </c>
      <c r="N33" s="46">
        <f t="shared" si="7"/>
        <v>1043701</v>
      </c>
      <c r="O33" s="47">
        <f t="shared" si="2"/>
        <v>302.9611030478955</v>
      </c>
      <c r="P33" s="9"/>
    </row>
    <row r="34" spans="1:16" ht="15">
      <c r="A34" s="12"/>
      <c r="B34" s="25">
        <v>343.6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4662766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4662766</v>
      </c>
      <c r="O34" s="47">
        <f t="shared" si="2"/>
        <v>1353.487953555878</v>
      </c>
      <c r="P34" s="9"/>
    </row>
    <row r="35" spans="1:16" ht="15">
      <c r="A35" s="12"/>
      <c r="B35" s="25">
        <v>343.8</v>
      </c>
      <c r="C35" s="20" t="s">
        <v>40</v>
      </c>
      <c r="D35" s="46">
        <v>38334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38334</v>
      </c>
      <c r="O35" s="47">
        <f t="shared" si="2"/>
        <v>11.12743105950653</v>
      </c>
      <c r="P35" s="9"/>
    </row>
    <row r="36" spans="1:16" ht="15">
      <c r="A36" s="12"/>
      <c r="B36" s="25">
        <v>347.2</v>
      </c>
      <c r="C36" s="20" t="s">
        <v>41</v>
      </c>
      <c r="D36" s="46">
        <v>682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682</v>
      </c>
      <c r="O36" s="47">
        <f t="shared" si="2"/>
        <v>0.19796806966618288</v>
      </c>
      <c r="P36" s="9"/>
    </row>
    <row r="37" spans="1:16" ht="15.75">
      <c r="A37" s="29" t="s">
        <v>34</v>
      </c>
      <c r="B37" s="30"/>
      <c r="C37" s="31"/>
      <c r="D37" s="32">
        <f aca="true" t="shared" si="8" ref="D37:M37">SUM(D38:D39)</f>
        <v>20230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53">SUM(D37:M37)</f>
        <v>20230</v>
      </c>
      <c r="O37" s="45">
        <f aca="true" t="shared" si="10" ref="O37:O53">(N37/O$55)</f>
        <v>5.872278664731495</v>
      </c>
      <c r="P37" s="10"/>
    </row>
    <row r="38" spans="1:16" ht="15">
      <c r="A38" s="13"/>
      <c r="B38" s="39">
        <v>354</v>
      </c>
      <c r="C38" s="21" t="s">
        <v>68</v>
      </c>
      <c r="D38" s="46">
        <v>2107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2107</v>
      </c>
      <c r="O38" s="47">
        <f t="shared" si="10"/>
        <v>0.611611030478955</v>
      </c>
      <c r="P38" s="9"/>
    </row>
    <row r="39" spans="1:16" ht="15">
      <c r="A39" s="13"/>
      <c r="B39" s="39">
        <v>359</v>
      </c>
      <c r="C39" s="21" t="s">
        <v>44</v>
      </c>
      <c r="D39" s="46">
        <v>18123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18123</v>
      </c>
      <c r="O39" s="47">
        <f t="shared" si="10"/>
        <v>5.26066763425254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SUM(D41:D46)</f>
        <v>169179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324452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493631</v>
      </c>
      <c r="O40" s="45">
        <f t="shared" si="10"/>
        <v>143.28911465892597</v>
      </c>
      <c r="P40" s="10"/>
    </row>
    <row r="41" spans="1:16" ht="15">
      <c r="A41" s="12"/>
      <c r="B41" s="25">
        <v>361.1</v>
      </c>
      <c r="C41" s="20" t="s">
        <v>45</v>
      </c>
      <c r="D41" s="46">
        <v>62458</v>
      </c>
      <c r="E41" s="46">
        <v>0</v>
      </c>
      <c r="F41" s="46">
        <v>0</v>
      </c>
      <c r="G41" s="46">
        <v>0</v>
      </c>
      <c r="H41" s="46">
        <v>0</v>
      </c>
      <c r="I41" s="46">
        <v>4398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66856</v>
      </c>
      <c r="O41" s="47">
        <f t="shared" si="10"/>
        <v>19.406676342525397</v>
      </c>
      <c r="P41" s="9"/>
    </row>
    <row r="42" spans="1:16" ht="15">
      <c r="A42" s="12"/>
      <c r="B42" s="25">
        <v>362</v>
      </c>
      <c r="C42" s="20" t="s">
        <v>46</v>
      </c>
      <c r="D42" s="46">
        <v>20116</v>
      </c>
      <c r="E42" s="46">
        <v>0</v>
      </c>
      <c r="F42" s="46">
        <v>0</v>
      </c>
      <c r="G42" s="46">
        <v>0</v>
      </c>
      <c r="H42" s="46">
        <v>0</v>
      </c>
      <c r="I42" s="46">
        <v>2485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22601</v>
      </c>
      <c r="O42" s="47">
        <f t="shared" si="10"/>
        <v>6.560522496371553</v>
      </c>
      <c r="P42" s="9"/>
    </row>
    <row r="43" spans="1:16" ht="15">
      <c r="A43" s="12"/>
      <c r="B43" s="25">
        <v>364</v>
      </c>
      <c r="C43" s="20" t="s">
        <v>47</v>
      </c>
      <c r="D43" s="46">
        <v>37995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37995</v>
      </c>
      <c r="O43" s="47">
        <f t="shared" si="10"/>
        <v>11.029027576197388</v>
      </c>
      <c r="P43" s="9"/>
    </row>
    <row r="44" spans="1:16" ht="15">
      <c r="A44" s="12"/>
      <c r="B44" s="25">
        <v>365</v>
      </c>
      <c r="C44" s="20" t="s">
        <v>69</v>
      </c>
      <c r="D44" s="46">
        <v>20741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20741</v>
      </c>
      <c r="O44" s="47">
        <f t="shared" si="10"/>
        <v>6.020609579100145</v>
      </c>
      <c r="P44" s="9"/>
    </row>
    <row r="45" spans="1:16" ht="15">
      <c r="A45" s="12"/>
      <c r="B45" s="25">
        <v>366</v>
      </c>
      <c r="C45" s="20" t="s">
        <v>70</v>
      </c>
      <c r="D45" s="46">
        <v>12600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12600</v>
      </c>
      <c r="O45" s="47">
        <f t="shared" si="10"/>
        <v>3.6574746008708274</v>
      </c>
      <c r="P45" s="9"/>
    </row>
    <row r="46" spans="1:16" ht="15">
      <c r="A46" s="12"/>
      <c r="B46" s="25">
        <v>369.9</v>
      </c>
      <c r="C46" s="20" t="s">
        <v>48</v>
      </c>
      <c r="D46" s="46">
        <v>15269</v>
      </c>
      <c r="E46" s="46">
        <v>0</v>
      </c>
      <c r="F46" s="46">
        <v>0</v>
      </c>
      <c r="G46" s="46">
        <v>0</v>
      </c>
      <c r="H46" s="46">
        <v>0</v>
      </c>
      <c r="I46" s="46">
        <v>317569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332838</v>
      </c>
      <c r="O46" s="47">
        <f t="shared" si="10"/>
        <v>96.61480406386067</v>
      </c>
      <c r="P46" s="9"/>
    </row>
    <row r="47" spans="1:16" ht="15.75">
      <c r="A47" s="29" t="s">
        <v>35</v>
      </c>
      <c r="B47" s="30"/>
      <c r="C47" s="31"/>
      <c r="D47" s="32">
        <f aca="true" t="shared" si="12" ref="D47:M47">SUM(D48:D52)</f>
        <v>619450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745542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260000</v>
      </c>
      <c r="N47" s="32">
        <f t="shared" si="9"/>
        <v>1624992</v>
      </c>
      <c r="O47" s="45">
        <f t="shared" si="10"/>
        <v>471.69579100145137</v>
      </c>
      <c r="P47" s="9"/>
    </row>
    <row r="48" spans="1:16" ht="15">
      <c r="A48" s="12"/>
      <c r="B48" s="25">
        <v>381</v>
      </c>
      <c r="C48" s="20" t="s">
        <v>49</v>
      </c>
      <c r="D48" s="46">
        <v>19450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19450</v>
      </c>
      <c r="O48" s="47">
        <f t="shared" si="10"/>
        <v>5.645863570391873</v>
      </c>
      <c r="P48" s="9"/>
    </row>
    <row r="49" spans="1:16" ht="15">
      <c r="A49" s="12"/>
      <c r="B49" s="25">
        <v>384</v>
      </c>
      <c r="C49" s="20" t="s">
        <v>71</v>
      </c>
      <c r="D49" s="46">
        <v>600000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260000</v>
      </c>
      <c r="N49" s="46">
        <f t="shared" si="9"/>
        <v>860000</v>
      </c>
      <c r="O49" s="47">
        <f t="shared" si="10"/>
        <v>249.63715529753264</v>
      </c>
      <c r="P49" s="9"/>
    </row>
    <row r="50" spans="1:16" ht="15">
      <c r="A50" s="12"/>
      <c r="B50" s="25">
        <v>389.2</v>
      </c>
      <c r="C50" s="20" t="s">
        <v>72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145652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145652</v>
      </c>
      <c r="O50" s="47">
        <f t="shared" si="10"/>
        <v>42.27924528301887</v>
      </c>
      <c r="P50" s="9"/>
    </row>
    <row r="51" spans="1:16" ht="15">
      <c r="A51" s="12"/>
      <c r="B51" s="25">
        <v>389.7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299944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299944</v>
      </c>
      <c r="O51" s="47">
        <f t="shared" si="10"/>
        <v>87.06647314949201</v>
      </c>
      <c r="P51" s="9"/>
    </row>
    <row r="52" spans="1:16" ht="15.75" thickBot="1">
      <c r="A52" s="12"/>
      <c r="B52" s="25">
        <v>389.8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299946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299946</v>
      </c>
      <c r="O52" s="47">
        <f t="shared" si="10"/>
        <v>87.06705370101596</v>
      </c>
      <c r="P52" s="9"/>
    </row>
    <row r="53" spans="1:119" ht="16.5" thickBot="1">
      <c r="A53" s="14" t="s">
        <v>42</v>
      </c>
      <c r="B53" s="23"/>
      <c r="C53" s="22"/>
      <c r="D53" s="15">
        <f aca="true" t="shared" si="13" ref="D53:M53">SUM(D5,D12,D16,D30,D37,D40,D47)</f>
        <v>6238016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6434936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601525</v>
      </c>
      <c r="N53" s="15">
        <f t="shared" si="9"/>
        <v>13274477</v>
      </c>
      <c r="O53" s="38">
        <f t="shared" si="10"/>
        <v>3853.2589259796805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73</v>
      </c>
      <c r="M55" s="48"/>
      <c r="N55" s="48"/>
      <c r="O55" s="43">
        <v>3445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1805444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253376</v>
      </c>
      <c r="N5" s="28">
        <f aca="true" t="shared" si="1" ref="N5:N16">SUM(D5:M5)</f>
        <v>2058820</v>
      </c>
      <c r="O5" s="33">
        <f aca="true" t="shared" si="2" ref="O5:O47">(N5/O$49)</f>
        <v>547.8499201703033</v>
      </c>
      <c r="P5" s="6"/>
    </row>
    <row r="6" spans="1:16" ht="15">
      <c r="A6" s="12"/>
      <c r="B6" s="25">
        <v>311</v>
      </c>
      <c r="C6" s="20" t="s">
        <v>2</v>
      </c>
      <c r="D6" s="46">
        <v>1312884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253376</v>
      </c>
      <c r="N6" s="46">
        <f t="shared" si="1"/>
        <v>1566260</v>
      </c>
      <c r="O6" s="47">
        <f t="shared" si="2"/>
        <v>416.7802022352315</v>
      </c>
      <c r="P6" s="9"/>
    </row>
    <row r="7" spans="1:16" ht="15">
      <c r="A7" s="12"/>
      <c r="B7" s="25">
        <v>314.1</v>
      </c>
      <c r="C7" s="20" t="s">
        <v>10</v>
      </c>
      <c r="D7" s="46">
        <v>200729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200729</v>
      </c>
      <c r="O7" s="47">
        <f t="shared" si="2"/>
        <v>53.413783927621076</v>
      </c>
      <c r="P7" s="9"/>
    </row>
    <row r="8" spans="1:16" ht="15">
      <c r="A8" s="12"/>
      <c r="B8" s="25">
        <v>314.2</v>
      </c>
      <c r="C8" s="20" t="s">
        <v>11</v>
      </c>
      <c r="D8" s="46">
        <v>213046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213046</v>
      </c>
      <c r="O8" s="47">
        <f t="shared" si="2"/>
        <v>56.69132517296434</v>
      </c>
      <c r="P8" s="9"/>
    </row>
    <row r="9" spans="1:16" ht="15">
      <c r="A9" s="12"/>
      <c r="B9" s="25">
        <v>314.4</v>
      </c>
      <c r="C9" s="20" t="s">
        <v>12</v>
      </c>
      <c r="D9" s="46">
        <v>60188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60188</v>
      </c>
      <c r="O9" s="47">
        <f t="shared" si="2"/>
        <v>16.01596593932943</v>
      </c>
      <c r="P9" s="9"/>
    </row>
    <row r="10" spans="1:16" ht="15">
      <c r="A10" s="12"/>
      <c r="B10" s="25">
        <v>314.8</v>
      </c>
      <c r="C10" s="20" t="s">
        <v>13</v>
      </c>
      <c r="D10" s="46">
        <v>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</v>
      </c>
      <c r="O10" s="47">
        <f t="shared" si="2"/>
        <v>0.043640234167110166</v>
      </c>
      <c r="P10" s="9"/>
    </row>
    <row r="11" spans="1:16" ht="15">
      <c r="A11" s="12"/>
      <c r="B11" s="25">
        <v>316</v>
      </c>
      <c r="C11" s="20" t="s">
        <v>14</v>
      </c>
      <c r="D11" s="46">
        <v>18433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18433</v>
      </c>
      <c r="O11" s="47">
        <f t="shared" si="2"/>
        <v>4.905002660989888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214112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214112</v>
      </c>
      <c r="O12" s="45">
        <f t="shared" si="2"/>
        <v>56.97498669505056</v>
      </c>
      <c r="P12" s="10"/>
    </row>
    <row r="13" spans="1:16" ht="15">
      <c r="A13" s="12"/>
      <c r="B13" s="25">
        <v>322</v>
      </c>
      <c r="C13" s="20" t="s">
        <v>0</v>
      </c>
      <c r="D13" s="46">
        <v>10048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10048</v>
      </c>
      <c r="O13" s="47">
        <f t="shared" si="2"/>
        <v>2.673762639701969</v>
      </c>
      <c r="P13" s="9"/>
    </row>
    <row r="14" spans="1:16" ht="15">
      <c r="A14" s="12"/>
      <c r="B14" s="25">
        <v>323.1</v>
      </c>
      <c r="C14" s="20" t="s">
        <v>16</v>
      </c>
      <c r="D14" s="46">
        <v>203889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203889</v>
      </c>
      <c r="O14" s="47">
        <f t="shared" si="2"/>
        <v>54.25465673230442</v>
      </c>
      <c r="P14" s="9"/>
    </row>
    <row r="15" spans="1:16" ht="15">
      <c r="A15" s="12"/>
      <c r="B15" s="25">
        <v>323.9</v>
      </c>
      <c r="C15" s="20" t="s">
        <v>17</v>
      </c>
      <c r="D15" s="46">
        <v>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175</v>
      </c>
      <c r="O15" s="47">
        <f t="shared" si="2"/>
        <v>0.04656732304417243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SUM(D17:D26)</f>
        <v>1498328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1498328</v>
      </c>
      <c r="O16" s="45">
        <f t="shared" si="2"/>
        <v>398.7035657264502</v>
      </c>
      <c r="P16" s="10"/>
    </row>
    <row r="17" spans="1:16" ht="15">
      <c r="A17" s="12"/>
      <c r="B17" s="25">
        <v>331.2</v>
      </c>
      <c r="C17" s="20" t="s">
        <v>18</v>
      </c>
      <c r="D17" s="46">
        <v>23239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4">SUM(D17:M17)</f>
        <v>23239</v>
      </c>
      <c r="O17" s="47">
        <f t="shared" si="2"/>
        <v>6.183874401277275</v>
      </c>
      <c r="P17" s="9"/>
    </row>
    <row r="18" spans="1:16" ht="15">
      <c r="A18" s="12"/>
      <c r="B18" s="25">
        <v>331.5</v>
      </c>
      <c r="C18" s="20" t="s">
        <v>20</v>
      </c>
      <c r="D18" s="46">
        <v>198298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198298</v>
      </c>
      <c r="O18" s="47">
        <f t="shared" si="2"/>
        <v>52.766897285790314</v>
      </c>
      <c r="P18" s="9"/>
    </row>
    <row r="19" spans="1:16" ht="15">
      <c r="A19" s="12"/>
      <c r="B19" s="25">
        <v>334.49</v>
      </c>
      <c r="C19" s="20" t="s">
        <v>21</v>
      </c>
      <c r="D19" s="46">
        <v>84481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84481</v>
      </c>
      <c r="O19" s="47">
        <f t="shared" si="2"/>
        <v>22.480308674827036</v>
      </c>
      <c r="P19" s="9"/>
    </row>
    <row r="20" spans="1:16" ht="15">
      <c r="A20" s="12"/>
      <c r="B20" s="25">
        <v>334.7</v>
      </c>
      <c r="C20" s="20" t="s">
        <v>22</v>
      </c>
      <c r="D20" s="46">
        <v>165306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165306</v>
      </c>
      <c r="O20" s="47">
        <f t="shared" si="2"/>
        <v>43.987759446514104</v>
      </c>
      <c r="P20" s="9"/>
    </row>
    <row r="21" spans="1:16" ht="15">
      <c r="A21" s="12"/>
      <c r="B21" s="25">
        <v>335.12</v>
      </c>
      <c r="C21" s="20" t="s">
        <v>23</v>
      </c>
      <c r="D21" s="46">
        <v>85167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85167</v>
      </c>
      <c r="O21" s="47">
        <f t="shared" si="2"/>
        <v>22.66285258116019</v>
      </c>
      <c r="P21" s="9"/>
    </row>
    <row r="22" spans="1:16" ht="15">
      <c r="A22" s="12"/>
      <c r="B22" s="25">
        <v>335.14</v>
      </c>
      <c r="C22" s="20" t="s">
        <v>24</v>
      </c>
      <c r="D22" s="46">
        <v>465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465</v>
      </c>
      <c r="O22" s="47">
        <f t="shared" si="2"/>
        <v>0.12373602980308675</v>
      </c>
      <c r="P22" s="9"/>
    </row>
    <row r="23" spans="1:16" ht="15">
      <c r="A23" s="12"/>
      <c r="B23" s="25">
        <v>335.15</v>
      </c>
      <c r="C23" s="20" t="s">
        <v>25</v>
      </c>
      <c r="D23" s="46">
        <v>326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326</v>
      </c>
      <c r="O23" s="47">
        <f t="shared" si="2"/>
        <v>0.08674827035657265</v>
      </c>
      <c r="P23" s="9"/>
    </row>
    <row r="24" spans="1:16" ht="15">
      <c r="A24" s="12"/>
      <c r="B24" s="25">
        <v>335.18</v>
      </c>
      <c r="C24" s="20" t="s">
        <v>26</v>
      </c>
      <c r="D24" s="46">
        <v>116232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116232</v>
      </c>
      <c r="O24" s="47">
        <f t="shared" si="2"/>
        <v>30.929217668972857</v>
      </c>
      <c r="P24" s="9"/>
    </row>
    <row r="25" spans="1:16" ht="15">
      <c r="A25" s="12"/>
      <c r="B25" s="25">
        <v>337.2</v>
      </c>
      <c r="C25" s="20" t="s">
        <v>27</v>
      </c>
      <c r="D25" s="46">
        <v>21375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21375</v>
      </c>
      <c r="O25" s="47">
        <f t="shared" si="2"/>
        <v>5.687865886109633</v>
      </c>
      <c r="P25" s="9"/>
    </row>
    <row r="26" spans="1:16" ht="15">
      <c r="A26" s="12"/>
      <c r="B26" s="25">
        <v>337.4</v>
      </c>
      <c r="C26" s="20" t="s">
        <v>28</v>
      </c>
      <c r="D26" s="46">
        <v>803439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803439</v>
      </c>
      <c r="O26" s="47">
        <f t="shared" si="2"/>
        <v>213.79430548163916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SUM(D28:D33)</f>
        <v>23552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3777742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3801294</v>
      </c>
      <c r="O27" s="45">
        <f t="shared" si="2"/>
        <v>1011.5204896221394</v>
      </c>
      <c r="P27" s="10"/>
    </row>
    <row r="28" spans="1:16" ht="15">
      <c r="A28" s="12"/>
      <c r="B28" s="25">
        <v>341.9</v>
      </c>
      <c r="C28" s="20" t="s">
        <v>36</v>
      </c>
      <c r="D28" s="46">
        <v>162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162</v>
      </c>
      <c r="O28" s="47">
        <f t="shared" si="2"/>
        <v>0.04310803618946248</v>
      </c>
      <c r="P28" s="9"/>
    </row>
    <row r="29" spans="1:16" ht="15">
      <c r="A29" s="12"/>
      <c r="B29" s="25">
        <v>342.2</v>
      </c>
      <c r="C29" s="20" t="s">
        <v>37</v>
      </c>
      <c r="D29" s="46">
        <v>325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325</v>
      </c>
      <c r="O29" s="47">
        <f t="shared" si="2"/>
        <v>0.0864821713677488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729549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729549</v>
      </c>
      <c r="O30" s="47">
        <f t="shared" si="2"/>
        <v>194.13225119744544</v>
      </c>
      <c r="P30" s="9"/>
    </row>
    <row r="31" spans="1:16" ht="15">
      <c r="A31" s="12"/>
      <c r="B31" s="25">
        <v>343.6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3048193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3048193</v>
      </c>
      <c r="O31" s="47">
        <f t="shared" si="2"/>
        <v>811.1210750399149</v>
      </c>
      <c r="P31" s="9"/>
    </row>
    <row r="32" spans="1:16" ht="15">
      <c r="A32" s="12"/>
      <c r="B32" s="25">
        <v>343.8</v>
      </c>
      <c r="C32" s="20" t="s">
        <v>40</v>
      </c>
      <c r="D32" s="46">
        <v>15282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15282</v>
      </c>
      <c r="O32" s="47">
        <f t="shared" si="2"/>
        <v>4.0665247472059605</v>
      </c>
      <c r="P32" s="9"/>
    </row>
    <row r="33" spans="1:16" ht="15">
      <c r="A33" s="12"/>
      <c r="B33" s="25">
        <v>347.2</v>
      </c>
      <c r="C33" s="20" t="s">
        <v>41</v>
      </c>
      <c r="D33" s="46">
        <v>7783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7783</v>
      </c>
      <c r="O33" s="47">
        <f t="shared" si="2"/>
        <v>2.0710484300159657</v>
      </c>
      <c r="P33" s="9"/>
    </row>
    <row r="34" spans="1:16" ht="15.75">
      <c r="A34" s="29" t="s">
        <v>34</v>
      </c>
      <c r="B34" s="30"/>
      <c r="C34" s="31"/>
      <c r="D34" s="32">
        <f aca="true" t="shared" si="8" ref="D34:M34">SUM(D35:D35)</f>
        <v>28499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28499</v>
      </c>
      <c r="O34" s="45">
        <f t="shared" si="2"/>
        <v>7.583555082490687</v>
      </c>
      <c r="P34" s="10"/>
    </row>
    <row r="35" spans="1:16" ht="15">
      <c r="A35" s="13"/>
      <c r="B35" s="39">
        <v>359</v>
      </c>
      <c r="C35" s="21" t="s">
        <v>44</v>
      </c>
      <c r="D35" s="46">
        <v>28499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28499</v>
      </c>
      <c r="O35" s="47">
        <f t="shared" si="2"/>
        <v>7.583555082490687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241239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117961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26449</v>
      </c>
      <c r="N36" s="32">
        <f t="shared" si="9"/>
        <v>385649</v>
      </c>
      <c r="O36" s="45">
        <f t="shared" si="2"/>
        <v>102.62080894092603</v>
      </c>
      <c r="P36" s="10"/>
    </row>
    <row r="37" spans="1:16" ht="15">
      <c r="A37" s="12"/>
      <c r="B37" s="25">
        <v>361.1</v>
      </c>
      <c r="C37" s="20" t="s">
        <v>45</v>
      </c>
      <c r="D37" s="46">
        <v>135885</v>
      </c>
      <c r="E37" s="46">
        <v>0</v>
      </c>
      <c r="F37" s="46">
        <v>0</v>
      </c>
      <c r="G37" s="46">
        <v>0</v>
      </c>
      <c r="H37" s="46">
        <v>0</v>
      </c>
      <c r="I37" s="46">
        <v>28800</v>
      </c>
      <c r="J37" s="46">
        <v>0</v>
      </c>
      <c r="K37" s="46">
        <v>0</v>
      </c>
      <c r="L37" s="46">
        <v>0</v>
      </c>
      <c r="M37" s="46">
        <v>19228</v>
      </c>
      <c r="N37" s="46">
        <f t="shared" si="9"/>
        <v>183913</v>
      </c>
      <c r="O37" s="47">
        <f t="shared" si="2"/>
        <v>48.93906333155934</v>
      </c>
      <c r="P37" s="9"/>
    </row>
    <row r="38" spans="1:16" ht="15">
      <c r="A38" s="12"/>
      <c r="B38" s="25">
        <v>362</v>
      </c>
      <c r="C38" s="20" t="s">
        <v>46</v>
      </c>
      <c r="D38" s="46">
        <v>19747</v>
      </c>
      <c r="E38" s="46">
        <v>0</v>
      </c>
      <c r="F38" s="46">
        <v>0</v>
      </c>
      <c r="G38" s="46">
        <v>0</v>
      </c>
      <c r="H38" s="46">
        <v>0</v>
      </c>
      <c r="I38" s="46">
        <v>350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20097</v>
      </c>
      <c r="O38" s="47">
        <f t="shared" si="2"/>
        <v>5.347791378392762</v>
      </c>
      <c r="P38" s="9"/>
    </row>
    <row r="39" spans="1:16" ht="15">
      <c r="A39" s="12"/>
      <c r="B39" s="25">
        <v>364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39268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39268</v>
      </c>
      <c r="O39" s="47">
        <f t="shared" si="2"/>
        <v>10.449175093134645</v>
      </c>
      <c r="P39" s="9"/>
    </row>
    <row r="40" spans="1:16" ht="15">
      <c r="A40" s="12"/>
      <c r="B40" s="25">
        <v>369.9</v>
      </c>
      <c r="C40" s="20" t="s">
        <v>48</v>
      </c>
      <c r="D40" s="46">
        <v>85607</v>
      </c>
      <c r="E40" s="46">
        <v>0</v>
      </c>
      <c r="F40" s="46">
        <v>0</v>
      </c>
      <c r="G40" s="46">
        <v>0</v>
      </c>
      <c r="H40" s="46">
        <v>0</v>
      </c>
      <c r="I40" s="46">
        <v>49543</v>
      </c>
      <c r="J40" s="46">
        <v>0</v>
      </c>
      <c r="K40" s="46">
        <v>0</v>
      </c>
      <c r="L40" s="46">
        <v>0</v>
      </c>
      <c r="M40" s="46">
        <v>7221</v>
      </c>
      <c r="N40" s="46">
        <f t="shared" si="9"/>
        <v>142371</v>
      </c>
      <c r="O40" s="47">
        <f t="shared" si="2"/>
        <v>37.884779137839274</v>
      </c>
      <c r="P40" s="9"/>
    </row>
    <row r="41" spans="1:16" ht="15.75">
      <c r="A41" s="29" t="s">
        <v>35</v>
      </c>
      <c r="B41" s="30"/>
      <c r="C41" s="31"/>
      <c r="D41" s="32">
        <f aca="true" t="shared" si="11" ref="D41:M41">SUM(D42:D46)</f>
        <v>216755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5682543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5899298</v>
      </c>
      <c r="O41" s="45">
        <f t="shared" si="2"/>
        <v>1569.7972325705161</v>
      </c>
      <c r="P41" s="9"/>
    </row>
    <row r="42" spans="1:16" ht="15">
      <c r="A42" s="12"/>
      <c r="B42" s="25">
        <v>381</v>
      </c>
      <c r="C42" s="20" t="s">
        <v>49</v>
      </c>
      <c r="D42" s="46">
        <v>216755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216755</v>
      </c>
      <c r="O42" s="47">
        <f t="shared" si="2"/>
        <v>57.67828632251197</v>
      </c>
      <c r="P42" s="9"/>
    </row>
    <row r="43" spans="1:16" ht="15">
      <c r="A43" s="12"/>
      <c r="B43" s="25">
        <v>389.3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50656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50656</v>
      </c>
      <c r="O43" s="47">
        <f t="shared" si="2"/>
        <v>13.479510377860564</v>
      </c>
      <c r="P43" s="9"/>
    </row>
    <row r="44" spans="1:16" ht="15">
      <c r="A44" s="12"/>
      <c r="B44" s="25">
        <v>389.4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912688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912688</v>
      </c>
      <c r="O44" s="47">
        <f t="shared" si="2"/>
        <v>242.86535391165515</v>
      </c>
      <c r="P44" s="9"/>
    </row>
    <row r="45" spans="1:16" ht="15">
      <c r="A45" s="12"/>
      <c r="B45" s="25">
        <v>389.7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1419199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1419199</v>
      </c>
      <c r="O45" s="47">
        <f t="shared" si="2"/>
        <v>377.6474188398084</v>
      </c>
      <c r="P45" s="9"/>
    </row>
    <row r="46" spans="1:16" ht="15.75" thickBot="1">
      <c r="A46" s="12"/>
      <c r="B46" s="25">
        <v>389.8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3300000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3300000</v>
      </c>
      <c r="O46" s="47">
        <f t="shared" si="2"/>
        <v>878.1266631186802</v>
      </c>
      <c r="P46" s="9"/>
    </row>
    <row r="47" spans="1:119" ht="16.5" thickBot="1">
      <c r="A47" s="14" t="s">
        <v>42</v>
      </c>
      <c r="B47" s="23"/>
      <c r="C47" s="22"/>
      <c r="D47" s="15">
        <f aca="true" t="shared" si="12" ref="D47:M47">SUM(D5,D12,D16,D27,D34,D36,D41)</f>
        <v>4027929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9578246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279825</v>
      </c>
      <c r="N47" s="15">
        <f t="shared" si="9"/>
        <v>13886000</v>
      </c>
      <c r="O47" s="38">
        <f t="shared" si="2"/>
        <v>3695.0505588078763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60</v>
      </c>
      <c r="M49" s="48"/>
      <c r="N49" s="48"/>
      <c r="O49" s="43">
        <v>3758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A51:O51"/>
    <mergeCell ref="A50:O50"/>
    <mergeCell ref="L49:N4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1987500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258204</v>
      </c>
      <c r="N5" s="28">
        <f aca="true" t="shared" si="1" ref="N5:N16">SUM(D5:M5)</f>
        <v>2245704</v>
      </c>
      <c r="O5" s="33">
        <f aca="true" t="shared" si="2" ref="O5:O48">(N5/O$50)</f>
        <v>597.5795635976583</v>
      </c>
      <c r="P5" s="6"/>
    </row>
    <row r="6" spans="1:16" ht="15">
      <c r="A6" s="12"/>
      <c r="B6" s="25">
        <v>311</v>
      </c>
      <c r="C6" s="20" t="s">
        <v>2</v>
      </c>
      <c r="D6" s="46">
        <v>1508464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258204</v>
      </c>
      <c r="N6" s="46">
        <f t="shared" si="1"/>
        <v>1766668</v>
      </c>
      <c r="O6" s="47">
        <f t="shared" si="2"/>
        <v>470.10856838744013</v>
      </c>
      <c r="P6" s="9"/>
    </row>
    <row r="7" spans="1:16" ht="15">
      <c r="A7" s="12"/>
      <c r="B7" s="25">
        <v>314.1</v>
      </c>
      <c r="C7" s="20" t="s">
        <v>10</v>
      </c>
      <c r="D7" s="46">
        <v>194822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194822</v>
      </c>
      <c r="O7" s="47">
        <f t="shared" si="2"/>
        <v>51.84193720063864</v>
      </c>
      <c r="P7" s="9"/>
    </row>
    <row r="8" spans="1:16" ht="15">
      <c r="A8" s="12"/>
      <c r="B8" s="25">
        <v>314.2</v>
      </c>
      <c r="C8" s="20" t="s">
        <v>11</v>
      </c>
      <c r="D8" s="46">
        <v>220466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220466</v>
      </c>
      <c r="O8" s="47">
        <f t="shared" si="2"/>
        <v>58.66577967003725</v>
      </c>
      <c r="P8" s="9"/>
    </row>
    <row r="9" spans="1:16" ht="15">
      <c r="A9" s="12"/>
      <c r="B9" s="25">
        <v>314.4</v>
      </c>
      <c r="C9" s="20" t="s">
        <v>12</v>
      </c>
      <c r="D9" s="46">
        <v>43240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43240</v>
      </c>
      <c r="O9" s="47">
        <f t="shared" si="2"/>
        <v>11.506120276742948</v>
      </c>
      <c r="P9" s="9"/>
    </row>
    <row r="10" spans="1:16" ht="15">
      <c r="A10" s="12"/>
      <c r="B10" s="25">
        <v>314.8</v>
      </c>
      <c r="C10" s="20" t="s">
        <v>13</v>
      </c>
      <c r="D10" s="46">
        <v>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268</v>
      </c>
      <c r="O10" s="47">
        <f t="shared" si="2"/>
        <v>0.07131452900478978</v>
      </c>
      <c r="P10" s="9"/>
    </row>
    <row r="11" spans="1:16" ht="15">
      <c r="A11" s="12"/>
      <c r="B11" s="25">
        <v>316</v>
      </c>
      <c r="C11" s="20" t="s">
        <v>14</v>
      </c>
      <c r="D11" s="46">
        <v>20240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20240</v>
      </c>
      <c r="O11" s="47">
        <f t="shared" si="2"/>
        <v>5.385843533794572</v>
      </c>
      <c r="P11" s="9"/>
    </row>
    <row r="12" spans="1:16" ht="15.75">
      <c r="A12" s="29" t="s">
        <v>91</v>
      </c>
      <c r="B12" s="30"/>
      <c r="C12" s="31"/>
      <c r="D12" s="32">
        <f aca="true" t="shared" si="3" ref="D12:M12">SUM(D13:D15)</f>
        <v>232921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232921</v>
      </c>
      <c r="O12" s="45">
        <f t="shared" si="2"/>
        <v>61.98004257583821</v>
      </c>
      <c r="P12" s="10"/>
    </row>
    <row r="13" spans="1:16" ht="15">
      <c r="A13" s="12"/>
      <c r="B13" s="25">
        <v>322</v>
      </c>
      <c r="C13" s="20" t="s">
        <v>0</v>
      </c>
      <c r="D13" s="46">
        <v>47907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47907</v>
      </c>
      <c r="O13" s="47">
        <f t="shared" si="2"/>
        <v>12.74800425758382</v>
      </c>
      <c r="P13" s="9"/>
    </row>
    <row r="14" spans="1:16" ht="15">
      <c r="A14" s="12"/>
      <c r="B14" s="25">
        <v>323.1</v>
      </c>
      <c r="C14" s="20" t="s">
        <v>16</v>
      </c>
      <c r="D14" s="46">
        <v>184489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184489</v>
      </c>
      <c r="O14" s="47">
        <f t="shared" si="2"/>
        <v>49.09233634912187</v>
      </c>
      <c r="P14" s="9"/>
    </row>
    <row r="15" spans="1:16" ht="15">
      <c r="A15" s="12"/>
      <c r="B15" s="25">
        <v>329</v>
      </c>
      <c r="C15" s="20" t="s">
        <v>92</v>
      </c>
      <c r="D15" s="46">
        <v>525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525</v>
      </c>
      <c r="O15" s="47">
        <f t="shared" si="2"/>
        <v>0.13970196913251728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SUM(D17:D30)</f>
        <v>698204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1549710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2247914</v>
      </c>
      <c r="O16" s="45">
        <f t="shared" si="2"/>
        <v>598.167642362959</v>
      </c>
      <c r="P16" s="10"/>
    </row>
    <row r="17" spans="1:16" ht="15">
      <c r="A17" s="12"/>
      <c r="B17" s="25">
        <v>331.2</v>
      </c>
      <c r="C17" s="20" t="s">
        <v>18</v>
      </c>
      <c r="D17" s="46">
        <v>20057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7">SUM(D17:M17)</f>
        <v>20057</v>
      </c>
      <c r="O17" s="47">
        <f t="shared" si="2"/>
        <v>5.337147418839808</v>
      </c>
      <c r="P17" s="9"/>
    </row>
    <row r="18" spans="1:16" ht="15">
      <c r="A18" s="12"/>
      <c r="B18" s="25">
        <v>331.49</v>
      </c>
      <c r="C18" s="20" t="s">
        <v>93</v>
      </c>
      <c r="D18" s="46">
        <v>11732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11732</v>
      </c>
      <c r="O18" s="47">
        <f t="shared" si="2"/>
        <v>3.12187333688132</v>
      </c>
      <c r="P18" s="9"/>
    </row>
    <row r="19" spans="1:16" ht="15">
      <c r="A19" s="12"/>
      <c r="B19" s="25">
        <v>331.5</v>
      </c>
      <c r="C19" s="20" t="s">
        <v>20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25000</v>
      </c>
      <c r="O19" s="47">
        <f t="shared" si="2"/>
        <v>6.652474720596062</v>
      </c>
      <c r="P19" s="9"/>
    </row>
    <row r="20" spans="1:16" ht="15">
      <c r="A20" s="12"/>
      <c r="B20" s="25">
        <v>334.35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250000</v>
      </c>
      <c r="O20" s="47">
        <f t="shared" si="2"/>
        <v>66.52474720596062</v>
      </c>
      <c r="P20" s="9"/>
    </row>
    <row r="21" spans="1:16" ht="15">
      <c r="A21" s="12"/>
      <c r="B21" s="25">
        <v>334.5</v>
      </c>
      <c r="C21" s="20" t="s">
        <v>95</v>
      </c>
      <c r="D21" s="46">
        <v>256433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256433</v>
      </c>
      <c r="O21" s="47">
        <f t="shared" si="2"/>
        <v>68.2365620010644</v>
      </c>
      <c r="P21" s="9"/>
    </row>
    <row r="22" spans="1:16" ht="15">
      <c r="A22" s="12"/>
      <c r="B22" s="25">
        <v>334.7</v>
      </c>
      <c r="C22" s="20" t="s">
        <v>22</v>
      </c>
      <c r="D22" s="46">
        <v>131261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131261</v>
      </c>
      <c r="O22" s="47">
        <f t="shared" si="2"/>
        <v>34.92841937200639</v>
      </c>
      <c r="P22" s="9"/>
    </row>
    <row r="23" spans="1:16" ht="15">
      <c r="A23" s="12"/>
      <c r="B23" s="25">
        <v>335.12</v>
      </c>
      <c r="C23" s="20" t="s">
        <v>23</v>
      </c>
      <c r="D23" s="46">
        <v>85687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85687</v>
      </c>
      <c r="O23" s="47">
        <f t="shared" si="2"/>
        <v>22.80122405534859</v>
      </c>
      <c r="P23" s="9"/>
    </row>
    <row r="24" spans="1:16" ht="15">
      <c r="A24" s="12"/>
      <c r="B24" s="25">
        <v>335.14</v>
      </c>
      <c r="C24" s="20" t="s">
        <v>24</v>
      </c>
      <c r="D24" s="46">
        <v>563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563</v>
      </c>
      <c r="O24" s="47">
        <f t="shared" si="2"/>
        <v>0.1498137307078233</v>
      </c>
      <c r="P24" s="9"/>
    </row>
    <row r="25" spans="1:16" ht="15">
      <c r="A25" s="12"/>
      <c r="B25" s="25">
        <v>335.15</v>
      </c>
      <c r="C25" s="20" t="s">
        <v>25</v>
      </c>
      <c r="D25" s="46">
        <v>4238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4238</v>
      </c>
      <c r="O25" s="47">
        <f t="shared" si="2"/>
        <v>1.1277275146354444</v>
      </c>
      <c r="P25" s="9"/>
    </row>
    <row r="26" spans="1:16" ht="15">
      <c r="A26" s="12"/>
      <c r="B26" s="25">
        <v>335.18</v>
      </c>
      <c r="C26" s="20" t="s">
        <v>26</v>
      </c>
      <c r="D26" s="46">
        <v>118544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118544</v>
      </c>
      <c r="O26" s="47">
        <f t="shared" si="2"/>
        <v>31.544438531133583</v>
      </c>
      <c r="P26" s="9"/>
    </row>
    <row r="27" spans="1:16" ht="15">
      <c r="A27" s="12"/>
      <c r="B27" s="25">
        <v>335.33</v>
      </c>
      <c r="C27" s="20" t="s">
        <v>96</v>
      </c>
      <c r="D27" s="46">
        <v>2564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2564</v>
      </c>
      <c r="O27" s="47">
        <f t="shared" si="2"/>
        <v>0.6822778073443321</v>
      </c>
      <c r="P27" s="9"/>
    </row>
    <row r="28" spans="1:16" ht="15">
      <c r="A28" s="12"/>
      <c r="B28" s="25">
        <v>337.2</v>
      </c>
      <c r="C28" s="20" t="s">
        <v>27</v>
      </c>
      <c r="D28" s="46">
        <v>21375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21375</v>
      </c>
      <c r="O28" s="47">
        <f t="shared" si="2"/>
        <v>5.687865886109633</v>
      </c>
      <c r="P28" s="9"/>
    </row>
    <row r="29" spans="1:16" ht="15">
      <c r="A29" s="12"/>
      <c r="B29" s="25">
        <v>337.3</v>
      </c>
      <c r="C29" s="20" t="s">
        <v>97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1299710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1299710</v>
      </c>
      <c r="O29" s="47">
        <f t="shared" si="2"/>
        <v>345.8515167642363</v>
      </c>
      <c r="P29" s="9"/>
    </row>
    <row r="30" spans="1:16" ht="15">
      <c r="A30" s="12"/>
      <c r="B30" s="25">
        <v>337.4</v>
      </c>
      <c r="C30" s="20" t="s">
        <v>28</v>
      </c>
      <c r="D30" s="46">
        <v>20750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20750</v>
      </c>
      <c r="O30" s="47">
        <f t="shared" si="2"/>
        <v>5.521554018094731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SUM(D32:D37)</f>
        <v>31759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5118044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5149803</v>
      </c>
      <c r="O31" s="45">
        <f t="shared" si="2"/>
        <v>1370.3573709419904</v>
      </c>
      <c r="P31" s="10"/>
    </row>
    <row r="32" spans="1:16" ht="15">
      <c r="A32" s="12"/>
      <c r="B32" s="25">
        <v>341.9</v>
      </c>
      <c r="C32" s="20" t="s">
        <v>36</v>
      </c>
      <c r="D32" s="46">
        <v>277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277</v>
      </c>
      <c r="O32" s="47">
        <f t="shared" si="2"/>
        <v>0.07370941990420436</v>
      </c>
      <c r="P32" s="9"/>
    </row>
    <row r="33" spans="1:16" ht="15">
      <c r="A33" s="12"/>
      <c r="B33" s="25">
        <v>342.2</v>
      </c>
      <c r="C33" s="20" t="s">
        <v>37</v>
      </c>
      <c r="D33" s="46">
        <v>2650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2650</v>
      </c>
      <c r="O33" s="47">
        <f t="shared" si="2"/>
        <v>0.7051623203831825</v>
      </c>
      <c r="P33" s="9"/>
    </row>
    <row r="34" spans="1:16" ht="15">
      <c r="A34" s="12"/>
      <c r="B34" s="25">
        <v>343.4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997037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997037</v>
      </c>
      <c r="O34" s="47">
        <f t="shared" si="2"/>
        <v>265.31053751995745</v>
      </c>
      <c r="P34" s="9"/>
    </row>
    <row r="35" spans="1:16" ht="15">
      <c r="A35" s="12"/>
      <c r="B35" s="25">
        <v>343.6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4121007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4121007</v>
      </c>
      <c r="O35" s="47">
        <f t="shared" si="2"/>
        <v>1096.5957956359766</v>
      </c>
      <c r="P35" s="9"/>
    </row>
    <row r="36" spans="1:16" ht="15">
      <c r="A36" s="12"/>
      <c r="B36" s="25">
        <v>343.8</v>
      </c>
      <c r="C36" s="20" t="s">
        <v>40</v>
      </c>
      <c r="D36" s="46">
        <v>26307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26307</v>
      </c>
      <c r="O36" s="47">
        <f t="shared" si="2"/>
        <v>7.000266098988824</v>
      </c>
      <c r="P36" s="9"/>
    </row>
    <row r="37" spans="1:16" ht="15">
      <c r="A37" s="12"/>
      <c r="B37" s="25">
        <v>347.2</v>
      </c>
      <c r="C37" s="20" t="s">
        <v>41</v>
      </c>
      <c r="D37" s="46">
        <v>2525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2525</v>
      </c>
      <c r="O37" s="47">
        <f t="shared" si="2"/>
        <v>0.6718999467802023</v>
      </c>
      <c r="P37" s="9"/>
    </row>
    <row r="38" spans="1:16" ht="15.75">
      <c r="A38" s="29" t="s">
        <v>34</v>
      </c>
      <c r="B38" s="30"/>
      <c r="C38" s="31"/>
      <c r="D38" s="32">
        <f aca="true" t="shared" si="8" ref="D38:M38">SUM(D39:D39)</f>
        <v>21995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7"/>
        <v>21995</v>
      </c>
      <c r="O38" s="45">
        <f t="shared" si="2"/>
        <v>5.8528472591804155</v>
      </c>
      <c r="P38" s="10"/>
    </row>
    <row r="39" spans="1:16" ht="15">
      <c r="A39" s="13"/>
      <c r="B39" s="39">
        <v>359</v>
      </c>
      <c r="C39" s="21" t="s">
        <v>44</v>
      </c>
      <c r="D39" s="46">
        <v>21995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21995</v>
      </c>
      <c r="O39" s="47">
        <f t="shared" si="2"/>
        <v>5.8528472591804155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SUM(D41:D44)</f>
        <v>329668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5608653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28740</v>
      </c>
      <c r="N40" s="32">
        <f t="shared" si="9"/>
        <v>5967061</v>
      </c>
      <c r="O40" s="45">
        <f t="shared" si="2"/>
        <v>1587.8288983501864</v>
      </c>
      <c r="P40" s="10"/>
    </row>
    <row r="41" spans="1:16" ht="15">
      <c r="A41" s="12"/>
      <c r="B41" s="25">
        <v>361.1</v>
      </c>
      <c r="C41" s="20" t="s">
        <v>45</v>
      </c>
      <c r="D41" s="46">
        <v>241990</v>
      </c>
      <c r="E41" s="46">
        <v>0</v>
      </c>
      <c r="F41" s="46">
        <v>0</v>
      </c>
      <c r="G41" s="46">
        <v>0</v>
      </c>
      <c r="H41" s="46">
        <v>0</v>
      </c>
      <c r="I41" s="46">
        <v>94197</v>
      </c>
      <c r="J41" s="46">
        <v>0</v>
      </c>
      <c r="K41" s="46">
        <v>0</v>
      </c>
      <c r="L41" s="46">
        <v>0</v>
      </c>
      <c r="M41" s="46">
        <v>26002</v>
      </c>
      <c r="N41" s="46">
        <f t="shared" si="9"/>
        <v>362189</v>
      </c>
      <c r="O41" s="47">
        <f t="shared" si="2"/>
        <v>96.37812666311868</v>
      </c>
      <c r="P41" s="9"/>
    </row>
    <row r="42" spans="1:16" ht="15">
      <c r="A42" s="12"/>
      <c r="B42" s="25">
        <v>362</v>
      </c>
      <c r="C42" s="20" t="s">
        <v>46</v>
      </c>
      <c r="D42" s="46">
        <v>21247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21247</v>
      </c>
      <c r="O42" s="47">
        <f t="shared" si="2"/>
        <v>5.653805215540181</v>
      </c>
      <c r="P42" s="9"/>
    </row>
    <row r="43" spans="1:16" ht="15">
      <c r="A43" s="12"/>
      <c r="B43" s="25">
        <v>364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2349670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2349670</v>
      </c>
      <c r="O43" s="47">
        <f t="shared" si="2"/>
        <v>625.2448110697179</v>
      </c>
      <c r="P43" s="9"/>
    </row>
    <row r="44" spans="1:16" ht="15">
      <c r="A44" s="12"/>
      <c r="B44" s="25">
        <v>369.9</v>
      </c>
      <c r="C44" s="20" t="s">
        <v>48</v>
      </c>
      <c r="D44" s="46">
        <v>66431</v>
      </c>
      <c r="E44" s="46">
        <v>0</v>
      </c>
      <c r="F44" s="46">
        <v>0</v>
      </c>
      <c r="G44" s="46">
        <v>0</v>
      </c>
      <c r="H44" s="46">
        <v>0</v>
      </c>
      <c r="I44" s="46">
        <v>3164786</v>
      </c>
      <c r="J44" s="46">
        <v>0</v>
      </c>
      <c r="K44" s="46">
        <v>0</v>
      </c>
      <c r="L44" s="46">
        <v>0</v>
      </c>
      <c r="M44" s="46">
        <v>2738</v>
      </c>
      <c r="N44" s="46">
        <f t="shared" si="9"/>
        <v>3233955</v>
      </c>
      <c r="O44" s="47">
        <f t="shared" si="2"/>
        <v>860.5521554018095</v>
      </c>
      <c r="P44" s="9"/>
    </row>
    <row r="45" spans="1:16" ht="15.75">
      <c r="A45" s="29" t="s">
        <v>35</v>
      </c>
      <c r="B45" s="30"/>
      <c r="C45" s="31"/>
      <c r="D45" s="32">
        <f aca="true" t="shared" si="11" ref="D45:M45">SUM(D46:D47)</f>
        <v>1582275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259294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215230</v>
      </c>
      <c r="N45" s="32">
        <f t="shared" si="9"/>
        <v>2056799</v>
      </c>
      <c r="O45" s="45">
        <f t="shared" si="2"/>
        <v>547.3121341138904</v>
      </c>
      <c r="P45" s="9"/>
    </row>
    <row r="46" spans="1:16" ht="15">
      <c r="A46" s="12"/>
      <c r="B46" s="25">
        <v>381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259294</v>
      </c>
      <c r="J46" s="46">
        <v>0</v>
      </c>
      <c r="K46" s="46">
        <v>0</v>
      </c>
      <c r="L46" s="46">
        <v>0</v>
      </c>
      <c r="M46" s="46">
        <v>215230</v>
      </c>
      <c r="N46" s="46">
        <f t="shared" si="9"/>
        <v>474524</v>
      </c>
      <c r="O46" s="47">
        <f t="shared" si="2"/>
        <v>126.27035657264503</v>
      </c>
      <c r="P46" s="9"/>
    </row>
    <row r="47" spans="1:16" ht="15.75" thickBot="1">
      <c r="A47" s="12"/>
      <c r="B47" s="25">
        <v>383</v>
      </c>
      <c r="C47" s="20" t="s">
        <v>98</v>
      </c>
      <c r="D47" s="46">
        <v>1582275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1582275</v>
      </c>
      <c r="O47" s="47">
        <f t="shared" si="2"/>
        <v>421.0417775412453</v>
      </c>
      <c r="P47" s="9"/>
    </row>
    <row r="48" spans="1:119" ht="16.5" thickBot="1">
      <c r="A48" s="14" t="s">
        <v>42</v>
      </c>
      <c r="B48" s="23"/>
      <c r="C48" s="22"/>
      <c r="D48" s="15">
        <f aca="true" t="shared" si="12" ref="D48:M48">SUM(D5,D12,D16,D31,D38,D40,D45)</f>
        <v>4884322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12535701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502174</v>
      </c>
      <c r="N48" s="15">
        <f t="shared" si="9"/>
        <v>17922197</v>
      </c>
      <c r="O48" s="38">
        <f t="shared" si="2"/>
        <v>4769.078499201703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99</v>
      </c>
      <c r="M50" s="48"/>
      <c r="N50" s="48"/>
      <c r="O50" s="43">
        <v>3758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1971008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253496</v>
      </c>
      <c r="N5" s="28">
        <f aca="true" t="shared" si="1" ref="N5:N22">SUM(D5:M5)</f>
        <v>2224504</v>
      </c>
      <c r="O5" s="33">
        <f aca="true" t="shared" si="2" ref="O5:O38">(N5/O$40)</f>
        <v>594.6281742849505</v>
      </c>
      <c r="P5" s="6"/>
    </row>
    <row r="6" spans="1:16" ht="15">
      <c r="A6" s="12"/>
      <c r="B6" s="25">
        <v>311</v>
      </c>
      <c r="C6" s="20" t="s">
        <v>2</v>
      </c>
      <c r="D6" s="46">
        <v>1176720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253496</v>
      </c>
      <c r="N6" s="46">
        <f t="shared" si="1"/>
        <v>1430216</v>
      </c>
      <c r="O6" s="47">
        <f t="shared" si="2"/>
        <v>382.30847367014167</v>
      </c>
      <c r="P6" s="9"/>
    </row>
    <row r="7" spans="1:16" ht="15">
      <c r="A7" s="12"/>
      <c r="B7" s="25">
        <v>314.1</v>
      </c>
      <c r="C7" s="20" t="s">
        <v>10</v>
      </c>
      <c r="D7" s="46">
        <v>593876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593876</v>
      </c>
      <c r="O7" s="47">
        <f t="shared" si="2"/>
        <v>158.74792836140068</v>
      </c>
      <c r="P7" s="9"/>
    </row>
    <row r="8" spans="1:16" ht="15">
      <c r="A8" s="12"/>
      <c r="B8" s="25">
        <v>314.4</v>
      </c>
      <c r="C8" s="20" t="s">
        <v>12</v>
      </c>
      <c r="D8" s="46">
        <v>59132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59132</v>
      </c>
      <c r="O8" s="47">
        <f t="shared" si="2"/>
        <v>15.80646885859396</v>
      </c>
      <c r="P8" s="9"/>
    </row>
    <row r="9" spans="1:16" ht="15">
      <c r="A9" s="12"/>
      <c r="B9" s="25">
        <v>314.9</v>
      </c>
      <c r="C9" s="20" t="s">
        <v>79</v>
      </c>
      <c r="D9" s="46">
        <v>141280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141280</v>
      </c>
      <c r="O9" s="47">
        <f t="shared" si="2"/>
        <v>37.76530339481422</v>
      </c>
      <c r="P9" s="9"/>
    </row>
    <row r="10" spans="1:16" ht="15.75">
      <c r="A10" s="29" t="s">
        <v>15</v>
      </c>
      <c r="B10" s="30"/>
      <c r="C10" s="31"/>
      <c r="D10" s="32">
        <f aca="true" t="shared" si="3" ref="D10:M10">SUM(D11:D12)</f>
        <v>69095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69095</v>
      </c>
      <c r="O10" s="45">
        <f t="shared" si="2"/>
        <v>18.46966051857792</v>
      </c>
      <c r="P10" s="10"/>
    </row>
    <row r="11" spans="1:16" ht="15">
      <c r="A11" s="12"/>
      <c r="B11" s="25">
        <v>322</v>
      </c>
      <c r="C11" s="20" t="s">
        <v>0</v>
      </c>
      <c r="D11" s="46">
        <v>64695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64695</v>
      </c>
      <c r="O11" s="47">
        <f t="shared" si="2"/>
        <v>17.293504410585406</v>
      </c>
      <c r="P11" s="9"/>
    </row>
    <row r="12" spans="1:16" ht="15">
      <c r="A12" s="12"/>
      <c r="B12" s="25">
        <v>329</v>
      </c>
      <c r="C12" s="20" t="s">
        <v>63</v>
      </c>
      <c r="D12" s="46">
        <v>4400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4400</v>
      </c>
      <c r="O12" s="47">
        <f t="shared" si="2"/>
        <v>1.1761561079925154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SUM(D14:D21)</f>
        <v>2921279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474532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3395811</v>
      </c>
      <c r="O13" s="45">
        <f t="shared" si="2"/>
        <v>907.7281475541299</v>
      </c>
      <c r="P13" s="10"/>
    </row>
    <row r="14" spans="1:16" ht="15">
      <c r="A14" s="12"/>
      <c r="B14" s="25">
        <v>331.2</v>
      </c>
      <c r="C14" s="20" t="s">
        <v>18</v>
      </c>
      <c r="D14" s="46">
        <v>22901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22901</v>
      </c>
      <c r="O14" s="47">
        <f t="shared" si="2"/>
        <v>6.12162523389468</v>
      </c>
      <c r="P14" s="9"/>
    </row>
    <row r="15" spans="1:16" ht="15">
      <c r="A15" s="12"/>
      <c r="B15" s="25">
        <v>331.31</v>
      </c>
      <c r="C15" s="20" t="s">
        <v>80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452991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452991</v>
      </c>
      <c r="O15" s="47">
        <f t="shared" si="2"/>
        <v>121.08821170809944</v>
      </c>
      <c r="P15" s="9"/>
    </row>
    <row r="16" spans="1:16" ht="15">
      <c r="A16" s="12"/>
      <c r="B16" s="25">
        <v>331.7</v>
      </c>
      <c r="C16" s="20" t="s">
        <v>65</v>
      </c>
      <c r="D16" s="46">
        <v>394678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394678</v>
      </c>
      <c r="O16" s="47">
        <f t="shared" si="2"/>
        <v>105.5006682705159</v>
      </c>
      <c r="P16" s="9"/>
    </row>
    <row r="17" spans="1:16" ht="15">
      <c r="A17" s="12"/>
      <c r="B17" s="25">
        <v>334.1</v>
      </c>
      <c r="C17" s="20" t="s">
        <v>66</v>
      </c>
      <c r="D17" s="46">
        <v>1942512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1942512</v>
      </c>
      <c r="O17" s="47">
        <f t="shared" si="2"/>
        <v>519.2493985565357</v>
      </c>
      <c r="P17" s="9"/>
    </row>
    <row r="18" spans="1:16" ht="15">
      <c r="A18" s="12"/>
      <c r="B18" s="25">
        <v>335.12</v>
      </c>
      <c r="C18" s="20" t="s">
        <v>84</v>
      </c>
      <c r="D18" s="46">
        <v>102632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102632</v>
      </c>
      <c r="O18" s="47">
        <f t="shared" si="2"/>
        <v>27.434375835338145</v>
      </c>
      <c r="P18" s="9"/>
    </row>
    <row r="19" spans="1:16" ht="15">
      <c r="A19" s="12"/>
      <c r="B19" s="25">
        <v>335.14</v>
      </c>
      <c r="C19" s="20" t="s">
        <v>85</v>
      </c>
      <c r="D19" s="46">
        <v>1498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1498</v>
      </c>
      <c r="O19" s="47">
        <f t="shared" si="2"/>
        <v>0.4004276931301791</v>
      </c>
      <c r="P19" s="9"/>
    </row>
    <row r="20" spans="1:16" ht="15">
      <c r="A20" s="12"/>
      <c r="B20" s="25">
        <v>335.15</v>
      </c>
      <c r="C20" s="20" t="s">
        <v>101</v>
      </c>
      <c r="D20" s="46">
        <v>3151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3151</v>
      </c>
      <c r="O20" s="47">
        <f t="shared" si="2"/>
        <v>0.8422881582464582</v>
      </c>
      <c r="P20" s="9"/>
    </row>
    <row r="21" spans="1:16" ht="15">
      <c r="A21" s="12"/>
      <c r="B21" s="25">
        <v>335.18</v>
      </c>
      <c r="C21" s="20" t="s">
        <v>86</v>
      </c>
      <c r="D21" s="46">
        <v>453907</v>
      </c>
      <c r="E21" s="46">
        <v>0</v>
      </c>
      <c r="F21" s="46">
        <v>0</v>
      </c>
      <c r="G21" s="46">
        <v>0</v>
      </c>
      <c r="H21" s="46">
        <v>0</v>
      </c>
      <c r="I21" s="46">
        <v>21541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475448</v>
      </c>
      <c r="O21" s="47">
        <f t="shared" si="2"/>
        <v>127.09115209836942</v>
      </c>
      <c r="P21" s="9"/>
    </row>
    <row r="22" spans="1:16" ht="15.75">
      <c r="A22" s="29" t="s">
        <v>33</v>
      </c>
      <c r="B22" s="30"/>
      <c r="C22" s="31"/>
      <c r="D22" s="32">
        <f aca="true" t="shared" si="5" ref="D22:M22">SUM(D23:D28)</f>
        <v>98586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7702688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7801274</v>
      </c>
      <c r="O22" s="45">
        <f t="shared" si="2"/>
        <v>2085.3445602780007</v>
      </c>
      <c r="P22" s="10"/>
    </row>
    <row r="23" spans="1:16" ht="15">
      <c r="A23" s="12"/>
      <c r="B23" s="25">
        <v>341.9</v>
      </c>
      <c r="C23" s="20" t="s">
        <v>87</v>
      </c>
      <c r="D23" s="46">
        <v>1342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1342</v>
      </c>
      <c r="O23" s="47">
        <f t="shared" si="2"/>
        <v>0.3587276129377172</v>
      </c>
      <c r="P23" s="9"/>
    </row>
    <row r="24" spans="1:16" ht="15">
      <c r="A24" s="12"/>
      <c r="B24" s="25">
        <v>343.4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870239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870239</v>
      </c>
      <c r="O24" s="47">
        <f t="shared" si="2"/>
        <v>232.62202619620422</v>
      </c>
      <c r="P24" s="9"/>
    </row>
    <row r="25" spans="1:16" ht="15">
      <c r="A25" s="12"/>
      <c r="B25" s="25">
        <v>343.6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6832449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6832449</v>
      </c>
      <c r="O25" s="47">
        <f t="shared" si="2"/>
        <v>1826.3696872493986</v>
      </c>
      <c r="P25" s="9"/>
    </row>
    <row r="26" spans="1:16" ht="15">
      <c r="A26" s="12"/>
      <c r="B26" s="25">
        <v>343.8</v>
      </c>
      <c r="C26" s="20" t="s">
        <v>40</v>
      </c>
      <c r="D26" s="46">
        <v>17420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17420</v>
      </c>
      <c r="O26" s="47">
        <f t="shared" si="2"/>
        <v>4.656508954824913</v>
      </c>
      <c r="P26" s="9"/>
    </row>
    <row r="27" spans="1:16" ht="15">
      <c r="A27" s="12"/>
      <c r="B27" s="25">
        <v>343.9</v>
      </c>
      <c r="C27" s="20" t="s">
        <v>104</v>
      </c>
      <c r="D27" s="46">
        <v>36935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36935</v>
      </c>
      <c r="O27" s="47">
        <f t="shared" si="2"/>
        <v>9.873028601978081</v>
      </c>
      <c r="P27" s="9"/>
    </row>
    <row r="28" spans="1:16" ht="15">
      <c r="A28" s="12"/>
      <c r="B28" s="25">
        <v>347.2</v>
      </c>
      <c r="C28" s="20" t="s">
        <v>41</v>
      </c>
      <c r="D28" s="46">
        <v>42889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42889</v>
      </c>
      <c r="O28" s="47">
        <f t="shared" si="2"/>
        <v>11.464581662657043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SUM(D30:D30)</f>
        <v>2507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8">SUM(D29:M29)</f>
        <v>2507</v>
      </c>
      <c r="O29" s="45">
        <f t="shared" si="2"/>
        <v>0.6701416733493718</v>
      </c>
      <c r="P29" s="10"/>
    </row>
    <row r="30" spans="1:16" ht="15">
      <c r="A30" s="13"/>
      <c r="B30" s="39">
        <v>359</v>
      </c>
      <c r="C30" s="21" t="s">
        <v>44</v>
      </c>
      <c r="D30" s="46">
        <v>2507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2507</v>
      </c>
      <c r="O30" s="47">
        <f t="shared" si="2"/>
        <v>0.6701416733493718</v>
      </c>
      <c r="P30" s="9"/>
    </row>
    <row r="31" spans="1:16" ht="15.75">
      <c r="A31" s="29" t="s">
        <v>3</v>
      </c>
      <c r="B31" s="30"/>
      <c r="C31" s="31"/>
      <c r="D31" s="32">
        <f aca="true" t="shared" si="9" ref="D31:M31">SUM(D32:D37)</f>
        <v>321013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331487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228</v>
      </c>
      <c r="N31" s="32">
        <f t="shared" si="8"/>
        <v>652728</v>
      </c>
      <c r="O31" s="45">
        <f t="shared" si="2"/>
        <v>174.47955092221332</v>
      </c>
      <c r="P31" s="10"/>
    </row>
    <row r="32" spans="1:16" ht="15">
      <c r="A32" s="12"/>
      <c r="B32" s="25">
        <v>361.1</v>
      </c>
      <c r="C32" s="20" t="s">
        <v>45</v>
      </c>
      <c r="D32" s="46">
        <v>15377</v>
      </c>
      <c r="E32" s="46">
        <v>0</v>
      </c>
      <c r="F32" s="46">
        <v>0</v>
      </c>
      <c r="G32" s="46">
        <v>0</v>
      </c>
      <c r="H32" s="46">
        <v>0</v>
      </c>
      <c r="I32" s="46">
        <v>1549</v>
      </c>
      <c r="J32" s="46">
        <v>0</v>
      </c>
      <c r="K32" s="46">
        <v>0</v>
      </c>
      <c r="L32" s="46">
        <v>0</v>
      </c>
      <c r="M32" s="46">
        <v>228</v>
      </c>
      <c r="N32" s="46">
        <f t="shared" si="8"/>
        <v>17154</v>
      </c>
      <c r="O32" s="47">
        <f t="shared" si="2"/>
        <v>4.585404971932638</v>
      </c>
      <c r="P32" s="9"/>
    </row>
    <row r="33" spans="1:16" ht="15">
      <c r="A33" s="12"/>
      <c r="B33" s="25">
        <v>362</v>
      </c>
      <c r="C33" s="20" t="s">
        <v>46</v>
      </c>
      <c r="D33" s="46">
        <v>105341</v>
      </c>
      <c r="E33" s="46">
        <v>0</v>
      </c>
      <c r="F33" s="46">
        <v>0</v>
      </c>
      <c r="G33" s="46">
        <v>0</v>
      </c>
      <c r="H33" s="46">
        <v>0</v>
      </c>
      <c r="I33" s="46">
        <v>1974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107315</v>
      </c>
      <c r="O33" s="47">
        <f t="shared" si="2"/>
        <v>28.686180165731088</v>
      </c>
      <c r="P33" s="9"/>
    </row>
    <row r="34" spans="1:16" ht="15">
      <c r="A34" s="12"/>
      <c r="B34" s="25">
        <v>365</v>
      </c>
      <c r="C34" s="20" t="s">
        <v>88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324628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324628</v>
      </c>
      <c r="O34" s="47">
        <f t="shared" si="2"/>
        <v>86.77572841486234</v>
      </c>
      <c r="P34" s="9"/>
    </row>
    <row r="35" spans="1:16" ht="15">
      <c r="A35" s="12"/>
      <c r="B35" s="25">
        <v>366</v>
      </c>
      <c r="C35" s="20" t="s">
        <v>70</v>
      </c>
      <c r="D35" s="46">
        <v>13676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13676</v>
      </c>
      <c r="O35" s="47">
        <f t="shared" si="2"/>
        <v>3.655707030205827</v>
      </c>
      <c r="P35" s="9"/>
    </row>
    <row r="36" spans="1:16" ht="15">
      <c r="A36" s="12"/>
      <c r="B36" s="25">
        <v>369.3</v>
      </c>
      <c r="C36" s="20" t="s">
        <v>117</v>
      </c>
      <c r="D36" s="46">
        <v>1252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1252</v>
      </c>
      <c r="O36" s="47">
        <f t="shared" si="2"/>
        <v>0.334669874365143</v>
      </c>
      <c r="P36" s="9"/>
    </row>
    <row r="37" spans="1:16" ht="15.75" thickBot="1">
      <c r="A37" s="12"/>
      <c r="B37" s="25">
        <v>369.9</v>
      </c>
      <c r="C37" s="20" t="s">
        <v>48</v>
      </c>
      <c r="D37" s="46">
        <v>185367</v>
      </c>
      <c r="E37" s="46">
        <v>0</v>
      </c>
      <c r="F37" s="46">
        <v>0</v>
      </c>
      <c r="G37" s="46">
        <v>0</v>
      </c>
      <c r="H37" s="46">
        <v>0</v>
      </c>
      <c r="I37" s="46">
        <v>3336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188703</v>
      </c>
      <c r="O37" s="47">
        <f t="shared" si="2"/>
        <v>50.44186046511628</v>
      </c>
      <c r="P37" s="9"/>
    </row>
    <row r="38" spans="1:119" ht="16.5" thickBot="1">
      <c r="A38" s="14" t="s">
        <v>42</v>
      </c>
      <c r="B38" s="23"/>
      <c r="C38" s="22"/>
      <c r="D38" s="15">
        <f>SUM(D5,D10,D13,D22,D29,D31)</f>
        <v>5383488</v>
      </c>
      <c r="E38" s="15">
        <f aca="true" t="shared" si="10" ref="E38:M38">SUM(E5,E10,E13,E22,E29,E31)</f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8508707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253724</v>
      </c>
      <c r="N38" s="15">
        <f t="shared" si="8"/>
        <v>14145919</v>
      </c>
      <c r="O38" s="38">
        <f t="shared" si="2"/>
        <v>3781.3202352312214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118</v>
      </c>
      <c r="M40" s="48"/>
      <c r="N40" s="48"/>
      <c r="O40" s="43">
        <v>3741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74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1869564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275685</v>
      </c>
      <c r="N5" s="28">
        <f aca="true" t="shared" si="1" ref="N5:N17">SUM(D5:M5)</f>
        <v>2145249</v>
      </c>
      <c r="O5" s="33">
        <f aca="true" t="shared" si="2" ref="O5:O38">(N5/O$40)</f>
        <v>620.1934084995663</v>
      </c>
      <c r="P5" s="6"/>
    </row>
    <row r="6" spans="1:16" ht="15">
      <c r="A6" s="12"/>
      <c r="B6" s="25">
        <v>311</v>
      </c>
      <c r="C6" s="20" t="s">
        <v>2</v>
      </c>
      <c r="D6" s="46">
        <v>1159479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275685</v>
      </c>
      <c r="N6" s="46">
        <f t="shared" si="1"/>
        <v>1435164</v>
      </c>
      <c r="O6" s="47">
        <f t="shared" si="2"/>
        <v>414.9071986123157</v>
      </c>
      <c r="P6" s="9"/>
    </row>
    <row r="7" spans="1:16" ht="15">
      <c r="A7" s="12"/>
      <c r="B7" s="25">
        <v>314.1</v>
      </c>
      <c r="C7" s="20" t="s">
        <v>10</v>
      </c>
      <c r="D7" s="46">
        <v>522063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522063</v>
      </c>
      <c r="O7" s="47">
        <f t="shared" si="2"/>
        <v>150.92888117953166</v>
      </c>
      <c r="P7" s="9"/>
    </row>
    <row r="8" spans="1:16" ht="15">
      <c r="A8" s="12"/>
      <c r="B8" s="25">
        <v>314.4</v>
      </c>
      <c r="C8" s="20" t="s">
        <v>12</v>
      </c>
      <c r="D8" s="46">
        <v>56080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56080</v>
      </c>
      <c r="O8" s="47">
        <f t="shared" si="2"/>
        <v>16.212778259612605</v>
      </c>
      <c r="P8" s="9"/>
    </row>
    <row r="9" spans="1:16" ht="15">
      <c r="A9" s="12"/>
      <c r="B9" s="25">
        <v>314.8</v>
      </c>
      <c r="C9" s="20" t="s">
        <v>13</v>
      </c>
      <c r="D9" s="46">
        <v>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</v>
      </c>
      <c r="O9" s="47">
        <f t="shared" si="2"/>
        <v>0.017346053772766695</v>
      </c>
      <c r="P9" s="9"/>
    </row>
    <row r="10" spans="1:16" ht="15">
      <c r="A10" s="12"/>
      <c r="B10" s="25">
        <v>314.9</v>
      </c>
      <c r="C10" s="20" t="s">
        <v>79</v>
      </c>
      <c r="D10" s="46">
        <v>131882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131882</v>
      </c>
      <c r="O10" s="47">
        <f t="shared" si="2"/>
        <v>38.127204394333624</v>
      </c>
      <c r="P10" s="9"/>
    </row>
    <row r="11" spans="1:16" ht="15.75">
      <c r="A11" s="29" t="s">
        <v>15</v>
      </c>
      <c r="B11" s="30"/>
      <c r="C11" s="31"/>
      <c r="D11" s="32">
        <f aca="true" t="shared" si="3" ref="D11:M11">SUM(D12:D13)</f>
        <v>37329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37329</v>
      </c>
      <c r="O11" s="45">
        <f t="shared" si="2"/>
        <v>10.7918473547268</v>
      </c>
      <c r="P11" s="10"/>
    </row>
    <row r="12" spans="1:16" ht="15">
      <c r="A12" s="12"/>
      <c r="B12" s="25">
        <v>322</v>
      </c>
      <c r="C12" s="20" t="s">
        <v>0</v>
      </c>
      <c r="D12" s="46">
        <v>34379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34379</v>
      </c>
      <c r="O12" s="47">
        <f t="shared" si="2"/>
        <v>9.938999710899104</v>
      </c>
      <c r="P12" s="9"/>
    </row>
    <row r="13" spans="1:16" ht="15">
      <c r="A13" s="12"/>
      <c r="B13" s="25">
        <v>329</v>
      </c>
      <c r="C13" s="20" t="s">
        <v>63</v>
      </c>
      <c r="D13" s="46">
        <v>2950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2950</v>
      </c>
      <c r="O13" s="47">
        <f t="shared" si="2"/>
        <v>0.8528476438276958</v>
      </c>
      <c r="P13" s="9"/>
    </row>
    <row r="14" spans="1:16" ht="15.75">
      <c r="A14" s="29" t="s">
        <v>19</v>
      </c>
      <c r="B14" s="30"/>
      <c r="C14" s="31"/>
      <c r="D14" s="32">
        <f aca="true" t="shared" si="4" ref="D14:M14">SUM(D15:D22)</f>
        <v>2856300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21777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1796</v>
      </c>
      <c r="N14" s="44">
        <f t="shared" si="1"/>
        <v>2879873</v>
      </c>
      <c r="O14" s="45">
        <f t="shared" si="2"/>
        <v>832.5738652789823</v>
      </c>
      <c r="P14" s="10"/>
    </row>
    <row r="15" spans="1:16" ht="15">
      <c r="A15" s="12"/>
      <c r="B15" s="25">
        <v>331.2</v>
      </c>
      <c r="C15" s="20" t="s">
        <v>18</v>
      </c>
      <c r="D15" s="46">
        <v>76495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76495</v>
      </c>
      <c r="O15" s="47">
        <f t="shared" si="2"/>
        <v>22.114773055796473</v>
      </c>
      <c r="P15" s="9"/>
    </row>
    <row r="16" spans="1:16" ht="15">
      <c r="A16" s="12"/>
      <c r="B16" s="25">
        <v>331.7</v>
      </c>
      <c r="C16" s="20" t="s">
        <v>65</v>
      </c>
      <c r="D16" s="46">
        <v>33600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33600</v>
      </c>
      <c r="O16" s="47">
        <f t="shared" si="2"/>
        <v>9.713790112749349</v>
      </c>
      <c r="P16" s="9"/>
    </row>
    <row r="17" spans="1:16" ht="15">
      <c r="A17" s="12"/>
      <c r="B17" s="25">
        <v>334.1</v>
      </c>
      <c r="C17" s="20" t="s">
        <v>66</v>
      </c>
      <c r="D17" s="46">
        <v>2185455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2185455</v>
      </c>
      <c r="O17" s="47">
        <f t="shared" si="2"/>
        <v>631.8169991326973</v>
      </c>
      <c r="P17" s="9"/>
    </row>
    <row r="18" spans="1:16" ht="15">
      <c r="A18" s="12"/>
      <c r="B18" s="25">
        <v>334.7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1796</v>
      </c>
      <c r="N18" s="46">
        <f>SUM(D18:M18)</f>
        <v>1796</v>
      </c>
      <c r="O18" s="47">
        <f t="shared" si="2"/>
        <v>0.5192252095981498</v>
      </c>
      <c r="P18" s="9"/>
    </row>
    <row r="19" spans="1:16" ht="15">
      <c r="A19" s="12"/>
      <c r="B19" s="25">
        <v>335.12</v>
      </c>
      <c r="C19" s="20" t="s">
        <v>84</v>
      </c>
      <c r="D19" s="46">
        <v>105822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105822</v>
      </c>
      <c r="O19" s="47">
        <f t="shared" si="2"/>
        <v>30.59323503902862</v>
      </c>
      <c r="P19" s="9"/>
    </row>
    <row r="20" spans="1:16" ht="15">
      <c r="A20" s="12"/>
      <c r="B20" s="25">
        <v>335.14</v>
      </c>
      <c r="C20" s="20" t="s">
        <v>85</v>
      </c>
      <c r="D20" s="46">
        <v>1416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1416</v>
      </c>
      <c r="O20" s="47">
        <f t="shared" si="2"/>
        <v>0.409366869037294</v>
      </c>
      <c r="P20" s="9"/>
    </row>
    <row r="21" spans="1:16" ht="15">
      <c r="A21" s="12"/>
      <c r="B21" s="25">
        <v>335.15</v>
      </c>
      <c r="C21" s="20" t="s">
        <v>101</v>
      </c>
      <c r="D21" s="46">
        <v>4047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4047</v>
      </c>
      <c r="O21" s="47">
        <f t="shared" si="2"/>
        <v>1.1699913269731137</v>
      </c>
      <c r="P21" s="9"/>
    </row>
    <row r="22" spans="1:16" ht="15">
      <c r="A22" s="12"/>
      <c r="B22" s="25">
        <v>335.18</v>
      </c>
      <c r="C22" s="20" t="s">
        <v>86</v>
      </c>
      <c r="D22" s="46">
        <v>449465</v>
      </c>
      <c r="E22" s="46">
        <v>0</v>
      </c>
      <c r="F22" s="46">
        <v>0</v>
      </c>
      <c r="G22" s="46">
        <v>0</v>
      </c>
      <c r="H22" s="46">
        <v>0</v>
      </c>
      <c r="I22" s="46">
        <v>21777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471242</v>
      </c>
      <c r="O22" s="47">
        <f t="shared" si="2"/>
        <v>136.23648453310204</v>
      </c>
      <c r="P22" s="9"/>
    </row>
    <row r="23" spans="1:16" ht="15.75">
      <c r="A23" s="29" t="s">
        <v>33</v>
      </c>
      <c r="B23" s="30"/>
      <c r="C23" s="31"/>
      <c r="D23" s="32">
        <f aca="true" t="shared" si="5" ref="D23:M23">SUM(D24:D29)</f>
        <v>82894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6868347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aca="true" t="shared" si="6" ref="N23:N38">SUM(D23:M23)</f>
        <v>6951241</v>
      </c>
      <c r="O23" s="45">
        <f t="shared" si="2"/>
        <v>2009.610002891009</v>
      </c>
      <c r="P23" s="10"/>
    </row>
    <row r="24" spans="1:16" ht="15">
      <c r="A24" s="12"/>
      <c r="B24" s="25">
        <v>341.9</v>
      </c>
      <c r="C24" s="20" t="s">
        <v>87</v>
      </c>
      <c r="D24" s="46">
        <v>3812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3812</v>
      </c>
      <c r="O24" s="47">
        <f t="shared" si="2"/>
        <v>1.1020526163631108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773209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773209</v>
      </c>
      <c r="O25" s="47">
        <f t="shared" si="2"/>
        <v>223.53541485978607</v>
      </c>
      <c r="P25" s="9"/>
    </row>
    <row r="26" spans="1:16" ht="15">
      <c r="A26" s="12"/>
      <c r="B26" s="25">
        <v>343.6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6095138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6095138</v>
      </c>
      <c r="O26" s="47">
        <f t="shared" si="2"/>
        <v>1762.1098583405608</v>
      </c>
      <c r="P26" s="9"/>
    </row>
    <row r="27" spans="1:16" ht="15">
      <c r="A27" s="12"/>
      <c r="B27" s="25">
        <v>343.8</v>
      </c>
      <c r="C27" s="20" t="s">
        <v>40</v>
      </c>
      <c r="D27" s="46">
        <v>12115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12115</v>
      </c>
      <c r="O27" s="47">
        <f t="shared" si="2"/>
        <v>3.5024573576178084</v>
      </c>
      <c r="P27" s="9"/>
    </row>
    <row r="28" spans="1:16" ht="15">
      <c r="A28" s="12"/>
      <c r="B28" s="25">
        <v>343.9</v>
      </c>
      <c r="C28" s="20" t="s">
        <v>104</v>
      </c>
      <c r="D28" s="46">
        <v>38756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38756</v>
      </c>
      <c r="O28" s="47">
        <f t="shared" si="2"/>
        <v>11.204394333622433</v>
      </c>
      <c r="P28" s="9"/>
    </row>
    <row r="29" spans="1:16" ht="15">
      <c r="A29" s="12"/>
      <c r="B29" s="25">
        <v>347.2</v>
      </c>
      <c r="C29" s="20" t="s">
        <v>41</v>
      </c>
      <c r="D29" s="46">
        <v>28211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28211</v>
      </c>
      <c r="O29" s="47">
        <f t="shared" si="2"/>
        <v>8.155825383058687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SUM(D31:D31)</f>
        <v>15925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15925</v>
      </c>
      <c r="O30" s="45">
        <f t="shared" si="2"/>
        <v>4.603931772188494</v>
      </c>
      <c r="P30" s="10"/>
    </row>
    <row r="31" spans="1:16" ht="15">
      <c r="A31" s="13"/>
      <c r="B31" s="39">
        <v>359</v>
      </c>
      <c r="C31" s="21" t="s">
        <v>44</v>
      </c>
      <c r="D31" s="46">
        <v>15925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15925</v>
      </c>
      <c r="O31" s="47">
        <f t="shared" si="2"/>
        <v>4.603931772188494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SUM(D33:D37)</f>
        <v>312654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349309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278</v>
      </c>
      <c r="N32" s="32">
        <f t="shared" si="6"/>
        <v>662241</v>
      </c>
      <c r="O32" s="45">
        <f t="shared" si="2"/>
        <v>191.45446660884647</v>
      </c>
      <c r="P32" s="10"/>
    </row>
    <row r="33" spans="1:16" ht="15">
      <c r="A33" s="12"/>
      <c r="B33" s="25">
        <v>361.1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1566</v>
      </c>
      <c r="J33" s="46">
        <v>0</v>
      </c>
      <c r="K33" s="46">
        <v>0</v>
      </c>
      <c r="L33" s="46">
        <v>0</v>
      </c>
      <c r="M33" s="46">
        <v>278</v>
      </c>
      <c r="N33" s="46">
        <f t="shared" si="6"/>
        <v>1844</v>
      </c>
      <c r="O33" s="47">
        <f t="shared" si="2"/>
        <v>0.5331020526163631</v>
      </c>
      <c r="P33" s="9"/>
    </row>
    <row r="34" spans="1:16" ht="15">
      <c r="A34" s="12"/>
      <c r="B34" s="25">
        <v>362</v>
      </c>
      <c r="C34" s="20" t="s">
        <v>46</v>
      </c>
      <c r="D34" s="46">
        <v>101374</v>
      </c>
      <c r="E34" s="46">
        <v>0</v>
      </c>
      <c r="F34" s="46">
        <v>0</v>
      </c>
      <c r="G34" s="46">
        <v>0</v>
      </c>
      <c r="H34" s="46">
        <v>0</v>
      </c>
      <c r="I34" s="46">
        <v>39369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140743</v>
      </c>
      <c r="O34" s="47">
        <f t="shared" si="2"/>
        <v>40.68892743567505</v>
      </c>
      <c r="P34" s="9"/>
    </row>
    <row r="35" spans="1:16" ht="15">
      <c r="A35" s="12"/>
      <c r="B35" s="25">
        <v>365</v>
      </c>
      <c r="C35" s="20" t="s">
        <v>88</v>
      </c>
      <c r="D35" s="46">
        <v>54150</v>
      </c>
      <c r="E35" s="46">
        <v>0</v>
      </c>
      <c r="F35" s="46">
        <v>0</v>
      </c>
      <c r="G35" s="46">
        <v>0</v>
      </c>
      <c r="H35" s="46">
        <v>0</v>
      </c>
      <c r="I35" s="46">
        <v>305491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359641</v>
      </c>
      <c r="O35" s="47">
        <f t="shared" si="2"/>
        <v>103.97253541485979</v>
      </c>
      <c r="P35" s="9"/>
    </row>
    <row r="36" spans="1:16" ht="15">
      <c r="A36" s="12"/>
      <c r="B36" s="25">
        <v>366</v>
      </c>
      <c r="C36" s="20" t="s">
        <v>70</v>
      </c>
      <c r="D36" s="46">
        <v>26315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26315</v>
      </c>
      <c r="O36" s="47">
        <f t="shared" si="2"/>
        <v>7.60769008383926</v>
      </c>
      <c r="P36" s="9"/>
    </row>
    <row r="37" spans="1:16" ht="15.75" thickBot="1">
      <c r="A37" s="12"/>
      <c r="B37" s="25">
        <v>369.9</v>
      </c>
      <c r="C37" s="20" t="s">
        <v>48</v>
      </c>
      <c r="D37" s="46">
        <v>130815</v>
      </c>
      <c r="E37" s="46">
        <v>0</v>
      </c>
      <c r="F37" s="46">
        <v>0</v>
      </c>
      <c r="G37" s="46">
        <v>0</v>
      </c>
      <c r="H37" s="46">
        <v>0</v>
      </c>
      <c r="I37" s="46">
        <v>2883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133698</v>
      </c>
      <c r="O37" s="47">
        <f t="shared" si="2"/>
        <v>38.652211621856026</v>
      </c>
      <c r="P37" s="9"/>
    </row>
    <row r="38" spans="1:119" ht="16.5" thickBot="1">
      <c r="A38" s="14" t="s">
        <v>42</v>
      </c>
      <c r="B38" s="23"/>
      <c r="C38" s="22"/>
      <c r="D38" s="15">
        <f aca="true" t="shared" si="9" ref="D38:M38">SUM(D5,D11,D14,D23,D30,D32)</f>
        <v>5174666</v>
      </c>
      <c r="E38" s="15">
        <f t="shared" si="9"/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7239433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277759</v>
      </c>
      <c r="N38" s="15">
        <f t="shared" si="6"/>
        <v>12691858</v>
      </c>
      <c r="O38" s="38">
        <f t="shared" si="2"/>
        <v>3669.2275224053196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115</v>
      </c>
      <c r="M40" s="48"/>
      <c r="N40" s="48"/>
      <c r="O40" s="43">
        <v>3459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74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1724983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250299</v>
      </c>
      <c r="N5" s="28">
        <f aca="true" t="shared" si="1" ref="N5:N22">SUM(D5:M5)</f>
        <v>1975282</v>
      </c>
      <c r="O5" s="33">
        <f aca="true" t="shared" si="2" ref="O5:O37">(N5/O$39)</f>
        <v>533.86</v>
      </c>
      <c r="P5" s="6"/>
    </row>
    <row r="6" spans="1:16" ht="15">
      <c r="A6" s="12"/>
      <c r="B6" s="25">
        <v>311</v>
      </c>
      <c r="C6" s="20" t="s">
        <v>2</v>
      </c>
      <c r="D6" s="46">
        <v>988615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250299</v>
      </c>
      <c r="N6" s="46">
        <f t="shared" si="1"/>
        <v>1238914</v>
      </c>
      <c r="O6" s="47">
        <f t="shared" si="2"/>
        <v>334.84162162162164</v>
      </c>
      <c r="P6" s="9"/>
    </row>
    <row r="7" spans="1:16" ht="15">
      <c r="A7" s="12"/>
      <c r="B7" s="25">
        <v>314.1</v>
      </c>
      <c r="C7" s="20" t="s">
        <v>10</v>
      </c>
      <c r="D7" s="46">
        <v>524693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524693</v>
      </c>
      <c r="O7" s="47">
        <f t="shared" si="2"/>
        <v>141.80891891891892</v>
      </c>
      <c r="P7" s="9"/>
    </row>
    <row r="8" spans="1:16" ht="15">
      <c r="A8" s="12"/>
      <c r="B8" s="25">
        <v>314.4</v>
      </c>
      <c r="C8" s="20" t="s">
        <v>12</v>
      </c>
      <c r="D8" s="46">
        <v>61732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61732</v>
      </c>
      <c r="O8" s="47">
        <f t="shared" si="2"/>
        <v>16.684324324324326</v>
      </c>
      <c r="P8" s="9"/>
    </row>
    <row r="9" spans="1:16" ht="15">
      <c r="A9" s="12"/>
      <c r="B9" s="25">
        <v>314.9</v>
      </c>
      <c r="C9" s="20" t="s">
        <v>79</v>
      </c>
      <c r="D9" s="46">
        <v>149943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149943</v>
      </c>
      <c r="O9" s="47">
        <f t="shared" si="2"/>
        <v>40.52513513513514</v>
      </c>
      <c r="P9" s="9"/>
    </row>
    <row r="10" spans="1:16" ht="15.75">
      <c r="A10" s="29" t="s">
        <v>15</v>
      </c>
      <c r="B10" s="30"/>
      <c r="C10" s="31"/>
      <c r="D10" s="32">
        <f aca="true" t="shared" si="3" ref="D10:M10">SUM(D11:D12)</f>
        <v>31076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31076</v>
      </c>
      <c r="O10" s="45">
        <f t="shared" si="2"/>
        <v>8.39891891891892</v>
      </c>
      <c r="P10" s="10"/>
    </row>
    <row r="11" spans="1:16" ht="15">
      <c r="A11" s="12"/>
      <c r="B11" s="25">
        <v>322</v>
      </c>
      <c r="C11" s="20" t="s">
        <v>0</v>
      </c>
      <c r="D11" s="46">
        <v>26226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26226</v>
      </c>
      <c r="O11" s="47">
        <f t="shared" si="2"/>
        <v>7.088108108108108</v>
      </c>
      <c r="P11" s="9"/>
    </row>
    <row r="12" spans="1:16" ht="15">
      <c r="A12" s="12"/>
      <c r="B12" s="25">
        <v>329</v>
      </c>
      <c r="C12" s="20" t="s">
        <v>63</v>
      </c>
      <c r="D12" s="46">
        <v>4850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4850</v>
      </c>
      <c r="O12" s="47">
        <f t="shared" si="2"/>
        <v>1.3108108108108107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SUM(D14:D21)</f>
        <v>967803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688389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13777</v>
      </c>
      <c r="N13" s="44">
        <f t="shared" si="1"/>
        <v>1669969</v>
      </c>
      <c r="O13" s="45">
        <f t="shared" si="2"/>
        <v>451.342972972973</v>
      </c>
      <c r="P13" s="10"/>
    </row>
    <row r="14" spans="1:16" ht="15">
      <c r="A14" s="12"/>
      <c r="B14" s="25">
        <v>331.31</v>
      </c>
      <c r="C14" s="20" t="s">
        <v>80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601026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601026</v>
      </c>
      <c r="O14" s="47">
        <f t="shared" si="2"/>
        <v>162.43945945945947</v>
      </c>
      <c r="P14" s="9"/>
    </row>
    <row r="15" spans="1:16" ht="15">
      <c r="A15" s="12"/>
      <c r="B15" s="25">
        <v>331.7</v>
      </c>
      <c r="C15" s="20" t="s">
        <v>65</v>
      </c>
      <c r="D15" s="46">
        <v>325021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325021</v>
      </c>
      <c r="O15" s="47">
        <f t="shared" si="2"/>
        <v>87.84351351351351</v>
      </c>
      <c r="P15" s="9"/>
    </row>
    <row r="16" spans="1:16" ht="15">
      <c r="A16" s="12"/>
      <c r="B16" s="25">
        <v>334.1</v>
      </c>
      <c r="C16" s="20" t="s">
        <v>66</v>
      </c>
      <c r="D16" s="46">
        <v>65400</v>
      </c>
      <c r="E16" s="46">
        <v>0</v>
      </c>
      <c r="F16" s="46">
        <v>0</v>
      </c>
      <c r="G16" s="46">
        <v>0</v>
      </c>
      <c r="H16" s="46">
        <v>0</v>
      </c>
      <c r="I16" s="46">
        <v>71181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136581</v>
      </c>
      <c r="O16" s="47">
        <f t="shared" si="2"/>
        <v>36.913783783783785</v>
      </c>
      <c r="P16" s="9"/>
    </row>
    <row r="17" spans="1:16" ht="15">
      <c r="A17" s="12"/>
      <c r="B17" s="25">
        <v>334.7</v>
      </c>
      <c r="C17" s="20" t="s">
        <v>22</v>
      </c>
      <c r="D17" s="46">
        <v>50000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13777</v>
      </c>
      <c r="N17" s="46">
        <f t="shared" si="1"/>
        <v>63777</v>
      </c>
      <c r="O17" s="47">
        <f t="shared" si="2"/>
        <v>17.237027027027025</v>
      </c>
      <c r="P17" s="9"/>
    </row>
    <row r="18" spans="1:16" ht="15">
      <c r="A18" s="12"/>
      <c r="B18" s="25">
        <v>335.12</v>
      </c>
      <c r="C18" s="20" t="s">
        <v>84</v>
      </c>
      <c r="D18" s="46">
        <v>99669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99669</v>
      </c>
      <c r="O18" s="47">
        <f t="shared" si="2"/>
        <v>26.937567567567566</v>
      </c>
      <c r="P18" s="9"/>
    </row>
    <row r="19" spans="1:16" ht="15">
      <c r="A19" s="12"/>
      <c r="B19" s="25">
        <v>335.14</v>
      </c>
      <c r="C19" s="20" t="s">
        <v>85</v>
      </c>
      <c r="D19" s="46">
        <v>1126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1126</v>
      </c>
      <c r="O19" s="47">
        <f t="shared" si="2"/>
        <v>0.3043243243243243</v>
      </c>
      <c r="P19" s="9"/>
    </row>
    <row r="20" spans="1:16" ht="15">
      <c r="A20" s="12"/>
      <c r="B20" s="25">
        <v>335.15</v>
      </c>
      <c r="C20" s="20" t="s">
        <v>101</v>
      </c>
      <c r="D20" s="46">
        <v>6690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6690</v>
      </c>
      <c r="O20" s="47">
        <f t="shared" si="2"/>
        <v>1.808108108108108</v>
      </c>
      <c r="P20" s="9"/>
    </row>
    <row r="21" spans="1:16" ht="15">
      <c r="A21" s="12"/>
      <c r="B21" s="25">
        <v>335.18</v>
      </c>
      <c r="C21" s="20" t="s">
        <v>86</v>
      </c>
      <c r="D21" s="46">
        <v>419897</v>
      </c>
      <c r="E21" s="46">
        <v>0</v>
      </c>
      <c r="F21" s="46">
        <v>0</v>
      </c>
      <c r="G21" s="46">
        <v>0</v>
      </c>
      <c r="H21" s="46">
        <v>0</v>
      </c>
      <c r="I21" s="46">
        <v>16182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436079</v>
      </c>
      <c r="O21" s="47">
        <f t="shared" si="2"/>
        <v>117.8591891891892</v>
      </c>
      <c r="P21" s="9"/>
    </row>
    <row r="22" spans="1:16" ht="15.75">
      <c r="A22" s="29" t="s">
        <v>33</v>
      </c>
      <c r="B22" s="30"/>
      <c r="C22" s="31"/>
      <c r="D22" s="32">
        <f aca="true" t="shared" si="5" ref="D22:M22">SUM(D23:D28)</f>
        <v>82482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7271845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7354327</v>
      </c>
      <c r="O22" s="45">
        <f t="shared" si="2"/>
        <v>1987.6559459459459</v>
      </c>
      <c r="P22" s="10"/>
    </row>
    <row r="23" spans="1:16" ht="15">
      <c r="A23" s="12"/>
      <c r="B23" s="25">
        <v>341.9</v>
      </c>
      <c r="C23" s="20" t="s">
        <v>87</v>
      </c>
      <c r="D23" s="46">
        <v>1724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1724</v>
      </c>
      <c r="O23" s="47">
        <f t="shared" si="2"/>
        <v>0.46594594594594596</v>
      </c>
      <c r="P23" s="9"/>
    </row>
    <row r="24" spans="1:16" ht="15">
      <c r="A24" s="12"/>
      <c r="B24" s="25">
        <v>343.4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791177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791177</v>
      </c>
      <c r="O24" s="47">
        <f t="shared" si="2"/>
        <v>213.83162162162162</v>
      </c>
      <c r="P24" s="9"/>
    </row>
    <row r="25" spans="1:16" ht="15">
      <c r="A25" s="12"/>
      <c r="B25" s="25">
        <v>343.6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6480668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6480668</v>
      </c>
      <c r="O25" s="47">
        <f t="shared" si="2"/>
        <v>1751.531891891892</v>
      </c>
      <c r="P25" s="9"/>
    </row>
    <row r="26" spans="1:16" ht="15">
      <c r="A26" s="12"/>
      <c r="B26" s="25">
        <v>343.8</v>
      </c>
      <c r="C26" s="20" t="s">
        <v>40</v>
      </c>
      <c r="D26" s="46">
        <v>16670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16670</v>
      </c>
      <c r="O26" s="47">
        <f t="shared" si="2"/>
        <v>4.505405405405406</v>
      </c>
      <c r="P26" s="9"/>
    </row>
    <row r="27" spans="1:16" ht="15">
      <c r="A27" s="12"/>
      <c r="B27" s="25">
        <v>343.9</v>
      </c>
      <c r="C27" s="20" t="s">
        <v>104</v>
      </c>
      <c r="D27" s="46">
        <v>34570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34570</v>
      </c>
      <c r="O27" s="47">
        <f t="shared" si="2"/>
        <v>9.343243243243244</v>
      </c>
      <c r="P27" s="9"/>
    </row>
    <row r="28" spans="1:16" ht="15">
      <c r="A28" s="12"/>
      <c r="B28" s="25">
        <v>347.2</v>
      </c>
      <c r="C28" s="20" t="s">
        <v>41</v>
      </c>
      <c r="D28" s="46">
        <v>29518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29518</v>
      </c>
      <c r="O28" s="47">
        <f t="shared" si="2"/>
        <v>7.977837837837837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SUM(D30:D30)</f>
        <v>2136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7">SUM(D29:M29)</f>
        <v>2136</v>
      </c>
      <c r="O29" s="45">
        <f t="shared" si="2"/>
        <v>0.5772972972972973</v>
      </c>
      <c r="P29" s="10"/>
    </row>
    <row r="30" spans="1:16" ht="15">
      <c r="A30" s="13"/>
      <c r="B30" s="39">
        <v>359</v>
      </c>
      <c r="C30" s="21" t="s">
        <v>44</v>
      </c>
      <c r="D30" s="46">
        <v>2136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2136</v>
      </c>
      <c r="O30" s="47">
        <f t="shared" si="2"/>
        <v>0.5772972972972973</v>
      </c>
      <c r="P30" s="9"/>
    </row>
    <row r="31" spans="1:16" ht="15.75">
      <c r="A31" s="29" t="s">
        <v>3</v>
      </c>
      <c r="B31" s="30"/>
      <c r="C31" s="31"/>
      <c r="D31" s="32">
        <f aca="true" t="shared" si="9" ref="D31:M31">SUM(D32:D36)</f>
        <v>202709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288342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222</v>
      </c>
      <c r="N31" s="32">
        <f t="shared" si="8"/>
        <v>491273</v>
      </c>
      <c r="O31" s="45">
        <f t="shared" si="2"/>
        <v>132.77648648648648</v>
      </c>
      <c r="P31" s="10"/>
    </row>
    <row r="32" spans="1:16" ht="15">
      <c r="A32" s="12"/>
      <c r="B32" s="25">
        <v>361.1</v>
      </c>
      <c r="C32" s="20" t="s">
        <v>45</v>
      </c>
      <c r="D32" s="46">
        <v>10764</v>
      </c>
      <c r="E32" s="46">
        <v>0</v>
      </c>
      <c r="F32" s="46">
        <v>0</v>
      </c>
      <c r="G32" s="46">
        <v>0</v>
      </c>
      <c r="H32" s="46">
        <v>0</v>
      </c>
      <c r="I32" s="46">
        <v>1343</v>
      </c>
      <c r="J32" s="46">
        <v>0</v>
      </c>
      <c r="K32" s="46">
        <v>0</v>
      </c>
      <c r="L32" s="46">
        <v>0</v>
      </c>
      <c r="M32" s="46">
        <v>222</v>
      </c>
      <c r="N32" s="46">
        <f t="shared" si="8"/>
        <v>12329</v>
      </c>
      <c r="O32" s="47">
        <f t="shared" si="2"/>
        <v>3.332162162162162</v>
      </c>
      <c r="P32" s="9"/>
    </row>
    <row r="33" spans="1:16" ht="15">
      <c r="A33" s="12"/>
      <c r="B33" s="25">
        <v>362</v>
      </c>
      <c r="C33" s="20" t="s">
        <v>46</v>
      </c>
      <c r="D33" s="46">
        <v>86595</v>
      </c>
      <c r="E33" s="46">
        <v>0</v>
      </c>
      <c r="F33" s="46">
        <v>0</v>
      </c>
      <c r="G33" s="46">
        <v>0</v>
      </c>
      <c r="H33" s="46">
        <v>0</v>
      </c>
      <c r="I33" s="46">
        <v>23456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110051</v>
      </c>
      <c r="O33" s="47">
        <f t="shared" si="2"/>
        <v>29.743513513513513</v>
      </c>
      <c r="P33" s="9"/>
    </row>
    <row r="34" spans="1:16" ht="15">
      <c r="A34" s="12"/>
      <c r="B34" s="25">
        <v>365</v>
      </c>
      <c r="C34" s="20" t="s">
        <v>88</v>
      </c>
      <c r="D34" s="46">
        <v>50295</v>
      </c>
      <c r="E34" s="46">
        <v>0</v>
      </c>
      <c r="F34" s="46">
        <v>0</v>
      </c>
      <c r="G34" s="46">
        <v>0</v>
      </c>
      <c r="H34" s="46">
        <v>0</v>
      </c>
      <c r="I34" s="46">
        <v>260427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310722</v>
      </c>
      <c r="O34" s="47">
        <f t="shared" si="2"/>
        <v>83.97891891891892</v>
      </c>
      <c r="P34" s="9"/>
    </row>
    <row r="35" spans="1:16" ht="15">
      <c r="A35" s="12"/>
      <c r="B35" s="25">
        <v>366</v>
      </c>
      <c r="C35" s="20" t="s">
        <v>70</v>
      </c>
      <c r="D35" s="46">
        <v>34973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34973</v>
      </c>
      <c r="O35" s="47">
        <f t="shared" si="2"/>
        <v>9.452162162162162</v>
      </c>
      <c r="P35" s="9"/>
    </row>
    <row r="36" spans="1:16" ht="15.75" thickBot="1">
      <c r="A36" s="12"/>
      <c r="B36" s="25">
        <v>369.9</v>
      </c>
      <c r="C36" s="20" t="s">
        <v>48</v>
      </c>
      <c r="D36" s="46">
        <v>20082</v>
      </c>
      <c r="E36" s="46">
        <v>0</v>
      </c>
      <c r="F36" s="46">
        <v>0</v>
      </c>
      <c r="G36" s="46">
        <v>0</v>
      </c>
      <c r="H36" s="46">
        <v>0</v>
      </c>
      <c r="I36" s="46">
        <v>3116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23198</v>
      </c>
      <c r="O36" s="47">
        <f t="shared" si="2"/>
        <v>6.26972972972973</v>
      </c>
      <c r="P36" s="9"/>
    </row>
    <row r="37" spans="1:119" ht="16.5" thickBot="1">
      <c r="A37" s="14" t="s">
        <v>42</v>
      </c>
      <c r="B37" s="23"/>
      <c r="C37" s="22"/>
      <c r="D37" s="15">
        <f>SUM(D5,D10,D13,D22,D29,D31)</f>
        <v>3011189</v>
      </c>
      <c r="E37" s="15">
        <f aca="true" t="shared" si="10" ref="E37:M37">SUM(E5,E10,E13,E22,E29,E31)</f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8248576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264298</v>
      </c>
      <c r="N37" s="15">
        <f t="shared" si="8"/>
        <v>11524063</v>
      </c>
      <c r="O37" s="38">
        <f t="shared" si="2"/>
        <v>3114.6116216216215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113</v>
      </c>
      <c r="M39" s="48"/>
      <c r="N39" s="48"/>
      <c r="O39" s="43">
        <v>3700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74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1604710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232363</v>
      </c>
      <c r="N5" s="28">
        <f aca="true" t="shared" si="1" ref="N5:N21">SUM(D5:M5)</f>
        <v>1837073</v>
      </c>
      <c r="O5" s="33">
        <f aca="true" t="shared" si="2" ref="O5:O36">(N5/O$38)</f>
        <v>514.4421730607673</v>
      </c>
      <c r="P5" s="6"/>
    </row>
    <row r="6" spans="1:16" ht="15">
      <c r="A6" s="12"/>
      <c r="B6" s="25">
        <v>311</v>
      </c>
      <c r="C6" s="20" t="s">
        <v>2</v>
      </c>
      <c r="D6" s="46">
        <v>967386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232363</v>
      </c>
      <c r="N6" s="46">
        <f t="shared" si="1"/>
        <v>1199749</v>
      </c>
      <c r="O6" s="47">
        <f t="shared" si="2"/>
        <v>335.9700364043685</v>
      </c>
      <c r="P6" s="9"/>
    </row>
    <row r="7" spans="1:16" ht="15">
      <c r="A7" s="12"/>
      <c r="B7" s="25">
        <v>314.1</v>
      </c>
      <c r="C7" s="20" t="s">
        <v>10</v>
      </c>
      <c r="D7" s="46">
        <v>428829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428829</v>
      </c>
      <c r="O7" s="47">
        <f t="shared" si="2"/>
        <v>120.08653038364604</v>
      </c>
      <c r="P7" s="9"/>
    </row>
    <row r="8" spans="1:16" ht="15">
      <c r="A8" s="12"/>
      <c r="B8" s="25">
        <v>314.4</v>
      </c>
      <c r="C8" s="20" t="s">
        <v>12</v>
      </c>
      <c r="D8" s="46">
        <v>55264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55264</v>
      </c>
      <c r="O8" s="47">
        <f t="shared" si="2"/>
        <v>15.47577709325119</v>
      </c>
      <c r="P8" s="9"/>
    </row>
    <row r="9" spans="1:16" ht="15">
      <c r="A9" s="12"/>
      <c r="B9" s="25">
        <v>314.9</v>
      </c>
      <c r="C9" s="20" t="s">
        <v>79</v>
      </c>
      <c r="D9" s="46">
        <v>153231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153231</v>
      </c>
      <c r="O9" s="47">
        <f t="shared" si="2"/>
        <v>42.90982917950154</v>
      </c>
      <c r="P9" s="9"/>
    </row>
    <row r="10" spans="1:16" ht="15.75">
      <c r="A10" s="29" t="s">
        <v>15</v>
      </c>
      <c r="B10" s="30"/>
      <c r="C10" s="31"/>
      <c r="D10" s="32">
        <f aca="true" t="shared" si="3" ref="D10:M10">SUM(D11:D11)</f>
        <v>23869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23869</v>
      </c>
      <c r="O10" s="45">
        <f t="shared" si="2"/>
        <v>6.684122094651358</v>
      </c>
      <c r="P10" s="10"/>
    </row>
    <row r="11" spans="1:16" ht="15">
      <c r="A11" s="12"/>
      <c r="B11" s="25">
        <v>322</v>
      </c>
      <c r="C11" s="20" t="s">
        <v>0</v>
      </c>
      <c r="D11" s="46">
        <v>23869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23869</v>
      </c>
      <c r="O11" s="47">
        <f t="shared" si="2"/>
        <v>6.684122094651358</v>
      </c>
      <c r="P11" s="9"/>
    </row>
    <row r="12" spans="1:16" ht="15.75">
      <c r="A12" s="29" t="s">
        <v>19</v>
      </c>
      <c r="B12" s="30"/>
      <c r="C12" s="31"/>
      <c r="D12" s="32">
        <f aca="true" t="shared" si="4" ref="D12:M12">SUM(D13:D20)</f>
        <v>1250538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14889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10695</v>
      </c>
      <c r="N12" s="44">
        <f t="shared" si="1"/>
        <v>1276122</v>
      </c>
      <c r="O12" s="45">
        <f t="shared" si="2"/>
        <v>357.3570428451414</v>
      </c>
      <c r="P12" s="10"/>
    </row>
    <row r="13" spans="1:16" ht="15">
      <c r="A13" s="12"/>
      <c r="B13" s="25">
        <v>331.2</v>
      </c>
      <c r="C13" s="20" t="s">
        <v>18</v>
      </c>
      <c r="D13" s="46">
        <v>29865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29865</v>
      </c>
      <c r="O13" s="47">
        <f t="shared" si="2"/>
        <v>8.363203584430131</v>
      </c>
      <c r="P13" s="9"/>
    </row>
    <row r="14" spans="1:16" ht="15">
      <c r="A14" s="12"/>
      <c r="B14" s="25">
        <v>331.31</v>
      </c>
      <c r="C14" s="20" t="s">
        <v>80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2056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2056</v>
      </c>
      <c r="O14" s="47">
        <f t="shared" si="2"/>
        <v>0.5757490898907869</v>
      </c>
      <c r="P14" s="9"/>
    </row>
    <row r="15" spans="1:16" ht="15">
      <c r="A15" s="12"/>
      <c r="B15" s="25">
        <v>331.7</v>
      </c>
      <c r="C15" s="20" t="s">
        <v>65</v>
      </c>
      <c r="D15" s="46">
        <v>529184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529184</v>
      </c>
      <c r="O15" s="47">
        <f t="shared" si="2"/>
        <v>148.18930271632595</v>
      </c>
      <c r="P15" s="9"/>
    </row>
    <row r="16" spans="1:16" ht="15">
      <c r="A16" s="12"/>
      <c r="B16" s="25">
        <v>334.1</v>
      </c>
      <c r="C16" s="20" t="s">
        <v>66</v>
      </c>
      <c r="D16" s="46">
        <v>205740</v>
      </c>
      <c r="E16" s="46">
        <v>0</v>
      </c>
      <c r="F16" s="46">
        <v>0</v>
      </c>
      <c r="G16" s="46">
        <v>0</v>
      </c>
      <c r="H16" s="46">
        <v>0</v>
      </c>
      <c r="I16" s="46">
        <v>12833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218573</v>
      </c>
      <c r="O16" s="47">
        <f t="shared" si="2"/>
        <v>61.207784934192105</v>
      </c>
      <c r="P16" s="9"/>
    </row>
    <row r="17" spans="1:16" ht="15">
      <c r="A17" s="12"/>
      <c r="B17" s="25">
        <v>334.7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10695</v>
      </c>
      <c r="N17" s="46">
        <f t="shared" si="1"/>
        <v>10695</v>
      </c>
      <c r="O17" s="47">
        <f t="shared" si="2"/>
        <v>2.9949593951274154</v>
      </c>
      <c r="P17" s="9"/>
    </row>
    <row r="18" spans="1:16" ht="15">
      <c r="A18" s="12"/>
      <c r="B18" s="25">
        <v>335.12</v>
      </c>
      <c r="C18" s="20" t="s">
        <v>84</v>
      </c>
      <c r="D18" s="46">
        <v>93456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93456</v>
      </c>
      <c r="O18" s="47">
        <f t="shared" si="2"/>
        <v>26.170820498459815</v>
      </c>
      <c r="P18" s="9"/>
    </row>
    <row r="19" spans="1:16" ht="15">
      <c r="A19" s="12"/>
      <c r="B19" s="25">
        <v>335.14</v>
      </c>
      <c r="C19" s="20" t="s">
        <v>85</v>
      </c>
      <c r="D19" s="46">
        <v>1113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1113</v>
      </c>
      <c r="O19" s="47">
        <f t="shared" si="2"/>
        <v>0.3116774012881546</v>
      </c>
      <c r="P19" s="9"/>
    </row>
    <row r="20" spans="1:16" ht="15">
      <c r="A20" s="12"/>
      <c r="B20" s="25">
        <v>335.18</v>
      </c>
      <c r="C20" s="20" t="s">
        <v>86</v>
      </c>
      <c r="D20" s="46">
        <v>391180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391180</v>
      </c>
      <c r="O20" s="47">
        <f t="shared" si="2"/>
        <v>109.54354522542705</v>
      </c>
      <c r="P20" s="9"/>
    </row>
    <row r="21" spans="1:16" ht="15.75">
      <c r="A21" s="29" t="s">
        <v>33</v>
      </c>
      <c r="B21" s="30"/>
      <c r="C21" s="31"/>
      <c r="D21" s="32">
        <f aca="true" t="shared" si="5" ref="D21:M21">SUM(D22:D27)</f>
        <v>147055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6158236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6305291</v>
      </c>
      <c r="O21" s="45">
        <f t="shared" si="2"/>
        <v>1765.6933632035843</v>
      </c>
      <c r="P21" s="10"/>
    </row>
    <row r="22" spans="1:16" ht="15">
      <c r="A22" s="12"/>
      <c r="B22" s="25">
        <v>341.9</v>
      </c>
      <c r="C22" s="20" t="s">
        <v>87</v>
      </c>
      <c r="D22" s="46">
        <v>1600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1600</v>
      </c>
      <c r="O22" s="47">
        <f t="shared" si="2"/>
        <v>0.44805376645197426</v>
      </c>
      <c r="P22" s="9"/>
    </row>
    <row r="23" spans="1:16" ht="15">
      <c r="A23" s="12"/>
      <c r="B23" s="25">
        <v>343.4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751143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751143</v>
      </c>
      <c r="O23" s="47">
        <f t="shared" si="2"/>
        <v>210.34528143377204</v>
      </c>
      <c r="P23" s="9"/>
    </row>
    <row r="24" spans="1:16" ht="15">
      <c r="A24" s="12"/>
      <c r="B24" s="25">
        <v>343.6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5407093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5407093</v>
      </c>
      <c r="O24" s="47">
        <f t="shared" si="2"/>
        <v>1514.1677401288155</v>
      </c>
      <c r="P24" s="9"/>
    </row>
    <row r="25" spans="1:16" ht="15">
      <c r="A25" s="12"/>
      <c r="B25" s="25">
        <v>343.8</v>
      </c>
      <c r="C25" s="20" t="s">
        <v>40</v>
      </c>
      <c r="D25" s="46">
        <v>17704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17704</v>
      </c>
      <c r="O25" s="47">
        <f t="shared" si="2"/>
        <v>4.957714925791095</v>
      </c>
      <c r="P25" s="9"/>
    </row>
    <row r="26" spans="1:16" ht="15">
      <c r="A26" s="12"/>
      <c r="B26" s="25">
        <v>343.9</v>
      </c>
      <c r="C26" s="20" t="s">
        <v>104</v>
      </c>
      <c r="D26" s="46">
        <v>104303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104303</v>
      </c>
      <c r="O26" s="47">
        <f t="shared" si="2"/>
        <v>29.20834500140017</v>
      </c>
      <c r="P26" s="9"/>
    </row>
    <row r="27" spans="1:16" ht="15">
      <c r="A27" s="12"/>
      <c r="B27" s="25">
        <v>347.2</v>
      </c>
      <c r="C27" s="20" t="s">
        <v>41</v>
      </c>
      <c r="D27" s="46">
        <v>23448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23448</v>
      </c>
      <c r="O27" s="47">
        <f t="shared" si="2"/>
        <v>6.566227947353682</v>
      </c>
      <c r="P27" s="9"/>
    </row>
    <row r="28" spans="1:16" ht="15.75">
      <c r="A28" s="29" t="s">
        <v>34</v>
      </c>
      <c r="B28" s="30"/>
      <c r="C28" s="31"/>
      <c r="D28" s="32">
        <f aca="true" t="shared" si="7" ref="D28:M28">SUM(D29:D29)</f>
        <v>2344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36">SUM(D28:M28)</f>
        <v>2344</v>
      </c>
      <c r="O28" s="45">
        <f t="shared" si="2"/>
        <v>0.6563987678521422</v>
      </c>
      <c r="P28" s="10"/>
    </row>
    <row r="29" spans="1:16" ht="15">
      <c r="A29" s="13"/>
      <c r="B29" s="39">
        <v>359</v>
      </c>
      <c r="C29" s="21" t="s">
        <v>44</v>
      </c>
      <c r="D29" s="46">
        <v>2344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2344</v>
      </c>
      <c r="O29" s="47">
        <f t="shared" si="2"/>
        <v>0.6563987678521422</v>
      </c>
      <c r="P29" s="9"/>
    </row>
    <row r="30" spans="1:16" ht="15.75">
      <c r="A30" s="29" t="s">
        <v>3</v>
      </c>
      <c r="B30" s="30"/>
      <c r="C30" s="31"/>
      <c r="D30" s="32">
        <f aca="true" t="shared" si="9" ref="D30:M30">SUM(D31:D35)</f>
        <v>132315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544502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190</v>
      </c>
      <c r="N30" s="32">
        <f t="shared" si="8"/>
        <v>677007</v>
      </c>
      <c r="O30" s="45">
        <f t="shared" si="2"/>
        <v>189.58471016521983</v>
      </c>
      <c r="P30" s="10"/>
    </row>
    <row r="31" spans="1:16" ht="15">
      <c r="A31" s="12"/>
      <c r="B31" s="25">
        <v>361.1</v>
      </c>
      <c r="C31" s="20" t="s">
        <v>45</v>
      </c>
      <c r="D31" s="46">
        <v>4323</v>
      </c>
      <c r="E31" s="46">
        <v>0</v>
      </c>
      <c r="F31" s="46">
        <v>0</v>
      </c>
      <c r="G31" s="46">
        <v>0</v>
      </c>
      <c r="H31" s="46">
        <v>0</v>
      </c>
      <c r="I31" s="46">
        <v>1051</v>
      </c>
      <c r="J31" s="46">
        <v>0</v>
      </c>
      <c r="K31" s="46">
        <v>0</v>
      </c>
      <c r="L31" s="46">
        <v>0</v>
      </c>
      <c r="M31" s="46">
        <v>190</v>
      </c>
      <c r="N31" s="46">
        <f t="shared" si="8"/>
        <v>5564</v>
      </c>
      <c r="O31" s="47">
        <f t="shared" si="2"/>
        <v>1.5581069728367405</v>
      </c>
      <c r="P31" s="9"/>
    </row>
    <row r="32" spans="1:16" ht="15">
      <c r="A32" s="12"/>
      <c r="B32" s="25">
        <v>362</v>
      </c>
      <c r="C32" s="20" t="s">
        <v>46</v>
      </c>
      <c r="D32" s="46">
        <v>84955</v>
      </c>
      <c r="E32" s="46">
        <v>0</v>
      </c>
      <c r="F32" s="46">
        <v>0</v>
      </c>
      <c r="G32" s="46">
        <v>0</v>
      </c>
      <c r="H32" s="46">
        <v>0</v>
      </c>
      <c r="I32" s="46">
        <v>189121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274076</v>
      </c>
      <c r="O32" s="47">
        <f t="shared" si="2"/>
        <v>76.75049005880706</v>
      </c>
      <c r="P32" s="9"/>
    </row>
    <row r="33" spans="1:16" ht="15">
      <c r="A33" s="12"/>
      <c r="B33" s="25">
        <v>365</v>
      </c>
      <c r="C33" s="20" t="s">
        <v>88</v>
      </c>
      <c r="D33" s="46">
        <v>14465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14465</v>
      </c>
      <c r="O33" s="47">
        <f t="shared" si="2"/>
        <v>4.05068608232988</v>
      </c>
      <c r="P33" s="9"/>
    </row>
    <row r="34" spans="1:16" ht="15">
      <c r="A34" s="12"/>
      <c r="B34" s="25">
        <v>366</v>
      </c>
      <c r="C34" s="20" t="s">
        <v>70</v>
      </c>
      <c r="D34" s="46">
        <v>27218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27218</v>
      </c>
      <c r="O34" s="47">
        <f t="shared" si="2"/>
        <v>7.621954634556147</v>
      </c>
      <c r="P34" s="9"/>
    </row>
    <row r="35" spans="1:16" ht="15.75" thickBot="1">
      <c r="A35" s="12"/>
      <c r="B35" s="25">
        <v>369.9</v>
      </c>
      <c r="C35" s="20" t="s">
        <v>48</v>
      </c>
      <c r="D35" s="46">
        <v>1354</v>
      </c>
      <c r="E35" s="46">
        <v>0</v>
      </c>
      <c r="F35" s="46">
        <v>0</v>
      </c>
      <c r="G35" s="46">
        <v>0</v>
      </c>
      <c r="H35" s="46">
        <v>0</v>
      </c>
      <c r="I35" s="46">
        <v>354330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355684</v>
      </c>
      <c r="O35" s="47">
        <f t="shared" si="2"/>
        <v>99.60347241669</v>
      </c>
      <c r="P35" s="9"/>
    </row>
    <row r="36" spans="1:119" ht="16.5" thickBot="1">
      <c r="A36" s="14" t="s">
        <v>42</v>
      </c>
      <c r="B36" s="23"/>
      <c r="C36" s="22"/>
      <c r="D36" s="15">
        <f>SUM(D5,D10,D12,D21,D28,D30)</f>
        <v>3160831</v>
      </c>
      <c r="E36" s="15">
        <f aca="true" t="shared" si="10" ref="E36:M36">SUM(E5,E10,E12,E21,E28,E30)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6717627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243248</v>
      </c>
      <c r="N36" s="15">
        <f t="shared" si="8"/>
        <v>10121706</v>
      </c>
      <c r="O36" s="38">
        <f t="shared" si="2"/>
        <v>2834.4178101372163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111</v>
      </c>
      <c r="M38" s="48"/>
      <c r="N38" s="48"/>
      <c r="O38" s="43">
        <v>3571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74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1704410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244267</v>
      </c>
      <c r="N5" s="28">
        <f aca="true" t="shared" si="1" ref="N5:N22">SUM(D5:M5)</f>
        <v>1948677</v>
      </c>
      <c r="O5" s="33">
        <f aca="true" t="shared" si="2" ref="O5:O38">(N5/O$40)</f>
        <v>546.3069806560135</v>
      </c>
      <c r="P5" s="6"/>
    </row>
    <row r="6" spans="1:16" ht="15">
      <c r="A6" s="12"/>
      <c r="B6" s="25">
        <v>311</v>
      </c>
      <c r="C6" s="20" t="s">
        <v>2</v>
      </c>
      <c r="D6" s="46">
        <v>1002942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244267</v>
      </c>
      <c r="N6" s="46">
        <f t="shared" si="1"/>
        <v>1247209</v>
      </c>
      <c r="O6" s="47">
        <f t="shared" si="2"/>
        <v>349.6520885898514</v>
      </c>
      <c r="P6" s="9"/>
    </row>
    <row r="7" spans="1:16" ht="15">
      <c r="A7" s="12"/>
      <c r="B7" s="25">
        <v>314.1</v>
      </c>
      <c r="C7" s="20" t="s">
        <v>10</v>
      </c>
      <c r="D7" s="46">
        <v>477218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477218</v>
      </c>
      <c r="O7" s="47">
        <f t="shared" si="2"/>
        <v>133.78693580039248</v>
      </c>
      <c r="P7" s="9"/>
    </row>
    <row r="8" spans="1:16" ht="15">
      <c r="A8" s="12"/>
      <c r="B8" s="25">
        <v>314.4</v>
      </c>
      <c r="C8" s="20" t="s">
        <v>12</v>
      </c>
      <c r="D8" s="46">
        <v>54573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54573</v>
      </c>
      <c r="O8" s="47">
        <f t="shared" si="2"/>
        <v>15.299411269974769</v>
      </c>
      <c r="P8" s="9"/>
    </row>
    <row r="9" spans="1:16" ht="15">
      <c r="A9" s="12"/>
      <c r="B9" s="25">
        <v>314.9</v>
      </c>
      <c r="C9" s="20" t="s">
        <v>79</v>
      </c>
      <c r="D9" s="46">
        <v>169677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169677</v>
      </c>
      <c r="O9" s="47">
        <f t="shared" si="2"/>
        <v>47.56854499579479</v>
      </c>
      <c r="P9" s="9"/>
    </row>
    <row r="10" spans="1:16" ht="15.75">
      <c r="A10" s="29" t="s">
        <v>15</v>
      </c>
      <c r="B10" s="30"/>
      <c r="C10" s="31"/>
      <c r="D10" s="32">
        <f aca="true" t="shared" si="3" ref="D10:M10">SUM(D11:D12)</f>
        <v>18297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18297</v>
      </c>
      <c r="O10" s="45">
        <f t="shared" si="2"/>
        <v>5.1295206055508835</v>
      </c>
      <c r="P10" s="10"/>
    </row>
    <row r="11" spans="1:16" ht="15">
      <c r="A11" s="12"/>
      <c r="B11" s="25">
        <v>322</v>
      </c>
      <c r="C11" s="20" t="s">
        <v>0</v>
      </c>
      <c r="D11" s="46">
        <v>15972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15972</v>
      </c>
      <c r="O11" s="47">
        <f t="shared" si="2"/>
        <v>4.47771236333053</v>
      </c>
      <c r="P11" s="9"/>
    </row>
    <row r="12" spans="1:16" ht="15">
      <c r="A12" s="12"/>
      <c r="B12" s="25">
        <v>329</v>
      </c>
      <c r="C12" s="20" t="s">
        <v>63</v>
      </c>
      <c r="D12" s="46">
        <v>2325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2325</v>
      </c>
      <c r="O12" s="47">
        <f t="shared" si="2"/>
        <v>0.6518082422203533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SUM(D14:D21)</f>
        <v>602683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416914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43211</v>
      </c>
      <c r="N13" s="44">
        <f t="shared" si="1"/>
        <v>1062808</v>
      </c>
      <c r="O13" s="45">
        <f t="shared" si="2"/>
        <v>297.9557050742921</v>
      </c>
      <c r="P13" s="10"/>
    </row>
    <row r="14" spans="1:16" ht="15">
      <c r="A14" s="12"/>
      <c r="B14" s="25">
        <v>331.2</v>
      </c>
      <c r="C14" s="20" t="s">
        <v>18</v>
      </c>
      <c r="D14" s="46">
        <v>12650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12650</v>
      </c>
      <c r="O14" s="47">
        <f t="shared" si="2"/>
        <v>3.546397532940847</v>
      </c>
      <c r="P14" s="9"/>
    </row>
    <row r="15" spans="1:16" ht="15">
      <c r="A15" s="12"/>
      <c r="B15" s="25">
        <v>331.7</v>
      </c>
      <c r="C15" s="20" t="s">
        <v>65</v>
      </c>
      <c r="D15" s="46">
        <v>56866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56866</v>
      </c>
      <c r="O15" s="47">
        <f t="shared" si="2"/>
        <v>15.942248388001122</v>
      </c>
      <c r="P15" s="9"/>
    </row>
    <row r="16" spans="1:16" ht="15">
      <c r="A16" s="12"/>
      <c r="B16" s="25">
        <v>334.1</v>
      </c>
      <c r="C16" s="20" t="s">
        <v>66</v>
      </c>
      <c r="D16" s="46">
        <v>76650</v>
      </c>
      <c r="E16" s="46">
        <v>0</v>
      </c>
      <c r="F16" s="46">
        <v>0</v>
      </c>
      <c r="G16" s="46">
        <v>0</v>
      </c>
      <c r="H16" s="46">
        <v>0</v>
      </c>
      <c r="I16" s="46">
        <v>401385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478035</v>
      </c>
      <c r="O16" s="47">
        <f t="shared" si="2"/>
        <v>134.01597981497056</v>
      </c>
      <c r="P16" s="9"/>
    </row>
    <row r="17" spans="1:16" ht="15">
      <c r="A17" s="12"/>
      <c r="B17" s="25">
        <v>334.7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43211</v>
      </c>
      <c r="N17" s="46">
        <f t="shared" si="1"/>
        <v>43211</v>
      </c>
      <c r="O17" s="47">
        <f t="shared" si="2"/>
        <v>12.114101485842445</v>
      </c>
      <c r="P17" s="9"/>
    </row>
    <row r="18" spans="1:16" ht="15">
      <c r="A18" s="12"/>
      <c r="B18" s="25">
        <v>335.12</v>
      </c>
      <c r="C18" s="20" t="s">
        <v>84</v>
      </c>
      <c r="D18" s="46">
        <v>90516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90516</v>
      </c>
      <c r="O18" s="47">
        <f t="shared" si="2"/>
        <v>25.375946173254835</v>
      </c>
      <c r="P18" s="9"/>
    </row>
    <row r="19" spans="1:16" ht="15">
      <c r="A19" s="12"/>
      <c r="B19" s="25">
        <v>335.14</v>
      </c>
      <c r="C19" s="20" t="s">
        <v>85</v>
      </c>
      <c r="D19" s="46">
        <v>842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842</v>
      </c>
      <c r="O19" s="47">
        <f t="shared" si="2"/>
        <v>0.23605270535463976</v>
      </c>
      <c r="P19" s="9"/>
    </row>
    <row r="20" spans="1:16" ht="15">
      <c r="A20" s="12"/>
      <c r="B20" s="25">
        <v>335.15</v>
      </c>
      <c r="C20" s="20" t="s">
        <v>101</v>
      </c>
      <c r="D20" s="46">
        <v>3080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3080</v>
      </c>
      <c r="O20" s="47">
        <f t="shared" si="2"/>
        <v>0.863470703672554</v>
      </c>
      <c r="P20" s="9"/>
    </row>
    <row r="21" spans="1:16" ht="15">
      <c r="A21" s="12"/>
      <c r="B21" s="25">
        <v>335.18</v>
      </c>
      <c r="C21" s="20" t="s">
        <v>86</v>
      </c>
      <c r="D21" s="46">
        <v>362079</v>
      </c>
      <c r="E21" s="46">
        <v>0</v>
      </c>
      <c r="F21" s="46">
        <v>0</v>
      </c>
      <c r="G21" s="46">
        <v>0</v>
      </c>
      <c r="H21" s="46">
        <v>0</v>
      </c>
      <c r="I21" s="46">
        <v>15529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377608</v>
      </c>
      <c r="O21" s="47">
        <f t="shared" si="2"/>
        <v>105.86150827025511</v>
      </c>
      <c r="P21" s="9"/>
    </row>
    <row r="22" spans="1:16" ht="15.75">
      <c r="A22" s="29" t="s">
        <v>33</v>
      </c>
      <c r="B22" s="30"/>
      <c r="C22" s="31"/>
      <c r="D22" s="32">
        <f aca="true" t="shared" si="5" ref="D22:M22">SUM(D23:D28)</f>
        <v>81513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5953435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1249</v>
      </c>
      <c r="N22" s="32">
        <f t="shared" si="1"/>
        <v>6036197</v>
      </c>
      <c r="O22" s="45">
        <f t="shared" si="2"/>
        <v>1692.233529576675</v>
      </c>
      <c r="P22" s="10"/>
    </row>
    <row r="23" spans="1:16" ht="15">
      <c r="A23" s="12"/>
      <c r="B23" s="25">
        <v>341.9</v>
      </c>
      <c r="C23" s="20" t="s">
        <v>87</v>
      </c>
      <c r="D23" s="46">
        <v>1179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1179</v>
      </c>
      <c r="O23" s="47">
        <f t="shared" si="2"/>
        <v>0.33052985702270815</v>
      </c>
      <c r="P23" s="9"/>
    </row>
    <row r="24" spans="1:16" ht="15">
      <c r="A24" s="12"/>
      <c r="B24" s="25">
        <v>343.4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766272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766272</v>
      </c>
      <c r="O24" s="47">
        <f t="shared" si="2"/>
        <v>214.82253994953743</v>
      </c>
      <c r="P24" s="9"/>
    </row>
    <row r="25" spans="1:16" ht="15">
      <c r="A25" s="12"/>
      <c r="B25" s="25">
        <v>343.6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5187163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5187163</v>
      </c>
      <c r="O25" s="47">
        <f t="shared" si="2"/>
        <v>1454.2088589851417</v>
      </c>
      <c r="P25" s="9"/>
    </row>
    <row r="26" spans="1:16" ht="15">
      <c r="A26" s="12"/>
      <c r="B26" s="25">
        <v>343.8</v>
      </c>
      <c r="C26" s="20" t="s">
        <v>40</v>
      </c>
      <c r="D26" s="46">
        <v>17625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17625</v>
      </c>
      <c r="O26" s="47">
        <f t="shared" si="2"/>
        <v>4.9411269974768715</v>
      </c>
      <c r="P26" s="9"/>
    </row>
    <row r="27" spans="1:16" ht="15">
      <c r="A27" s="12"/>
      <c r="B27" s="25">
        <v>343.9</v>
      </c>
      <c r="C27" s="20" t="s">
        <v>104</v>
      </c>
      <c r="D27" s="46">
        <v>36021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36021</v>
      </c>
      <c r="O27" s="47">
        <f t="shared" si="2"/>
        <v>10.098402018502943</v>
      </c>
      <c r="P27" s="9"/>
    </row>
    <row r="28" spans="1:16" ht="15">
      <c r="A28" s="12"/>
      <c r="B28" s="25">
        <v>347.2</v>
      </c>
      <c r="C28" s="20" t="s">
        <v>41</v>
      </c>
      <c r="D28" s="46">
        <v>26688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1249</v>
      </c>
      <c r="N28" s="46">
        <f t="shared" si="6"/>
        <v>27937</v>
      </c>
      <c r="O28" s="47">
        <f t="shared" si="2"/>
        <v>7.832071768993552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SUM(D30:D30)</f>
        <v>5060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8">SUM(D29:M29)</f>
        <v>5060</v>
      </c>
      <c r="O29" s="45">
        <f t="shared" si="2"/>
        <v>1.4185590131763386</v>
      </c>
      <c r="P29" s="10"/>
    </row>
    <row r="30" spans="1:16" ht="15">
      <c r="A30" s="13"/>
      <c r="B30" s="39">
        <v>359</v>
      </c>
      <c r="C30" s="21" t="s">
        <v>44</v>
      </c>
      <c r="D30" s="46">
        <v>5060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5060</v>
      </c>
      <c r="O30" s="47">
        <f t="shared" si="2"/>
        <v>1.4185590131763386</v>
      </c>
      <c r="P30" s="9"/>
    </row>
    <row r="31" spans="1:16" ht="15.75">
      <c r="A31" s="29" t="s">
        <v>3</v>
      </c>
      <c r="B31" s="30"/>
      <c r="C31" s="31"/>
      <c r="D31" s="32">
        <f aca="true" t="shared" si="9" ref="D31:M31">SUM(D32:D35)</f>
        <v>145612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400464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200</v>
      </c>
      <c r="N31" s="32">
        <f t="shared" si="8"/>
        <v>546276</v>
      </c>
      <c r="O31" s="45">
        <f t="shared" si="2"/>
        <v>153.14718250630781</v>
      </c>
      <c r="P31" s="10"/>
    </row>
    <row r="32" spans="1:16" ht="15">
      <c r="A32" s="12"/>
      <c r="B32" s="25">
        <v>361.1</v>
      </c>
      <c r="C32" s="20" t="s">
        <v>45</v>
      </c>
      <c r="D32" s="46">
        <v>5893</v>
      </c>
      <c r="E32" s="46">
        <v>0</v>
      </c>
      <c r="F32" s="46">
        <v>0</v>
      </c>
      <c r="G32" s="46">
        <v>0</v>
      </c>
      <c r="H32" s="46">
        <v>0</v>
      </c>
      <c r="I32" s="46">
        <v>866</v>
      </c>
      <c r="J32" s="46">
        <v>0</v>
      </c>
      <c r="K32" s="46">
        <v>0</v>
      </c>
      <c r="L32" s="46">
        <v>0</v>
      </c>
      <c r="M32" s="46">
        <v>200</v>
      </c>
      <c r="N32" s="46">
        <f t="shared" si="8"/>
        <v>6959</v>
      </c>
      <c r="O32" s="47">
        <f t="shared" si="2"/>
        <v>1.9509391645640595</v>
      </c>
      <c r="P32" s="9"/>
    </row>
    <row r="33" spans="1:16" ht="15">
      <c r="A33" s="12"/>
      <c r="B33" s="25">
        <v>362</v>
      </c>
      <c r="C33" s="20" t="s">
        <v>46</v>
      </c>
      <c r="D33" s="46">
        <v>82571</v>
      </c>
      <c r="E33" s="46">
        <v>0</v>
      </c>
      <c r="F33" s="46">
        <v>0</v>
      </c>
      <c r="G33" s="46">
        <v>0</v>
      </c>
      <c r="H33" s="46">
        <v>0</v>
      </c>
      <c r="I33" s="46">
        <v>21500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104071</v>
      </c>
      <c r="O33" s="47">
        <f t="shared" si="2"/>
        <v>29.176058312307262</v>
      </c>
      <c r="P33" s="9"/>
    </row>
    <row r="34" spans="1:16" ht="15">
      <c r="A34" s="12"/>
      <c r="B34" s="25">
        <v>366</v>
      </c>
      <c r="C34" s="20" t="s">
        <v>70</v>
      </c>
      <c r="D34" s="46">
        <v>13998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13998</v>
      </c>
      <c r="O34" s="47">
        <f t="shared" si="2"/>
        <v>3.9243061396131202</v>
      </c>
      <c r="P34" s="9"/>
    </row>
    <row r="35" spans="1:16" ht="15">
      <c r="A35" s="12"/>
      <c r="B35" s="25">
        <v>369.9</v>
      </c>
      <c r="C35" s="20" t="s">
        <v>48</v>
      </c>
      <c r="D35" s="46">
        <v>43150</v>
      </c>
      <c r="E35" s="46">
        <v>0</v>
      </c>
      <c r="F35" s="46">
        <v>0</v>
      </c>
      <c r="G35" s="46">
        <v>0</v>
      </c>
      <c r="H35" s="46">
        <v>0</v>
      </c>
      <c r="I35" s="46">
        <v>378098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421248</v>
      </c>
      <c r="O35" s="47">
        <f t="shared" si="2"/>
        <v>118.09587888982338</v>
      </c>
      <c r="P35" s="9"/>
    </row>
    <row r="36" spans="1:16" ht="15.75">
      <c r="A36" s="29" t="s">
        <v>35</v>
      </c>
      <c r="B36" s="30"/>
      <c r="C36" s="31"/>
      <c r="D36" s="32">
        <f aca="true" t="shared" si="10" ref="D36:M36">SUM(D37:D37)</f>
        <v>422219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243165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665384</v>
      </c>
      <c r="O36" s="45">
        <f t="shared" si="2"/>
        <v>186.53882814690215</v>
      </c>
      <c r="P36" s="9"/>
    </row>
    <row r="37" spans="1:16" ht="15.75" thickBot="1">
      <c r="A37" s="12"/>
      <c r="B37" s="25">
        <v>388.1</v>
      </c>
      <c r="C37" s="20" t="s">
        <v>108</v>
      </c>
      <c r="D37" s="46">
        <v>422219</v>
      </c>
      <c r="E37" s="46">
        <v>0</v>
      </c>
      <c r="F37" s="46">
        <v>0</v>
      </c>
      <c r="G37" s="46">
        <v>0</v>
      </c>
      <c r="H37" s="46">
        <v>0</v>
      </c>
      <c r="I37" s="46">
        <v>243165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665384</v>
      </c>
      <c r="O37" s="47">
        <f t="shared" si="2"/>
        <v>186.53882814690215</v>
      </c>
      <c r="P37" s="9"/>
    </row>
    <row r="38" spans="1:119" ht="16.5" thickBot="1">
      <c r="A38" s="14" t="s">
        <v>42</v>
      </c>
      <c r="B38" s="23"/>
      <c r="C38" s="22"/>
      <c r="D38" s="15">
        <f aca="true" t="shared" si="11" ref="D38:M38">SUM(D5,D10,D13,D22,D29,D31,D36)</f>
        <v>2979794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7013978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288927</v>
      </c>
      <c r="N38" s="15">
        <f t="shared" si="8"/>
        <v>10282699</v>
      </c>
      <c r="O38" s="38">
        <f t="shared" si="2"/>
        <v>2882.730305578918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109</v>
      </c>
      <c r="M40" s="48"/>
      <c r="N40" s="48"/>
      <c r="O40" s="43">
        <v>3567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74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1645932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229870</v>
      </c>
      <c r="N5" s="28">
        <f aca="true" t="shared" si="1" ref="N5:N25">SUM(D5:M5)</f>
        <v>1875802</v>
      </c>
      <c r="O5" s="33">
        <f aca="true" t="shared" si="2" ref="O5:O42">(N5/O$44)</f>
        <v>532.1424113475177</v>
      </c>
      <c r="P5" s="6"/>
    </row>
    <row r="6" spans="1:16" ht="15">
      <c r="A6" s="12"/>
      <c r="B6" s="25">
        <v>311</v>
      </c>
      <c r="C6" s="20" t="s">
        <v>2</v>
      </c>
      <c r="D6" s="46">
        <v>951704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229870</v>
      </c>
      <c r="N6" s="46">
        <f t="shared" si="1"/>
        <v>1181574</v>
      </c>
      <c r="O6" s="47">
        <f t="shared" si="2"/>
        <v>335.19829787234045</v>
      </c>
      <c r="P6" s="9"/>
    </row>
    <row r="7" spans="1:16" ht="15">
      <c r="A7" s="12"/>
      <c r="B7" s="25">
        <v>314.1</v>
      </c>
      <c r="C7" s="20" t="s">
        <v>10</v>
      </c>
      <c r="D7" s="46">
        <v>439713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439713</v>
      </c>
      <c r="O7" s="47">
        <f t="shared" si="2"/>
        <v>124.74127659574468</v>
      </c>
      <c r="P7" s="9"/>
    </row>
    <row r="8" spans="1:16" ht="15">
      <c r="A8" s="12"/>
      <c r="B8" s="25">
        <v>314.4</v>
      </c>
      <c r="C8" s="20" t="s">
        <v>12</v>
      </c>
      <c r="D8" s="46">
        <v>56420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56420</v>
      </c>
      <c r="O8" s="47">
        <f t="shared" si="2"/>
        <v>16.00567375886525</v>
      </c>
      <c r="P8" s="9"/>
    </row>
    <row r="9" spans="1:16" ht="15">
      <c r="A9" s="12"/>
      <c r="B9" s="25">
        <v>314.8</v>
      </c>
      <c r="C9" s="20" t="s">
        <v>13</v>
      </c>
      <c r="D9" s="46">
        <v>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</v>
      </c>
      <c r="O9" s="47">
        <f t="shared" si="2"/>
        <v>0.001702127659574468</v>
      </c>
      <c r="P9" s="9"/>
    </row>
    <row r="10" spans="1:16" ht="15">
      <c r="A10" s="12"/>
      <c r="B10" s="25">
        <v>314.9</v>
      </c>
      <c r="C10" s="20" t="s">
        <v>79</v>
      </c>
      <c r="D10" s="46">
        <v>180553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180553</v>
      </c>
      <c r="O10" s="47">
        <f t="shared" si="2"/>
        <v>51.22070921985816</v>
      </c>
      <c r="P10" s="9"/>
    </row>
    <row r="11" spans="1:16" ht="15">
      <c r="A11" s="12"/>
      <c r="B11" s="25">
        <v>316</v>
      </c>
      <c r="C11" s="20" t="s">
        <v>83</v>
      </c>
      <c r="D11" s="46">
        <v>17536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17536</v>
      </c>
      <c r="O11" s="47">
        <f t="shared" si="2"/>
        <v>4.974751773049645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7696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7696</v>
      </c>
      <c r="O12" s="45">
        <f t="shared" si="2"/>
        <v>2.183262411347518</v>
      </c>
      <c r="P12" s="10"/>
    </row>
    <row r="13" spans="1:16" ht="15">
      <c r="A13" s="12"/>
      <c r="B13" s="25">
        <v>322</v>
      </c>
      <c r="C13" s="20" t="s">
        <v>0</v>
      </c>
      <c r="D13" s="46">
        <v>4816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4816</v>
      </c>
      <c r="O13" s="47">
        <f t="shared" si="2"/>
        <v>1.3662411347517731</v>
      </c>
      <c r="P13" s="9"/>
    </row>
    <row r="14" spans="1:16" ht="15">
      <c r="A14" s="12"/>
      <c r="B14" s="25">
        <v>329</v>
      </c>
      <c r="C14" s="20" t="s">
        <v>63</v>
      </c>
      <c r="D14" s="46">
        <v>2880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2880</v>
      </c>
      <c r="O14" s="47">
        <f t="shared" si="2"/>
        <v>0.8170212765957446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SUM(D16:D24)</f>
        <v>851942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482992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49482</v>
      </c>
      <c r="N15" s="44">
        <f t="shared" si="1"/>
        <v>1384416</v>
      </c>
      <c r="O15" s="45">
        <f t="shared" si="2"/>
        <v>392.74212765957446</v>
      </c>
      <c r="P15" s="10"/>
    </row>
    <row r="16" spans="1:16" ht="15">
      <c r="A16" s="12"/>
      <c r="B16" s="25">
        <v>331.2</v>
      </c>
      <c r="C16" s="20" t="s">
        <v>18</v>
      </c>
      <c r="D16" s="46">
        <v>14204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14204</v>
      </c>
      <c r="O16" s="47">
        <f t="shared" si="2"/>
        <v>4.029503546099291</v>
      </c>
      <c r="P16" s="9"/>
    </row>
    <row r="17" spans="1:16" ht="15">
      <c r="A17" s="12"/>
      <c r="B17" s="25">
        <v>331.31</v>
      </c>
      <c r="C17" s="20" t="s">
        <v>80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247320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247320</v>
      </c>
      <c r="O17" s="47">
        <f t="shared" si="2"/>
        <v>70.16170212765958</v>
      </c>
      <c r="P17" s="9"/>
    </row>
    <row r="18" spans="1:16" ht="15">
      <c r="A18" s="12"/>
      <c r="B18" s="25">
        <v>331.7</v>
      </c>
      <c r="C18" s="20" t="s">
        <v>65</v>
      </c>
      <c r="D18" s="46">
        <v>23976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23976</v>
      </c>
      <c r="O18" s="47">
        <f t="shared" si="2"/>
        <v>6.801702127659574</v>
      </c>
      <c r="P18" s="9"/>
    </row>
    <row r="19" spans="1:16" ht="15">
      <c r="A19" s="12"/>
      <c r="B19" s="25">
        <v>334.1</v>
      </c>
      <c r="C19" s="20" t="s">
        <v>66</v>
      </c>
      <c r="D19" s="46">
        <v>282500</v>
      </c>
      <c r="E19" s="46">
        <v>0</v>
      </c>
      <c r="F19" s="46">
        <v>0</v>
      </c>
      <c r="G19" s="46">
        <v>0</v>
      </c>
      <c r="H19" s="46">
        <v>0</v>
      </c>
      <c r="I19" s="46">
        <v>225870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508370</v>
      </c>
      <c r="O19" s="47">
        <f t="shared" si="2"/>
        <v>144.21843971631205</v>
      </c>
      <c r="P19" s="9"/>
    </row>
    <row r="20" spans="1:16" ht="15">
      <c r="A20" s="12"/>
      <c r="B20" s="25">
        <v>334.7</v>
      </c>
      <c r="C20" s="20" t="s">
        <v>22</v>
      </c>
      <c r="D20" s="46">
        <v>98882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49482</v>
      </c>
      <c r="N20" s="46">
        <f t="shared" si="1"/>
        <v>148364</v>
      </c>
      <c r="O20" s="47">
        <f t="shared" si="2"/>
        <v>42.089078014184395</v>
      </c>
      <c r="P20" s="9"/>
    </row>
    <row r="21" spans="1:16" ht="15">
      <c r="A21" s="12"/>
      <c r="B21" s="25">
        <v>335.12</v>
      </c>
      <c r="C21" s="20" t="s">
        <v>84</v>
      </c>
      <c r="D21" s="46">
        <v>90382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90382</v>
      </c>
      <c r="O21" s="47">
        <f t="shared" si="2"/>
        <v>25.640283687943263</v>
      </c>
      <c r="P21" s="9"/>
    </row>
    <row r="22" spans="1:16" ht="15">
      <c r="A22" s="12"/>
      <c r="B22" s="25">
        <v>335.14</v>
      </c>
      <c r="C22" s="20" t="s">
        <v>85</v>
      </c>
      <c r="D22" s="46">
        <v>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734</v>
      </c>
      <c r="O22" s="47">
        <f t="shared" si="2"/>
        <v>0.20822695035460992</v>
      </c>
      <c r="P22" s="9"/>
    </row>
    <row r="23" spans="1:16" ht="15">
      <c r="A23" s="12"/>
      <c r="B23" s="25">
        <v>335.15</v>
      </c>
      <c r="C23" s="20" t="s">
        <v>101</v>
      </c>
      <c r="D23" s="46">
        <v>2784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2784</v>
      </c>
      <c r="O23" s="47">
        <f t="shared" si="2"/>
        <v>0.7897872340425532</v>
      </c>
      <c r="P23" s="9"/>
    </row>
    <row r="24" spans="1:16" ht="15">
      <c r="A24" s="12"/>
      <c r="B24" s="25">
        <v>335.18</v>
      </c>
      <c r="C24" s="20" t="s">
        <v>86</v>
      </c>
      <c r="D24" s="46">
        <v>338480</v>
      </c>
      <c r="E24" s="46">
        <v>0</v>
      </c>
      <c r="F24" s="46">
        <v>0</v>
      </c>
      <c r="G24" s="46">
        <v>0</v>
      </c>
      <c r="H24" s="46">
        <v>0</v>
      </c>
      <c r="I24" s="46">
        <v>9802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348282</v>
      </c>
      <c r="O24" s="47">
        <f t="shared" si="2"/>
        <v>98.80340425531915</v>
      </c>
      <c r="P24" s="9"/>
    </row>
    <row r="25" spans="1:16" ht="15.75">
      <c r="A25" s="29" t="s">
        <v>33</v>
      </c>
      <c r="B25" s="30"/>
      <c r="C25" s="31"/>
      <c r="D25" s="32">
        <f aca="true" t="shared" si="5" ref="D25:M25">SUM(D26:D31)</f>
        <v>73136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5675795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5748931</v>
      </c>
      <c r="O25" s="45">
        <f t="shared" si="2"/>
        <v>1630.9024113475177</v>
      </c>
      <c r="P25" s="10"/>
    </row>
    <row r="26" spans="1:16" ht="15">
      <c r="A26" s="12"/>
      <c r="B26" s="25">
        <v>341.9</v>
      </c>
      <c r="C26" s="20" t="s">
        <v>87</v>
      </c>
      <c r="D26" s="46">
        <v>1626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1626</v>
      </c>
      <c r="O26" s="47">
        <f t="shared" si="2"/>
        <v>0.46127659574468083</v>
      </c>
      <c r="P26" s="9"/>
    </row>
    <row r="27" spans="1:16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1105711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1105711</v>
      </c>
      <c r="O27" s="47">
        <f t="shared" si="2"/>
        <v>313.6768794326241</v>
      </c>
      <c r="P27" s="9"/>
    </row>
    <row r="28" spans="1:16" ht="15">
      <c r="A28" s="12"/>
      <c r="B28" s="25">
        <v>343.6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4570084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4570084</v>
      </c>
      <c r="O28" s="47">
        <f t="shared" si="2"/>
        <v>1296.477730496454</v>
      </c>
      <c r="P28" s="9"/>
    </row>
    <row r="29" spans="1:16" ht="15">
      <c r="A29" s="12"/>
      <c r="B29" s="25">
        <v>343.8</v>
      </c>
      <c r="C29" s="20" t="s">
        <v>40</v>
      </c>
      <c r="D29" s="46">
        <v>8912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8912</v>
      </c>
      <c r="O29" s="47">
        <f t="shared" si="2"/>
        <v>2.5282269503546098</v>
      </c>
      <c r="P29" s="9"/>
    </row>
    <row r="30" spans="1:16" ht="15">
      <c r="A30" s="12"/>
      <c r="B30" s="25">
        <v>343.9</v>
      </c>
      <c r="C30" s="20" t="s">
        <v>104</v>
      </c>
      <c r="D30" s="46">
        <v>33677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33677</v>
      </c>
      <c r="O30" s="47">
        <f t="shared" si="2"/>
        <v>9.553758865248227</v>
      </c>
      <c r="P30" s="9"/>
    </row>
    <row r="31" spans="1:16" ht="15">
      <c r="A31" s="12"/>
      <c r="B31" s="25">
        <v>347.2</v>
      </c>
      <c r="C31" s="20" t="s">
        <v>41</v>
      </c>
      <c r="D31" s="46">
        <v>28921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28921</v>
      </c>
      <c r="O31" s="47">
        <f t="shared" si="2"/>
        <v>8.2045390070922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SUM(D33:D33)</f>
        <v>5124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2">SUM(D32:M32)</f>
        <v>5124</v>
      </c>
      <c r="O32" s="45">
        <f t="shared" si="2"/>
        <v>1.4536170212765958</v>
      </c>
      <c r="P32" s="10"/>
    </row>
    <row r="33" spans="1:16" ht="15">
      <c r="A33" s="13"/>
      <c r="B33" s="39">
        <v>359</v>
      </c>
      <c r="C33" s="21" t="s">
        <v>44</v>
      </c>
      <c r="D33" s="46">
        <v>5124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5124</v>
      </c>
      <c r="O33" s="47">
        <f t="shared" si="2"/>
        <v>1.4536170212765958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SUM(D35:D39)</f>
        <v>174895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53063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147</v>
      </c>
      <c r="N34" s="32">
        <f t="shared" si="8"/>
        <v>228105</v>
      </c>
      <c r="O34" s="45">
        <f t="shared" si="2"/>
        <v>64.71063829787234</v>
      </c>
      <c r="P34" s="10"/>
    </row>
    <row r="35" spans="1:16" ht="15">
      <c r="A35" s="12"/>
      <c r="B35" s="25">
        <v>361.1</v>
      </c>
      <c r="C35" s="20" t="s">
        <v>45</v>
      </c>
      <c r="D35" s="46">
        <v>3212</v>
      </c>
      <c r="E35" s="46">
        <v>0</v>
      </c>
      <c r="F35" s="46">
        <v>0</v>
      </c>
      <c r="G35" s="46">
        <v>0</v>
      </c>
      <c r="H35" s="46">
        <v>0</v>
      </c>
      <c r="I35" s="46">
        <v>762</v>
      </c>
      <c r="J35" s="46">
        <v>0</v>
      </c>
      <c r="K35" s="46">
        <v>0</v>
      </c>
      <c r="L35" s="46">
        <v>0</v>
      </c>
      <c r="M35" s="46">
        <v>147</v>
      </c>
      <c r="N35" s="46">
        <f t="shared" si="8"/>
        <v>4121</v>
      </c>
      <c r="O35" s="47">
        <f t="shared" si="2"/>
        <v>1.1690780141843973</v>
      </c>
      <c r="P35" s="9"/>
    </row>
    <row r="36" spans="1:16" ht="15">
      <c r="A36" s="12"/>
      <c r="B36" s="25">
        <v>362</v>
      </c>
      <c r="C36" s="20" t="s">
        <v>46</v>
      </c>
      <c r="D36" s="46">
        <v>110463</v>
      </c>
      <c r="E36" s="46">
        <v>0</v>
      </c>
      <c r="F36" s="46">
        <v>0</v>
      </c>
      <c r="G36" s="46">
        <v>0</v>
      </c>
      <c r="H36" s="46">
        <v>0</v>
      </c>
      <c r="I36" s="46">
        <v>21188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131651</v>
      </c>
      <c r="O36" s="47">
        <f t="shared" si="2"/>
        <v>37.347801418439715</v>
      </c>
      <c r="P36" s="9"/>
    </row>
    <row r="37" spans="1:16" ht="15">
      <c r="A37" s="12"/>
      <c r="B37" s="25">
        <v>365</v>
      </c>
      <c r="C37" s="20" t="s">
        <v>88</v>
      </c>
      <c r="D37" s="46">
        <v>5379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5379</v>
      </c>
      <c r="O37" s="47">
        <f t="shared" si="2"/>
        <v>1.5259574468085106</v>
      </c>
      <c r="P37" s="9"/>
    </row>
    <row r="38" spans="1:16" ht="15">
      <c r="A38" s="12"/>
      <c r="B38" s="25">
        <v>366</v>
      </c>
      <c r="C38" s="20" t="s">
        <v>70</v>
      </c>
      <c r="D38" s="46">
        <v>4850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4850</v>
      </c>
      <c r="O38" s="47">
        <f t="shared" si="2"/>
        <v>1.375886524822695</v>
      </c>
      <c r="P38" s="9"/>
    </row>
    <row r="39" spans="1:16" ht="15">
      <c r="A39" s="12"/>
      <c r="B39" s="25">
        <v>369.9</v>
      </c>
      <c r="C39" s="20" t="s">
        <v>48</v>
      </c>
      <c r="D39" s="46">
        <v>50991</v>
      </c>
      <c r="E39" s="46">
        <v>0</v>
      </c>
      <c r="F39" s="46">
        <v>0</v>
      </c>
      <c r="G39" s="46">
        <v>0</v>
      </c>
      <c r="H39" s="46">
        <v>0</v>
      </c>
      <c r="I39" s="46">
        <v>31113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82104</v>
      </c>
      <c r="O39" s="47">
        <f t="shared" si="2"/>
        <v>23.291914893617022</v>
      </c>
      <c r="P39" s="9"/>
    </row>
    <row r="40" spans="1:16" ht="15.75">
      <c r="A40" s="29" t="s">
        <v>35</v>
      </c>
      <c r="B40" s="30"/>
      <c r="C40" s="31"/>
      <c r="D40" s="32">
        <f aca="true" t="shared" si="10" ref="D40:M40">SUM(D41:D41)</f>
        <v>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473190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473190</v>
      </c>
      <c r="O40" s="45">
        <f t="shared" si="2"/>
        <v>134.23829787234044</v>
      </c>
      <c r="P40" s="9"/>
    </row>
    <row r="41" spans="1:16" ht="15.75" thickBot="1">
      <c r="A41" s="12"/>
      <c r="B41" s="25">
        <v>389.3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473190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473190</v>
      </c>
      <c r="O41" s="47">
        <f t="shared" si="2"/>
        <v>134.23829787234044</v>
      </c>
      <c r="P41" s="9"/>
    </row>
    <row r="42" spans="1:119" ht="16.5" thickBot="1">
      <c r="A42" s="14" t="s">
        <v>42</v>
      </c>
      <c r="B42" s="23"/>
      <c r="C42" s="22"/>
      <c r="D42" s="15">
        <f aca="true" t="shared" si="11" ref="D42:M42">SUM(D5,D12,D15,D25,D32,D34,D40)</f>
        <v>2758725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6685040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279499</v>
      </c>
      <c r="N42" s="15">
        <f t="shared" si="8"/>
        <v>9723264</v>
      </c>
      <c r="O42" s="38">
        <f t="shared" si="2"/>
        <v>2758.372765957447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106</v>
      </c>
      <c r="M44" s="48"/>
      <c r="N44" s="48"/>
      <c r="O44" s="43">
        <v>3525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74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1612659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210394</v>
      </c>
      <c r="N5" s="28">
        <f aca="true" t="shared" si="1" ref="N5:N39">SUM(D5:M5)</f>
        <v>1823053</v>
      </c>
      <c r="O5" s="33">
        <f aca="true" t="shared" si="2" ref="O5:O39">(N5/O$41)</f>
        <v>521.0211488996856</v>
      </c>
      <c r="P5" s="6"/>
    </row>
    <row r="6" spans="1:16" ht="15">
      <c r="A6" s="12"/>
      <c r="B6" s="25">
        <v>311</v>
      </c>
      <c r="C6" s="20" t="s">
        <v>2</v>
      </c>
      <c r="D6" s="46">
        <v>968909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210394</v>
      </c>
      <c r="N6" s="46">
        <f t="shared" si="1"/>
        <v>1179303</v>
      </c>
      <c r="O6" s="47">
        <f t="shared" si="2"/>
        <v>337.0400114318377</v>
      </c>
      <c r="P6" s="9"/>
    </row>
    <row r="7" spans="1:16" ht="15">
      <c r="A7" s="12"/>
      <c r="B7" s="25">
        <v>314.1</v>
      </c>
      <c r="C7" s="20" t="s">
        <v>10</v>
      </c>
      <c r="D7" s="46">
        <v>423707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423707</v>
      </c>
      <c r="O7" s="47">
        <f t="shared" si="2"/>
        <v>121.09374106887682</v>
      </c>
      <c r="P7" s="9"/>
    </row>
    <row r="8" spans="1:16" ht="15">
      <c r="A8" s="12"/>
      <c r="B8" s="25">
        <v>314.4</v>
      </c>
      <c r="C8" s="20" t="s">
        <v>12</v>
      </c>
      <c r="D8" s="46">
        <v>58320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58320</v>
      </c>
      <c r="O8" s="47">
        <f t="shared" si="2"/>
        <v>16.66761931980566</v>
      </c>
      <c r="P8" s="9"/>
    </row>
    <row r="9" spans="1:16" ht="15">
      <c r="A9" s="12"/>
      <c r="B9" s="25">
        <v>314.9</v>
      </c>
      <c r="C9" s="20" t="s">
        <v>79</v>
      </c>
      <c r="D9" s="46">
        <v>161723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161723</v>
      </c>
      <c r="O9" s="47">
        <f t="shared" si="2"/>
        <v>46.219777079165475</v>
      </c>
      <c r="P9" s="9"/>
    </row>
    <row r="10" spans="1:16" ht="15.75">
      <c r="A10" s="29" t="s">
        <v>15</v>
      </c>
      <c r="B10" s="30"/>
      <c r="C10" s="31"/>
      <c r="D10" s="32">
        <f aca="true" t="shared" si="3" ref="D10:M10">SUM(D11:D12)</f>
        <v>8330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8330</v>
      </c>
      <c r="O10" s="45">
        <f t="shared" si="2"/>
        <v>2.3806801943412403</v>
      </c>
      <c r="P10" s="10"/>
    </row>
    <row r="11" spans="1:16" ht="15">
      <c r="A11" s="12"/>
      <c r="B11" s="25">
        <v>322</v>
      </c>
      <c r="C11" s="20" t="s">
        <v>0</v>
      </c>
      <c r="D11" s="46">
        <v>5285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5285</v>
      </c>
      <c r="O11" s="47">
        <f t="shared" si="2"/>
        <v>1.5104315518719633</v>
      </c>
      <c r="P11" s="9"/>
    </row>
    <row r="12" spans="1:16" ht="15">
      <c r="A12" s="12"/>
      <c r="B12" s="25">
        <v>329</v>
      </c>
      <c r="C12" s="20" t="s">
        <v>63</v>
      </c>
      <c r="D12" s="46">
        <v>3045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3045</v>
      </c>
      <c r="O12" s="47">
        <f t="shared" si="2"/>
        <v>0.8702486424692769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SUM(D14:D22)</f>
        <v>1123880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622825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1746705</v>
      </c>
      <c r="O13" s="45">
        <f t="shared" si="2"/>
        <v>499.20120034295513</v>
      </c>
      <c r="P13" s="10"/>
    </row>
    <row r="14" spans="1:16" ht="15">
      <c r="A14" s="12"/>
      <c r="B14" s="25">
        <v>331.2</v>
      </c>
      <c r="C14" s="20" t="s">
        <v>18</v>
      </c>
      <c r="D14" s="46">
        <v>14064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14064</v>
      </c>
      <c r="O14" s="47">
        <f t="shared" si="2"/>
        <v>4.019434124035438</v>
      </c>
      <c r="P14" s="9"/>
    </row>
    <row r="15" spans="1:16" ht="15">
      <c r="A15" s="12"/>
      <c r="B15" s="25">
        <v>331.31</v>
      </c>
      <c r="C15" s="20" t="s">
        <v>80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622825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622825</v>
      </c>
      <c r="O15" s="47">
        <f t="shared" si="2"/>
        <v>178.0008573878251</v>
      </c>
      <c r="P15" s="9"/>
    </row>
    <row r="16" spans="1:16" ht="15">
      <c r="A16" s="12"/>
      <c r="B16" s="25">
        <v>331.7</v>
      </c>
      <c r="C16" s="20" t="s">
        <v>65</v>
      </c>
      <c r="D16" s="46">
        <v>26859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26859</v>
      </c>
      <c r="O16" s="47">
        <f t="shared" si="2"/>
        <v>7.676193198056588</v>
      </c>
      <c r="P16" s="9"/>
    </row>
    <row r="17" spans="1:16" ht="15">
      <c r="A17" s="12"/>
      <c r="B17" s="25">
        <v>334.1</v>
      </c>
      <c r="C17" s="20" t="s">
        <v>66</v>
      </c>
      <c r="D17" s="46">
        <v>487116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487116</v>
      </c>
      <c r="O17" s="47">
        <f t="shared" si="2"/>
        <v>139.2157759359817</v>
      </c>
      <c r="P17" s="9"/>
    </row>
    <row r="18" spans="1:16" ht="15">
      <c r="A18" s="12"/>
      <c r="B18" s="25">
        <v>334.7</v>
      </c>
      <c r="C18" s="20" t="s">
        <v>22</v>
      </c>
      <c r="D18" s="46">
        <v>192381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192381</v>
      </c>
      <c r="O18" s="47">
        <f t="shared" si="2"/>
        <v>54.98170905973135</v>
      </c>
      <c r="P18" s="9"/>
    </row>
    <row r="19" spans="1:16" ht="15">
      <c r="A19" s="12"/>
      <c r="B19" s="25">
        <v>335.12</v>
      </c>
      <c r="C19" s="20" t="s">
        <v>84</v>
      </c>
      <c r="D19" s="46">
        <v>88928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88928</v>
      </c>
      <c r="O19" s="47">
        <f t="shared" si="2"/>
        <v>25.415261503286654</v>
      </c>
      <c r="P19" s="9"/>
    </row>
    <row r="20" spans="1:16" ht="15">
      <c r="A20" s="12"/>
      <c r="B20" s="25">
        <v>335.14</v>
      </c>
      <c r="C20" s="20" t="s">
        <v>85</v>
      </c>
      <c r="D20" s="46">
        <v>614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614</v>
      </c>
      <c r="O20" s="47">
        <f t="shared" si="2"/>
        <v>0.17547870820234351</v>
      </c>
      <c r="P20" s="9"/>
    </row>
    <row r="21" spans="1:16" ht="15">
      <c r="A21" s="12"/>
      <c r="B21" s="25">
        <v>335.15</v>
      </c>
      <c r="C21" s="20" t="s">
        <v>101</v>
      </c>
      <c r="D21" s="46">
        <v>2823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2823</v>
      </c>
      <c r="O21" s="47">
        <f t="shared" si="2"/>
        <v>0.8068019434124035</v>
      </c>
      <c r="P21" s="9"/>
    </row>
    <row r="22" spans="1:16" ht="15">
      <c r="A22" s="12"/>
      <c r="B22" s="25">
        <v>335.18</v>
      </c>
      <c r="C22" s="20" t="s">
        <v>86</v>
      </c>
      <c r="D22" s="46">
        <v>311095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311095</v>
      </c>
      <c r="O22" s="47">
        <f t="shared" si="2"/>
        <v>88.90968848242355</v>
      </c>
      <c r="P22" s="9"/>
    </row>
    <row r="23" spans="1:16" ht="15.75">
      <c r="A23" s="29" t="s">
        <v>33</v>
      </c>
      <c r="B23" s="30"/>
      <c r="C23" s="31"/>
      <c r="D23" s="32">
        <f aca="true" t="shared" si="5" ref="D23:M23">SUM(D24:D28)</f>
        <v>71625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5208238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5279863</v>
      </c>
      <c r="O23" s="45">
        <f t="shared" si="2"/>
        <v>1508.9634181194626</v>
      </c>
      <c r="P23" s="10"/>
    </row>
    <row r="24" spans="1:16" ht="15">
      <c r="A24" s="12"/>
      <c r="B24" s="25">
        <v>341.9</v>
      </c>
      <c r="C24" s="20" t="s">
        <v>87</v>
      </c>
      <c r="D24" s="46">
        <v>41733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41733</v>
      </c>
      <c r="O24" s="47">
        <f t="shared" si="2"/>
        <v>11.927122034867105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760532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760532</v>
      </c>
      <c r="O25" s="47">
        <f t="shared" si="2"/>
        <v>217.35695913118033</v>
      </c>
      <c r="P25" s="9"/>
    </row>
    <row r="26" spans="1:16" ht="15">
      <c r="A26" s="12"/>
      <c r="B26" s="25">
        <v>343.6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4447706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4447706</v>
      </c>
      <c r="O26" s="47">
        <f t="shared" si="2"/>
        <v>1271.1363246641897</v>
      </c>
      <c r="P26" s="9"/>
    </row>
    <row r="27" spans="1:16" ht="15">
      <c r="A27" s="12"/>
      <c r="B27" s="25">
        <v>343.8</v>
      </c>
      <c r="C27" s="20" t="s">
        <v>40</v>
      </c>
      <c r="D27" s="46">
        <v>10211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10211</v>
      </c>
      <c r="O27" s="47">
        <f t="shared" si="2"/>
        <v>2.9182623606744786</v>
      </c>
      <c r="P27" s="9"/>
    </row>
    <row r="28" spans="1:16" ht="15">
      <c r="A28" s="12"/>
      <c r="B28" s="25">
        <v>347.2</v>
      </c>
      <c r="C28" s="20" t="s">
        <v>41</v>
      </c>
      <c r="D28" s="46">
        <v>19681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19681</v>
      </c>
      <c r="O28" s="47">
        <f t="shared" si="2"/>
        <v>5.624749928551014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SUM(D30:D30)</f>
        <v>5411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5411</v>
      </c>
      <c r="O29" s="45">
        <f t="shared" si="2"/>
        <v>1.5464418405258646</v>
      </c>
      <c r="P29" s="10"/>
    </row>
    <row r="30" spans="1:16" ht="15">
      <c r="A30" s="13"/>
      <c r="B30" s="39">
        <v>359</v>
      </c>
      <c r="C30" s="21" t="s">
        <v>44</v>
      </c>
      <c r="D30" s="46">
        <v>5411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5411</v>
      </c>
      <c r="O30" s="47">
        <f t="shared" si="2"/>
        <v>1.5464418405258646</v>
      </c>
      <c r="P30" s="9"/>
    </row>
    <row r="31" spans="1:16" ht="15.75">
      <c r="A31" s="29" t="s">
        <v>3</v>
      </c>
      <c r="B31" s="30"/>
      <c r="C31" s="31"/>
      <c r="D31" s="32">
        <f aca="true" t="shared" si="7" ref="D31:M31">SUM(D32:D36)</f>
        <v>141985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341230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188</v>
      </c>
      <c r="N31" s="32">
        <f t="shared" si="1"/>
        <v>483403</v>
      </c>
      <c r="O31" s="45">
        <f t="shared" si="2"/>
        <v>138.15461560445843</v>
      </c>
      <c r="P31" s="10"/>
    </row>
    <row r="32" spans="1:16" ht="15">
      <c r="A32" s="12"/>
      <c r="B32" s="25">
        <v>361.1</v>
      </c>
      <c r="C32" s="20" t="s">
        <v>45</v>
      </c>
      <c r="D32" s="46">
        <v>4736</v>
      </c>
      <c r="E32" s="46">
        <v>0</v>
      </c>
      <c r="F32" s="46">
        <v>0</v>
      </c>
      <c r="G32" s="46">
        <v>0</v>
      </c>
      <c r="H32" s="46">
        <v>0</v>
      </c>
      <c r="I32" s="46">
        <v>672</v>
      </c>
      <c r="J32" s="46">
        <v>0</v>
      </c>
      <c r="K32" s="46">
        <v>0</v>
      </c>
      <c r="L32" s="46">
        <v>0</v>
      </c>
      <c r="M32" s="46">
        <v>188</v>
      </c>
      <c r="N32" s="46">
        <f t="shared" si="1"/>
        <v>5596</v>
      </c>
      <c r="O32" s="47">
        <f t="shared" si="2"/>
        <v>1.5993140897399256</v>
      </c>
      <c r="P32" s="9"/>
    </row>
    <row r="33" spans="1:16" ht="15">
      <c r="A33" s="12"/>
      <c r="B33" s="25">
        <v>362</v>
      </c>
      <c r="C33" s="20" t="s">
        <v>46</v>
      </c>
      <c r="D33" s="46">
        <v>93982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93982</v>
      </c>
      <c r="O33" s="47">
        <f t="shared" si="2"/>
        <v>26.859674192626464</v>
      </c>
      <c r="P33" s="9"/>
    </row>
    <row r="34" spans="1:16" ht="15">
      <c r="A34" s="12"/>
      <c r="B34" s="25">
        <v>365</v>
      </c>
      <c r="C34" s="20" t="s">
        <v>88</v>
      </c>
      <c r="D34" s="46">
        <v>22377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22377</v>
      </c>
      <c r="O34" s="47">
        <f t="shared" si="2"/>
        <v>6.3952557873678195</v>
      </c>
      <c r="P34" s="9"/>
    </row>
    <row r="35" spans="1:16" ht="15">
      <c r="A35" s="12"/>
      <c r="B35" s="25">
        <v>366</v>
      </c>
      <c r="C35" s="20" t="s">
        <v>70</v>
      </c>
      <c r="D35" s="46">
        <v>18312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18312</v>
      </c>
      <c r="O35" s="47">
        <f t="shared" si="2"/>
        <v>5.233495284366962</v>
      </c>
      <c r="P35" s="9"/>
    </row>
    <row r="36" spans="1:16" ht="15">
      <c r="A36" s="12"/>
      <c r="B36" s="25">
        <v>369.9</v>
      </c>
      <c r="C36" s="20" t="s">
        <v>48</v>
      </c>
      <c r="D36" s="46">
        <v>2578</v>
      </c>
      <c r="E36" s="46">
        <v>0</v>
      </c>
      <c r="F36" s="46">
        <v>0</v>
      </c>
      <c r="G36" s="46">
        <v>0</v>
      </c>
      <c r="H36" s="46">
        <v>0</v>
      </c>
      <c r="I36" s="46">
        <v>340558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343136</v>
      </c>
      <c r="O36" s="47">
        <f t="shared" si="2"/>
        <v>98.06687625035724</v>
      </c>
      <c r="P36" s="9"/>
    </row>
    <row r="37" spans="1:16" ht="15.75">
      <c r="A37" s="29" t="s">
        <v>35</v>
      </c>
      <c r="B37" s="30"/>
      <c r="C37" s="31"/>
      <c r="D37" s="32">
        <f aca="true" t="shared" si="8" ref="D37:M37">SUM(D38:D38)</f>
        <v>66000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66000</v>
      </c>
      <c r="O37" s="45">
        <f t="shared" si="2"/>
        <v>18.862532152043443</v>
      </c>
      <c r="P37" s="9"/>
    </row>
    <row r="38" spans="1:16" ht="15.75" thickBot="1">
      <c r="A38" s="12"/>
      <c r="B38" s="25">
        <v>381</v>
      </c>
      <c r="C38" s="20" t="s">
        <v>49</v>
      </c>
      <c r="D38" s="46">
        <v>66000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66000</v>
      </c>
      <c r="O38" s="47">
        <f t="shared" si="2"/>
        <v>18.862532152043443</v>
      </c>
      <c r="P38" s="9"/>
    </row>
    <row r="39" spans="1:119" ht="16.5" thickBot="1">
      <c r="A39" s="14" t="s">
        <v>42</v>
      </c>
      <c r="B39" s="23"/>
      <c r="C39" s="22"/>
      <c r="D39" s="15">
        <f aca="true" t="shared" si="9" ref="D39:M39">SUM(D5,D10,D13,D23,D29,D31,D37)</f>
        <v>3029890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6172293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210582</v>
      </c>
      <c r="N39" s="15">
        <f t="shared" si="1"/>
        <v>9412765</v>
      </c>
      <c r="O39" s="38">
        <f t="shared" si="2"/>
        <v>2690.1300371534726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102</v>
      </c>
      <c r="M41" s="48"/>
      <c r="N41" s="48"/>
      <c r="O41" s="43">
        <v>3499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74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1480149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209726</v>
      </c>
      <c r="N5" s="28">
        <f aca="true" t="shared" si="1" ref="N5:N23">SUM(D5:M5)</f>
        <v>1689875</v>
      </c>
      <c r="O5" s="33">
        <f aca="true" t="shared" si="2" ref="O5:O38">(N5/O$40)</f>
        <v>484.34365147606763</v>
      </c>
      <c r="P5" s="6"/>
    </row>
    <row r="6" spans="1:16" ht="15">
      <c r="A6" s="12"/>
      <c r="B6" s="25">
        <v>311</v>
      </c>
      <c r="C6" s="20" t="s">
        <v>2</v>
      </c>
      <c r="D6" s="46">
        <v>1028544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209726</v>
      </c>
      <c r="N6" s="46">
        <f t="shared" si="1"/>
        <v>1238270</v>
      </c>
      <c r="O6" s="47">
        <f t="shared" si="2"/>
        <v>354.9068501003153</v>
      </c>
      <c r="P6" s="9"/>
    </row>
    <row r="7" spans="1:16" ht="15">
      <c r="A7" s="12"/>
      <c r="B7" s="25">
        <v>314.1</v>
      </c>
      <c r="C7" s="20" t="s">
        <v>10</v>
      </c>
      <c r="D7" s="46">
        <v>217343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217343</v>
      </c>
      <c r="O7" s="47">
        <f t="shared" si="2"/>
        <v>62.29378045285182</v>
      </c>
      <c r="P7" s="9"/>
    </row>
    <row r="8" spans="1:16" ht="15">
      <c r="A8" s="12"/>
      <c r="B8" s="25">
        <v>314.4</v>
      </c>
      <c r="C8" s="20" t="s">
        <v>12</v>
      </c>
      <c r="D8" s="46">
        <v>54967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54967</v>
      </c>
      <c r="O8" s="47">
        <f t="shared" si="2"/>
        <v>15.754370879908283</v>
      </c>
      <c r="P8" s="9"/>
    </row>
    <row r="9" spans="1:16" ht="15">
      <c r="A9" s="12"/>
      <c r="B9" s="25">
        <v>314.9</v>
      </c>
      <c r="C9" s="20" t="s">
        <v>79</v>
      </c>
      <c r="D9" s="46">
        <v>158296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158296</v>
      </c>
      <c r="O9" s="47">
        <f t="shared" si="2"/>
        <v>45.370020063055314</v>
      </c>
      <c r="P9" s="9"/>
    </row>
    <row r="10" spans="1:16" ht="15">
      <c r="A10" s="12"/>
      <c r="B10" s="25">
        <v>316</v>
      </c>
      <c r="C10" s="20" t="s">
        <v>83</v>
      </c>
      <c r="D10" s="46">
        <v>20999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20999</v>
      </c>
      <c r="O10" s="47">
        <f t="shared" si="2"/>
        <v>6.018629979936945</v>
      </c>
      <c r="P10" s="9"/>
    </row>
    <row r="11" spans="1:16" ht="15.75">
      <c r="A11" s="29" t="s">
        <v>15</v>
      </c>
      <c r="B11" s="30"/>
      <c r="C11" s="31"/>
      <c r="D11" s="32">
        <f aca="true" t="shared" si="3" ref="D11:M11">SUM(D12:D13)</f>
        <v>9325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9325</v>
      </c>
      <c r="O11" s="45">
        <f t="shared" si="2"/>
        <v>2.6726855832616794</v>
      </c>
      <c r="P11" s="10"/>
    </row>
    <row r="12" spans="1:16" ht="15">
      <c r="A12" s="12"/>
      <c r="B12" s="25">
        <v>322</v>
      </c>
      <c r="C12" s="20" t="s">
        <v>0</v>
      </c>
      <c r="D12" s="46">
        <v>6715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6715</v>
      </c>
      <c r="O12" s="47">
        <f t="shared" si="2"/>
        <v>1.9246202350243622</v>
      </c>
      <c r="P12" s="9"/>
    </row>
    <row r="13" spans="1:16" ht="15">
      <c r="A13" s="12"/>
      <c r="B13" s="25">
        <v>329</v>
      </c>
      <c r="C13" s="20" t="s">
        <v>63</v>
      </c>
      <c r="D13" s="46">
        <v>2610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2610</v>
      </c>
      <c r="O13" s="47">
        <f t="shared" si="2"/>
        <v>0.7480653482373173</v>
      </c>
      <c r="P13" s="9"/>
    </row>
    <row r="14" spans="1:16" ht="15.75">
      <c r="A14" s="29" t="s">
        <v>19</v>
      </c>
      <c r="B14" s="30"/>
      <c r="C14" s="31"/>
      <c r="D14" s="32">
        <f aca="true" t="shared" si="4" ref="D14:M14">SUM(D15:D22)</f>
        <v>668675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575089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1243764</v>
      </c>
      <c r="O14" s="45">
        <f t="shared" si="2"/>
        <v>356.481513327601</v>
      </c>
      <c r="P14" s="10"/>
    </row>
    <row r="15" spans="1:16" ht="15">
      <c r="A15" s="12"/>
      <c r="B15" s="25">
        <v>331.2</v>
      </c>
      <c r="C15" s="20" t="s">
        <v>18</v>
      </c>
      <c r="D15" s="46">
        <v>13018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13018</v>
      </c>
      <c r="O15" s="47">
        <f t="shared" si="2"/>
        <v>3.7311550587560904</v>
      </c>
      <c r="P15" s="9"/>
    </row>
    <row r="16" spans="1:16" ht="15">
      <c r="A16" s="12"/>
      <c r="B16" s="25">
        <v>331.31</v>
      </c>
      <c r="C16" s="20" t="s">
        <v>80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469149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469149</v>
      </c>
      <c r="O16" s="47">
        <f t="shared" si="2"/>
        <v>134.4651762682717</v>
      </c>
      <c r="P16" s="9"/>
    </row>
    <row r="17" spans="1:16" ht="15">
      <c r="A17" s="12"/>
      <c r="B17" s="25">
        <v>331.7</v>
      </c>
      <c r="C17" s="20" t="s">
        <v>65</v>
      </c>
      <c r="D17" s="46">
        <v>22709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22709</v>
      </c>
      <c r="O17" s="47">
        <f t="shared" si="2"/>
        <v>6.508741759816567</v>
      </c>
      <c r="P17" s="9"/>
    </row>
    <row r="18" spans="1:16" ht="15">
      <c r="A18" s="12"/>
      <c r="B18" s="25">
        <v>334.1</v>
      </c>
      <c r="C18" s="20" t="s">
        <v>66</v>
      </c>
      <c r="D18" s="46">
        <v>105000</v>
      </c>
      <c r="E18" s="46">
        <v>0</v>
      </c>
      <c r="F18" s="46">
        <v>0</v>
      </c>
      <c r="G18" s="46">
        <v>0</v>
      </c>
      <c r="H18" s="46">
        <v>0</v>
      </c>
      <c r="I18" s="46">
        <v>105940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210940</v>
      </c>
      <c r="O18" s="47">
        <f t="shared" si="2"/>
        <v>60.458584121524794</v>
      </c>
      <c r="P18" s="9"/>
    </row>
    <row r="19" spans="1:16" ht="15">
      <c r="A19" s="12"/>
      <c r="B19" s="25">
        <v>334.7</v>
      </c>
      <c r="C19" s="20" t="s">
        <v>22</v>
      </c>
      <c r="D19" s="46">
        <v>153336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153336</v>
      </c>
      <c r="O19" s="47">
        <f t="shared" si="2"/>
        <v>43.94840928632846</v>
      </c>
      <c r="P19" s="9"/>
    </row>
    <row r="20" spans="1:16" ht="15">
      <c r="A20" s="12"/>
      <c r="B20" s="25">
        <v>335.12</v>
      </c>
      <c r="C20" s="20" t="s">
        <v>84</v>
      </c>
      <c r="D20" s="46">
        <v>90217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90217</v>
      </c>
      <c r="O20" s="47">
        <f t="shared" si="2"/>
        <v>25.85755230725136</v>
      </c>
      <c r="P20" s="9"/>
    </row>
    <row r="21" spans="1:16" ht="15">
      <c r="A21" s="12"/>
      <c r="B21" s="25">
        <v>335.14</v>
      </c>
      <c r="C21" s="20" t="s">
        <v>85</v>
      </c>
      <c r="D21" s="46">
        <v>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462</v>
      </c>
      <c r="O21" s="47">
        <f t="shared" si="2"/>
        <v>0.13241616509028376</v>
      </c>
      <c r="P21" s="9"/>
    </row>
    <row r="22" spans="1:16" ht="15">
      <c r="A22" s="12"/>
      <c r="B22" s="25">
        <v>335.18</v>
      </c>
      <c r="C22" s="20" t="s">
        <v>86</v>
      </c>
      <c r="D22" s="46">
        <v>283933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283933</v>
      </c>
      <c r="O22" s="47">
        <f t="shared" si="2"/>
        <v>81.37947836056176</v>
      </c>
      <c r="P22" s="9"/>
    </row>
    <row r="23" spans="1:16" ht="15.75">
      <c r="A23" s="29" t="s">
        <v>33</v>
      </c>
      <c r="B23" s="30"/>
      <c r="C23" s="31"/>
      <c r="D23" s="32">
        <f aca="true" t="shared" si="5" ref="D23:M23">SUM(D24:D29)</f>
        <v>50601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4983560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5034161</v>
      </c>
      <c r="O23" s="45">
        <f t="shared" si="2"/>
        <v>1442.866437374606</v>
      </c>
      <c r="P23" s="10"/>
    </row>
    <row r="24" spans="1:16" ht="15">
      <c r="A24" s="12"/>
      <c r="B24" s="25">
        <v>341.9</v>
      </c>
      <c r="C24" s="20" t="s">
        <v>87</v>
      </c>
      <c r="D24" s="46">
        <v>980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980</v>
      </c>
      <c r="O24" s="47">
        <f t="shared" si="2"/>
        <v>0.2808827744339352</v>
      </c>
      <c r="P24" s="9"/>
    </row>
    <row r="25" spans="1:16" ht="15">
      <c r="A25" s="12"/>
      <c r="B25" s="25">
        <v>342.2</v>
      </c>
      <c r="C25" s="20" t="s">
        <v>37</v>
      </c>
      <c r="D25" s="46">
        <v>31140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31140</v>
      </c>
      <c r="O25" s="47">
        <f t="shared" si="2"/>
        <v>8.925193465176267</v>
      </c>
      <c r="P25" s="9"/>
    </row>
    <row r="26" spans="1:16" ht="15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735673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735673</v>
      </c>
      <c r="O26" s="47">
        <f t="shared" si="2"/>
        <v>210.8549727715678</v>
      </c>
      <c r="P26" s="9"/>
    </row>
    <row r="27" spans="1:16" ht="15">
      <c r="A27" s="12"/>
      <c r="B27" s="25">
        <v>343.6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4247887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4247887</v>
      </c>
      <c r="O27" s="47">
        <f t="shared" si="2"/>
        <v>1217.5084551447405</v>
      </c>
      <c r="P27" s="9"/>
    </row>
    <row r="28" spans="1:16" ht="15">
      <c r="A28" s="12"/>
      <c r="B28" s="25">
        <v>343.8</v>
      </c>
      <c r="C28" s="20" t="s">
        <v>40</v>
      </c>
      <c r="D28" s="46">
        <v>13550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13550</v>
      </c>
      <c r="O28" s="47">
        <f t="shared" si="2"/>
        <v>3.883634279163084</v>
      </c>
      <c r="P28" s="9"/>
    </row>
    <row r="29" spans="1:16" ht="15">
      <c r="A29" s="12"/>
      <c r="B29" s="25">
        <v>347.2</v>
      </c>
      <c r="C29" s="20" t="s">
        <v>41</v>
      </c>
      <c r="D29" s="46">
        <v>4931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4931</v>
      </c>
      <c r="O29" s="47">
        <f t="shared" si="2"/>
        <v>1.413298939524219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SUM(D31:D31)</f>
        <v>4141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8">SUM(D30:M30)</f>
        <v>4141</v>
      </c>
      <c r="O30" s="45">
        <f t="shared" si="2"/>
        <v>1.1868730295213528</v>
      </c>
      <c r="P30" s="10"/>
    </row>
    <row r="31" spans="1:16" ht="15">
      <c r="A31" s="13"/>
      <c r="B31" s="39">
        <v>359</v>
      </c>
      <c r="C31" s="21" t="s">
        <v>44</v>
      </c>
      <c r="D31" s="46">
        <v>4141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4141</v>
      </c>
      <c r="O31" s="47">
        <f t="shared" si="2"/>
        <v>1.1868730295213528</v>
      </c>
      <c r="P31" s="9"/>
    </row>
    <row r="32" spans="1:16" ht="15.75">
      <c r="A32" s="29" t="s">
        <v>3</v>
      </c>
      <c r="B32" s="30"/>
      <c r="C32" s="31"/>
      <c r="D32" s="32">
        <f aca="true" t="shared" si="9" ref="D32:M32">SUM(D33:D37)</f>
        <v>907851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451031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184</v>
      </c>
      <c r="N32" s="32">
        <f t="shared" si="8"/>
        <v>1359066</v>
      </c>
      <c r="O32" s="45">
        <f t="shared" si="2"/>
        <v>389.5288048151333</v>
      </c>
      <c r="P32" s="10"/>
    </row>
    <row r="33" spans="1:16" ht="15">
      <c r="A33" s="12"/>
      <c r="B33" s="25">
        <v>361.1</v>
      </c>
      <c r="C33" s="20" t="s">
        <v>45</v>
      </c>
      <c r="D33" s="46">
        <v>6442</v>
      </c>
      <c r="E33" s="46">
        <v>0</v>
      </c>
      <c r="F33" s="46">
        <v>0</v>
      </c>
      <c r="G33" s="46">
        <v>0</v>
      </c>
      <c r="H33" s="46">
        <v>0</v>
      </c>
      <c r="I33" s="46">
        <v>793</v>
      </c>
      <c r="J33" s="46">
        <v>0</v>
      </c>
      <c r="K33" s="46">
        <v>0</v>
      </c>
      <c r="L33" s="46">
        <v>0</v>
      </c>
      <c r="M33" s="46">
        <v>184</v>
      </c>
      <c r="N33" s="46">
        <f t="shared" si="8"/>
        <v>7419</v>
      </c>
      <c r="O33" s="47">
        <f t="shared" si="2"/>
        <v>2.126397248495271</v>
      </c>
      <c r="P33" s="9"/>
    </row>
    <row r="34" spans="1:16" ht="15">
      <c r="A34" s="12"/>
      <c r="B34" s="25">
        <v>362</v>
      </c>
      <c r="C34" s="20" t="s">
        <v>46</v>
      </c>
      <c r="D34" s="46">
        <v>69152</v>
      </c>
      <c r="E34" s="46">
        <v>0</v>
      </c>
      <c r="F34" s="46">
        <v>0</v>
      </c>
      <c r="G34" s="46">
        <v>0</v>
      </c>
      <c r="H34" s="46">
        <v>0</v>
      </c>
      <c r="I34" s="46">
        <v>3358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72510</v>
      </c>
      <c r="O34" s="47">
        <f t="shared" si="2"/>
        <v>20.782459157351678</v>
      </c>
      <c r="P34" s="9"/>
    </row>
    <row r="35" spans="1:16" ht="15">
      <c r="A35" s="12"/>
      <c r="B35" s="25">
        <v>365</v>
      </c>
      <c r="C35" s="20" t="s">
        <v>88</v>
      </c>
      <c r="D35" s="46">
        <v>44048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44048</v>
      </c>
      <c r="O35" s="47">
        <f t="shared" si="2"/>
        <v>12.62482086557753</v>
      </c>
      <c r="P35" s="9"/>
    </row>
    <row r="36" spans="1:16" ht="15">
      <c r="A36" s="12"/>
      <c r="B36" s="25">
        <v>366</v>
      </c>
      <c r="C36" s="20" t="s">
        <v>70</v>
      </c>
      <c r="D36" s="46">
        <v>75424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75424</v>
      </c>
      <c r="O36" s="47">
        <f t="shared" si="2"/>
        <v>21.617655488678704</v>
      </c>
      <c r="P36" s="9"/>
    </row>
    <row r="37" spans="1:16" ht="15.75" thickBot="1">
      <c r="A37" s="12"/>
      <c r="B37" s="25">
        <v>369.9</v>
      </c>
      <c r="C37" s="20" t="s">
        <v>48</v>
      </c>
      <c r="D37" s="46">
        <v>712785</v>
      </c>
      <c r="E37" s="46">
        <v>0</v>
      </c>
      <c r="F37" s="46">
        <v>0</v>
      </c>
      <c r="G37" s="46">
        <v>0</v>
      </c>
      <c r="H37" s="46">
        <v>0</v>
      </c>
      <c r="I37" s="46">
        <v>446880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1159665</v>
      </c>
      <c r="O37" s="47">
        <f t="shared" si="2"/>
        <v>332.37747205503007</v>
      </c>
      <c r="P37" s="9"/>
    </row>
    <row r="38" spans="1:119" ht="16.5" thickBot="1">
      <c r="A38" s="14" t="s">
        <v>42</v>
      </c>
      <c r="B38" s="23"/>
      <c r="C38" s="22"/>
      <c r="D38" s="15">
        <f>SUM(D5,D11,D14,D23,D30,D32)</f>
        <v>3120742</v>
      </c>
      <c r="E38" s="15">
        <f aca="true" t="shared" si="10" ref="E38:M38">SUM(E5,E11,E14,E23,E30,E32)</f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6009680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209910</v>
      </c>
      <c r="N38" s="15">
        <f t="shared" si="8"/>
        <v>9340332</v>
      </c>
      <c r="O38" s="38">
        <f t="shared" si="2"/>
        <v>2677.079965606191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89</v>
      </c>
      <c r="M40" s="48"/>
      <c r="N40" s="48"/>
      <c r="O40" s="43">
        <v>3489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74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2022-07-19T22:19:19Z</cp:lastPrinted>
  <dcterms:created xsi:type="dcterms:W3CDTF">2000-08-31T21:26:31Z</dcterms:created>
  <dcterms:modified xsi:type="dcterms:W3CDTF">2022-07-19T22:19:23Z</dcterms:modified>
  <cp:category/>
  <cp:version/>
  <cp:contentType/>
  <cp:contentStatus/>
</cp:coreProperties>
</file>