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'2007'!$A$1:$O$40</definedName>
    <definedName name="_xlnm.Print_Area" localSheetId="13">'2008'!$A$1:$O$39</definedName>
    <definedName name="_xlnm.Print_Area" localSheetId="12">'2009'!$A$1:$O$39</definedName>
    <definedName name="_xlnm.Print_Area" localSheetId="11">'2010'!$A$1:$O$40</definedName>
    <definedName name="_xlnm.Print_Area" localSheetId="10">'2011'!$A$1:$O$38</definedName>
    <definedName name="_xlnm.Print_Area" localSheetId="9">'2012'!$A$1:$O$39</definedName>
    <definedName name="_xlnm.Print_Area" localSheetId="8">'2013'!$A$1:$O$38</definedName>
    <definedName name="_xlnm.Print_Area" localSheetId="7">'2014'!$A$1:$O$37</definedName>
    <definedName name="_xlnm.Print_Area" localSheetId="6">'2015'!$A$1:$O$38</definedName>
    <definedName name="_xlnm.Print_Area" localSheetId="5">'2016'!$A$1:$O$38</definedName>
    <definedName name="_xlnm.Print_Area" localSheetId="4">'2017'!$A$1:$O$39</definedName>
    <definedName name="_xlnm.Print_Area" localSheetId="3">'2018'!$A$1:$O$43</definedName>
    <definedName name="_xlnm.Print_Area" localSheetId="2">'2019'!$A$1:$O$43</definedName>
    <definedName name="_xlnm.Print_Area" localSheetId="1">'2020'!$A$1:$O$42</definedName>
    <definedName name="_xlnm.Print_Area" localSheetId="0">'2021'!$A$1:$P$41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<sst xmlns="http://schemas.openxmlformats.org/spreadsheetml/2006/main" count="775" uniqueCount="103">
  <si>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</si>
  <si>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</si>
  <si>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</si>
  <si>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</si>
  <si>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</si>
  <si>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</si>
  <si>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</si>
  <si>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</si>
  <si>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</si>
  <si>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</si>
  <si>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</si>
  <si>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</si>
  <si>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</si>
  <si>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</si>
  <si>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</si>
  <si>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</si>
  <si>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</si>
  <si>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</si>
  <si>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</si>
  <si>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</si>
  <si>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</si>
  <si>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</si>
  <si>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</si>
  <si>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</si>
  <si>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</si>
  <si>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</si>
  <si>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</si>
  <si>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</si>
  <si>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</si>
  <si>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</si>
  <si>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</si>
  <si>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</si>
  <si>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</si>
  <si>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</si>
  <si>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</si>
  <si>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</si>
  <si>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</si>
  <si>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</si>
  <si>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Mass Transit Systems</t>
  </si>
  <si>
    <t>Economic Environment</t>
  </si>
  <si>
    <t>Other Economic Environment</t>
  </si>
  <si>
    <t>Culture / Recreation</t>
  </si>
  <si>
    <t>Parks and Recreation</t>
  </si>
  <si>
    <t>Special Recreation Facilities</t>
  </si>
  <si>
    <t>Inter-Fund Group Transfers Out</t>
  </si>
  <si>
    <t>Installment Purchase Acquisitions</t>
  </si>
  <si>
    <t>Proprietary - Other Non-Operating Disbursements</t>
  </si>
  <si>
    <t>Other Uses and Non-Operating</t>
  </si>
  <si>
    <t>2009 Municipal Population:</t>
  </si>
  <si>
    <t>Punta Gorda Expenditures Reported by Account Code and Fund Type</t>
  </si>
  <si>
    <t>Local Fiscal Year Ended September 30, 2010</t>
  </si>
  <si>
    <t>Industry Development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</si>
  <si>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</si>
  <si>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</si>
  <si>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</si>
  <si>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</si>
  <si>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</si>
  <si>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</si>
  <si>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Culture / Recreation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</si>
  <si>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</si>
  <si>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</si>
  <si>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</si>
  <si>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</si>
  <si>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</si>
  <si>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</si>
  <si>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</si>
  <si>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</si>
  <si>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</si>
  <si>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</si>
  <si>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</si>
  <si>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</si>
  <si>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</si>
  <si>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</si>
  <si>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</si>
  <si>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</si>
  <si>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</si>
  <si>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</si>
  <si>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Conservation / Resource Management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</si>
  <si>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</si>
  <si>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</si>
  <si>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</si>
  <si>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</si>
  <si>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</si>
  <si>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</si>
  <si>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</si>
  <si>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</si>
  <si>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Transportation</t>
  </si>
  <si>
    <t>Human Services</t>
  </si>
  <si>
    <t>Other Human Services</t>
  </si>
  <si>
    <t>2018 Municipal Population:</t>
  </si>
  <si>
    <t>Local Fiscal Year Ended September 30, 2019</t>
  </si>
  <si>
    <t>Other Physical Environment</t>
  </si>
  <si>
    <t>2019 Municipal Population:</t>
  </si>
  <si>
    <t>Local Fiscal Year Ended September 30, 2020</t>
  </si>
  <si>
    <t>Parking Facilities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</si>
  <si>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</si>
  <si>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</si>
  <si>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</si>
  <si>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</si>
  <si>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</si>
  <si>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</si>
  <si>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Conservation and Resource Management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</si>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</sst>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7767044</v>
      </c>
      <c r="E5" s="26">
        <f>SUM(E6:E11)</f>
        <v>252900</v>
      </c>
      <c r="F5" s="26">
        <f>SUM(F6:F11)</f>
        <v>0</v>
      </c>
      <c r="G5" s="26">
        <f>SUM(G6:G11)</f>
        <v>161596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8181540</v>
      </c>
      <c r="P5" s="32">
        <f>(O5/P$39)</f>
        <v>416.63899781025617</v>
      </c>
      <c r="Q5" s="6"/>
    </row>
    <row r="6" spans="1:17" ht="15">
      <c r="A6" s="12"/>
      <c r="B6" s="44">
        <v>511</v>
      </c>
      <c r="C6" s="20" t="s">
        <v>19</v>
      </c>
      <c r="D6" s="46">
        <v>118391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118391</v>
      </c>
      <c r="P6" s="47">
        <f>(O6/P$39)</f>
        <v>6.02897591281764</v>
      </c>
      <c r="Q6" s="9"/>
    </row>
    <row r="7" spans="1:17" ht="15">
      <c r="A7" s="12"/>
      <c r="B7" s="44">
        <v>512</v>
      </c>
      <c r="C7" s="20" t="s">
        <v>20</v>
      </c>
      <c r="D7" s="46">
        <v>1023069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1023069</v>
      </c>
      <c r="P7" s="47">
        <f>(O7/P$39)</f>
        <v>52.099047716046236</v>
      </c>
      <c r="Q7" s="9"/>
    </row>
    <row r="8" spans="1:17" ht="15">
      <c r="A8" s="12"/>
      <c r="B8" s="44">
        <v>513</v>
      </c>
      <c r="C8" s="20" t="s">
        <v>21</v>
      </c>
      <c r="D8" s="46">
        <v>2596834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2596834</v>
      </c>
      <c r="P8" s="47">
        <f>(O8/P$39)</f>
        <v>132.24189030911035</v>
      </c>
      <c r="Q8" s="9"/>
    </row>
    <row r="9" spans="1:17" ht="15">
      <c r="A9" s="12"/>
      <c r="B9" s="44">
        <v>514</v>
      </c>
      <c r="C9" s="20" t="s">
        <v>22</v>
      </c>
      <c r="D9" s="46">
        <v>346344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346344</v>
      </c>
      <c r="P9" s="47">
        <f>(O9/P$39)</f>
        <v>17.637317309161276</v>
      </c>
      <c r="Q9" s="9"/>
    </row>
    <row r="10" spans="1:17" ht="15">
      <c r="A10" s="12"/>
      <c r="B10" s="44">
        <v>515</v>
      </c>
      <c r="C10" s="20" t="s">
        <v>23</v>
      </c>
      <c r="D10" s="46">
        <v>0</v>
      </c>
      <c r="E10" s="46">
        <v>144348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144348</v>
      </c>
      <c r="P10" s="47">
        <f>(O10/P$39)</f>
        <v>7.350817334623415</v>
      </c>
      <c r="Q10" s="9"/>
    </row>
    <row r="11" spans="1:17" ht="15">
      <c r="A11" s="12"/>
      <c r="B11" s="44">
        <v>519</v>
      </c>
      <c r="C11" s="20" t="s">
        <v>25</v>
      </c>
      <c r="D11" s="46">
        <v>3682406</v>
      </c>
      <c r="E11" s="46">
        <v>108552</v>
      </c>
      <c r="F11" s="46">
        <v>0</v>
      </c>
      <c r="G11" s="46">
        <v>161596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3952554</v>
      </c>
      <c r="P11" s="47">
        <f>(O11/P$39)</f>
        <v>201.28094922849724</v>
      </c>
      <c r="Q11" s="9"/>
    </row>
    <row r="12" spans="1:17" ht="15.75">
      <c r="A12" s="28" t="s">
        <v>26</v>
      </c>
      <c r="B12" s="29"/>
      <c r="C12" s="30"/>
      <c r="D12" s="31">
        <f>SUM(D13:D15)</f>
        <v>12148304</v>
      </c>
      <c r="E12" s="31">
        <f>SUM(E13:E15)</f>
        <v>59443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1125104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13332851</v>
      </c>
      <c r="P12" s="43">
        <f>(O12/P$39)</f>
        <v>678.9657788867953</v>
      </c>
      <c r="Q12" s="10"/>
    </row>
    <row r="13" spans="1:17" ht="15">
      <c r="A13" s="12"/>
      <c r="B13" s="44">
        <v>521</v>
      </c>
      <c r="C13" s="20" t="s">
        <v>27</v>
      </c>
      <c r="D13" s="46">
        <v>7218745</v>
      </c>
      <c r="E13" s="46">
        <v>59443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7278188</v>
      </c>
      <c r="P13" s="47">
        <f>(O13/P$39)</f>
        <v>370.63645159647604</v>
      </c>
      <c r="Q13" s="9"/>
    </row>
    <row r="14" spans="1:17" ht="15">
      <c r="A14" s="12"/>
      <c r="B14" s="44">
        <v>522</v>
      </c>
      <c r="C14" s="20" t="s">
        <v>28</v>
      </c>
      <c r="D14" s="46">
        <v>4396628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4396628</v>
      </c>
      <c r="P14" s="47">
        <f>(O14/P$39)</f>
        <v>223.8950959922595</v>
      </c>
      <c r="Q14" s="9"/>
    </row>
    <row r="15" spans="1:17" ht="15">
      <c r="A15" s="12"/>
      <c r="B15" s="44">
        <v>524</v>
      </c>
      <c r="C15" s="20" t="s">
        <v>29</v>
      </c>
      <c r="D15" s="46">
        <v>532931</v>
      </c>
      <c r="E15" s="46">
        <v>0</v>
      </c>
      <c r="F15" s="46">
        <v>0</v>
      </c>
      <c r="G15" s="46">
        <v>0</v>
      </c>
      <c r="H15" s="46">
        <v>0</v>
      </c>
      <c r="I15" s="46">
        <v>1125104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1658035</v>
      </c>
      <c r="P15" s="47">
        <f>(O15/P$39)</f>
        <v>84.43423129805979</v>
      </c>
      <c r="Q15" s="9"/>
    </row>
    <row r="16" spans="1:17" ht="15.75">
      <c r="A16" s="28" t="s">
        <v>30</v>
      </c>
      <c r="B16" s="29"/>
      <c r="C16" s="30"/>
      <c r="D16" s="31">
        <f>SUM(D17:D21)</f>
        <v>0</v>
      </c>
      <c r="E16" s="31">
        <f>SUM(E17:E21)</f>
        <v>1303390</v>
      </c>
      <c r="F16" s="31">
        <f>SUM(F17:F21)</f>
        <v>0</v>
      </c>
      <c r="G16" s="31">
        <f>SUM(G17:G21)</f>
        <v>0</v>
      </c>
      <c r="H16" s="31">
        <f>SUM(H17:H21)</f>
        <v>0</v>
      </c>
      <c r="I16" s="31">
        <f>SUM(I17:I21)</f>
        <v>21903186</v>
      </c>
      <c r="J16" s="31">
        <f>SUM(J17:J21)</f>
        <v>0</v>
      </c>
      <c r="K16" s="31">
        <f>SUM(K17:K21)</f>
        <v>0</v>
      </c>
      <c r="L16" s="31">
        <f>SUM(L17:L21)</f>
        <v>0</v>
      </c>
      <c r="M16" s="31">
        <f>SUM(M17:M21)</f>
        <v>0</v>
      </c>
      <c r="N16" s="31">
        <f>SUM(N17:N21)</f>
        <v>0</v>
      </c>
      <c r="O16" s="42">
        <f>SUM(D16:N16)</f>
        <v>23206576</v>
      </c>
      <c r="P16" s="43">
        <f>(O16/P$39)</f>
        <v>1181.7780720069256</v>
      </c>
      <c r="Q16" s="10"/>
    </row>
    <row r="17" spans="1:17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3508903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3508903</v>
      </c>
      <c r="P17" s="47">
        <f>(O17/P$39)</f>
        <v>178.68834343331466</v>
      </c>
      <c r="Q17" s="9"/>
    </row>
    <row r="18" spans="1:17" ht="15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4041803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4041803</v>
      </c>
      <c r="P18" s="47">
        <f>(O18/P$39)</f>
        <v>205.82588990171615</v>
      </c>
      <c r="Q18" s="9"/>
    </row>
    <row r="19" spans="1:17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2832005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2832005</v>
      </c>
      <c r="P19" s="47">
        <f>(O19/P$39)</f>
        <v>144.2178031267505</v>
      </c>
      <c r="Q19" s="9"/>
    </row>
    <row r="20" spans="1:17" ht="15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11520475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11520475</v>
      </c>
      <c r="P20" s="47">
        <f>(O20/P$39)</f>
        <v>586.6718439680195</v>
      </c>
      <c r="Q20" s="9"/>
    </row>
    <row r="21" spans="1:17" ht="15">
      <c r="A21" s="12"/>
      <c r="B21" s="44">
        <v>537</v>
      </c>
      <c r="C21" s="20" t="s">
        <v>101</v>
      </c>
      <c r="D21" s="46">
        <v>0</v>
      </c>
      <c r="E21" s="46">
        <v>1303390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1303390</v>
      </c>
      <c r="P21" s="47">
        <f>(O21/P$39)</f>
        <v>66.37419157712482</v>
      </c>
      <c r="Q21" s="9"/>
    </row>
    <row r="22" spans="1:17" ht="15.75">
      <c r="A22" s="28" t="s">
        <v>36</v>
      </c>
      <c r="B22" s="29"/>
      <c r="C22" s="30"/>
      <c r="D22" s="31">
        <f>SUM(D23:D24)</f>
        <v>1027098</v>
      </c>
      <c r="E22" s="31">
        <f>SUM(E23:E24)</f>
        <v>2182756</v>
      </c>
      <c r="F22" s="31">
        <f>SUM(F23:F24)</f>
        <v>0</v>
      </c>
      <c r="G22" s="31">
        <f>SUM(G23:G24)</f>
        <v>140094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aca="true" t="shared" si="0" ref="O22:O27">SUM(D22:N22)</f>
        <v>3349948</v>
      </c>
      <c r="P22" s="43">
        <f>(O22/P$39)</f>
        <v>170.5936752049702</v>
      </c>
      <c r="Q22" s="10"/>
    </row>
    <row r="23" spans="1:17" ht="15">
      <c r="A23" s="12"/>
      <c r="B23" s="44">
        <v>541</v>
      </c>
      <c r="C23" s="20" t="s">
        <v>37</v>
      </c>
      <c r="D23" s="46">
        <v>1027098</v>
      </c>
      <c r="E23" s="46">
        <v>1983335</v>
      </c>
      <c r="F23" s="46">
        <v>0</v>
      </c>
      <c r="G23" s="46">
        <v>140094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3150527</v>
      </c>
      <c r="P23" s="47">
        <f>(O23/P$39)</f>
        <v>160.43830524010795</v>
      </c>
      <c r="Q23" s="9"/>
    </row>
    <row r="24" spans="1:17" ht="15">
      <c r="A24" s="12"/>
      <c r="B24" s="44">
        <v>545</v>
      </c>
      <c r="C24" s="20" t="s">
        <v>94</v>
      </c>
      <c r="D24" s="46">
        <v>0</v>
      </c>
      <c r="E24" s="46">
        <v>199421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199421</v>
      </c>
      <c r="P24" s="47">
        <f>(O24/P$39)</f>
        <v>10.155369964862249</v>
      </c>
      <c r="Q24" s="9"/>
    </row>
    <row r="25" spans="1:17" ht="15.75">
      <c r="A25" s="28" t="s">
        <v>39</v>
      </c>
      <c r="B25" s="29"/>
      <c r="C25" s="30"/>
      <c r="D25" s="31">
        <f>SUM(D26:D26)</f>
        <v>0</v>
      </c>
      <c r="E25" s="31">
        <f>SUM(E26:E26)</f>
        <v>5658</v>
      </c>
      <c r="F25" s="31">
        <f>SUM(F26:F26)</f>
        <v>0</v>
      </c>
      <c r="G25" s="31">
        <f>SUM(G26:G26)</f>
        <v>3600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0"/>
        <v>9258</v>
      </c>
      <c r="P25" s="43">
        <f>(O25/P$39)</f>
        <v>0.47145694352497836</v>
      </c>
      <c r="Q25" s="10"/>
    </row>
    <row r="26" spans="1:17" ht="15">
      <c r="A26" s="13"/>
      <c r="B26" s="45">
        <v>559</v>
      </c>
      <c r="C26" s="21" t="s">
        <v>40</v>
      </c>
      <c r="D26" s="46">
        <v>0</v>
      </c>
      <c r="E26" s="46">
        <v>5658</v>
      </c>
      <c r="F26" s="46">
        <v>0</v>
      </c>
      <c r="G26" s="46">
        <v>3600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0"/>
        <v>9258</v>
      </c>
      <c r="P26" s="47">
        <f>(O26/P$39)</f>
        <v>0.47145694352497836</v>
      </c>
      <c r="Q26" s="9"/>
    </row>
    <row r="27" spans="1:17" ht="15.75">
      <c r="A27" s="28" t="s">
        <v>87</v>
      </c>
      <c r="B27" s="29"/>
      <c r="C27" s="30"/>
      <c r="D27" s="31">
        <f>SUM(D28:D28)</f>
        <v>0</v>
      </c>
      <c r="E27" s="31">
        <f>SUM(E28:E28)</f>
        <v>0</v>
      </c>
      <c r="F27" s="31">
        <f>SUM(F28:F28)</f>
        <v>0</v>
      </c>
      <c r="G27" s="31">
        <f>SUM(G28:G28)</f>
        <v>3349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0"/>
        <v>3349</v>
      </c>
      <c r="P27" s="43">
        <f>(O27/P$39)</f>
        <v>0.17054539899169935</v>
      </c>
      <c r="Q27" s="10"/>
    </row>
    <row r="28" spans="1:17" ht="15">
      <c r="A28" s="12"/>
      <c r="B28" s="44">
        <v>569</v>
      </c>
      <c r="C28" s="20" t="s">
        <v>88</v>
      </c>
      <c r="D28" s="46">
        <v>0</v>
      </c>
      <c r="E28" s="46">
        <v>0</v>
      </c>
      <c r="F28" s="46">
        <v>0</v>
      </c>
      <c r="G28" s="46">
        <v>3349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3349</v>
      </c>
      <c r="P28" s="47">
        <f>(O28/P$39)</f>
        <v>0.17054539899169935</v>
      </c>
      <c r="Q28" s="9"/>
    </row>
    <row r="29" spans="1:17" ht="15.75">
      <c r="A29" s="28" t="s">
        <v>41</v>
      </c>
      <c r="B29" s="29"/>
      <c r="C29" s="30"/>
      <c r="D29" s="31">
        <f>SUM(D30:D32)</f>
        <v>0</v>
      </c>
      <c r="E29" s="31">
        <f>SUM(E30:E32)</f>
        <v>3177710</v>
      </c>
      <c r="F29" s="31">
        <f>SUM(F30:F32)</f>
        <v>0</v>
      </c>
      <c r="G29" s="31">
        <f>SUM(G30:G32)</f>
        <v>362164</v>
      </c>
      <c r="H29" s="31">
        <f>SUM(H30:H32)</f>
        <v>0</v>
      </c>
      <c r="I29" s="31">
        <f>SUM(I30:I32)</f>
        <v>394439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>SUM(D29:N29)</f>
        <v>3934313</v>
      </c>
      <c r="P29" s="43">
        <f>(O29/P$39)</f>
        <v>200.35203951723787</v>
      </c>
      <c r="Q29" s="9"/>
    </row>
    <row r="30" spans="1:17" ht="15">
      <c r="A30" s="12"/>
      <c r="B30" s="44">
        <v>572</v>
      </c>
      <c r="C30" s="20" t="s">
        <v>42</v>
      </c>
      <c r="D30" s="46">
        <v>0</v>
      </c>
      <c r="E30" s="46">
        <v>3151722</v>
      </c>
      <c r="F30" s="46">
        <v>0</v>
      </c>
      <c r="G30" s="46">
        <v>362164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3513886</v>
      </c>
      <c r="P30" s="47">
        <f>(O30/P$39)</f>
        <v>178.9420990986403</v>
      </c>
      <c r="Q30" s="9"/>
    </row>
    <row r="31" spans="1:17" ht="15">
      <c r="A31" s="12"/>
      <c r="B31" s="44">
        <v>575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394439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394439</v>
      </c>
      <c r="P31" s="47">
        <f>(O31/P$39)</f>
        <v>20.086520344248104</v>
      </c>
      <c r="Q31" s="9"/>
    </row>
    <row r="32" spans="1:17" ht="15">
      <c r="A32" s="12"/>
      <c r="B32" s="44">
        <v>579</v>
      </c>
      <c r="C32" s="20" t="s">
        <v>58</v>
      </c>
      <c r="D32" s="46">
        <v>0</v>
      </c>
      <c r="E32" s="46">
        <v>25988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25988</v>
      </c>
      <c r="P32" s="47">
        <f>(O32/P$39)</f>
        <v>1.3234200743494424</v>
      </c>
      <c r="Q32" s="9"/>
    </row>
    <row r="33" spans="1:17" ht="15.75">
      <c r="A33" s="28" t="s">
        <v>47</v>
      </c>
      <c r="B33" s="29"/>
      <c r="C33" s="30"/>
      <c r="D33" s="31">
        <f>SUM(D34:D36)</f>
        <v>2933513</v>
      </c>
      <c r="E33" s="31">
        <f>SUM(E34:E36)</f>
        <v>2351174</v>
      </c>
      <c r="F33" s="31">
        <f>SUM(F34:F36)</f>
        <v>1501720</v>
      </c>
      <c r="G33" s="31">
        <f>SUM(G34:G36)</f>
        <v>0</v>
      </c>
      <c r="H33" s="31">
        <f>SUM(H34:H36)</f>
        <v>0</v>
      </c>
      <c r="I33" s="31">
        <f>SUM(I34:I36)</f>
        <v>739396</v>
      </c>
      <c r="J33" s="31">
        <f>SUM(J34:J36)</f>
        <v>1910638</v>
      </c>
      <c r="K33" s="31">
        <f>SUM(K34:K36)</f>
        <v>5169545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>SUM(D33:N33)</f>
        <v>14605986</v>
      </c>
      <c r="P33" s="43">
        <f>(O33/P$39)</f>
        <v>743.7992565055762</v>
      </c>
      <c r="Q33" s="9"/>
    </row>
    <row r="34" spans="1:17" ht="15">
      <c r="A34" s="12"/>
      <c r="B34" s="44">
        <v>581</v>
      </c>
      <c r="C34" s="20" t="s">
        <v>102</v>
      </c>
      <c r="D34" s="46">
        <v>2924130</v>
      </c>
      <c r="E34" s="46">
        <v>2350606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5274736</v>
      </c>
      <c r="P34" s="47">
        <f>(O34/P$39)</f>
        <v>268.6121097927382</v>
      </c>
      <c r="Q34" s="9"/>
    </row>
    <row r="35" spans="1:17" ht="15">
      <c r="A35" s="12"/>
      <c r="B35" s="44">
        <v>583</v>
      </c>
      <c r="C35" s="20" t="s">
        <v>45</v>
      </c>
      <c r="D35" s="46">
        <v>0</v>
      </c>
      <c r="E35" s="46">
        <v>0</v>
      </c>
      <c r="F35" s="46">
        <v>1501720</v>
      </c>
      <c r="G35" s="46">
        <v>0</v>
      </c>
      <c r="H35" s="46">
        <v>0</v>
      </c>
      <c r="I35" s="46">
        <v>739396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2241116</v>
      </c>
      <c r="P35" s="47">
        <f>(O35/P$39)</f>
        <v>114.12720884045424</v>
      </c>
      <c r="Q35" s="9"/>
    </row>
    <row r="36" spans="1:17" ht="15.75" thickBot="1">
      <c r="A36" s="12"/>
      <c r="B36" s="44">
        <v>590</v>
      </c>
      <c r="C36" s="20" t="s">
        <v>46</v>
      </c>
      <c r="D36" s="46">
        <v>9383</v>
      </c>
      <c r="E36" s="46">
        <v>568</v>
      </c>
      <c r="F36" s="46">
        <v>0</v>
      </c>
      <c r="G36" s="46">
        <v>0</v>
      </c>
      <c r="H36" s="46">
        <v>0</v>
      </c>
      <c r="I36" s="46">
        <v>0</v>
      </c>
      <c r="J36" s="46">
        <v>1910638</v>
      </c>
      <c r="K36" s="46">
        <v>5169545</v>
      </c>
      <c r="L36" s="46">
        <v>0</v>
      </c>
      <c r="M36" s="46">
        <v>0</v>
      </c>
      <c r="N36" s="46">
        <v>0</v>
      </c>
      <c r="O36" s="46">
        <f>SUM(D36:N36)</f>
        <v>7090134</v>
      </c>
      <c r="P36" s="47">
        <f>(O36/P$39)</f>
        <v>361.0599378723838</v>
      </c>
      <c r="Q36" s="9"/>
    </row>
    <row r="37" spans="1:120" ht="16.5" thickBot="1">
      <c r="A37" s="14" t="s">
        <v>10</v>
      </c>
      <c r="B37" s="23"/>
      <c r="C37" s="22"/>
      <c r="D37" s="15">
        <f>SUM(D5,D12,D16,D22,D25,D27,D29,D33)</f>
        <v>23875959</v>
      </c>
      <c r="E37" s="15">
        <f aca="true" t="shared" si="1" ref="E37:N37">SUM(E5,E12,E16,E22,E25,E27,E29,E33)</f>
        <v>9333031</v>
      </c>
      <c r="F37" s="15">
        <f t="shared" si="1"/>
        <v>1501720</v>
      </c>
      <c r="G37" s="15">
        <f t="shared" si="1"/>
        <v>670803</v>
      </c>
      <c r="H37" s="15">
        <f t="shared" si="1"/>
        <v>0</v>
      </c>
      <c r="I37" s="15">
        <f t="shared" si="1"/>
        <v>24162125</v>
      </c>
      <c r="J37" s="15">
        <f t="shared" si="1"/>
        <v>1910638</v>
      </c>
      <c r="K37" s="15">
        <f t="shared" si="1"/>
        <v>5169545</v>
      </c>
      <c r="L37" s="15">
        <f t="shared" si="1"/>
        <v>0</v>
      </c>
      <c r="M37" s="15">
        <f t="shared" si="1"/>
        <v>0</v>
      </c>
      <c r="N37" s="15">
        <f t="shared" si="1"/>
        <v>0</v>
      </c>
      <c r="O37" s="15">
        <f>SUM(D37:N37)</f>
        <v>66623821</v>
      </c>
      <c r="P37" s="37">
        <f>(O37/P$39)</f>
        <v>3392.7698222742783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6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6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97</v>
      </c>
      <c r="N39" s="93"/>
      <c r="O39" s="93"/>
      <c r="P39" s="41">
        <v>19637</v>
      </c>
    </row>
    <row r="40" spans="1:16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6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sheetProtection/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6056932</v>
      </c>
      <c r="E5" s="26">
        <f t="shared" si="0"/>
        <v>234440</v>
      </c>
      <c r="F5" s="26">
        <f t="shared" si="0"/>
        <v>0</v>
      </c>
      <c r="G5" s="26">
        <f t="shared" si="0"/>
        <v>23850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2076004</v>
      </c>
      <c r="L5" s="26">
        <f t="shared" si="0"/>
        <v>0</v>
      </c>
      <c r="M5" s="26">
        <f t="shared" si="0"/>
        <v>0</v>
      </c>
      <c r="N5" s="27">
        <f>SUM(D5:M5)</f>
        <v>8391226</v>
      </c>
      <c r="O5" s="32">
        <f aca="true" t="shared" si="1" ref="O5:O35">(N5/O$37)</f>
        <v>494.06653320772494</v>
      </c>
      <c r="P5" s="6"/>
    </row>
    <row r="6" spans="1:16" ht="15">
      <c r="A6" s="12"/>
      <c r="B6" s="44">
        <v>511</v>
      </c>
      <c r="C6" s="20" t="s">
        <v>19</v>
      </c>
      <c r="D6" s="46">
        <v>103188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103188</v>
      </c>
      <c r="O6" s="47">
        <f t="shared" si="1"/>
        <v>6.075600565237871</v>
      </c>
      <c r="P6" s="9"/>
    </row>
    <row r="7" spans="1:16" ht="15">
      <c r="A7" s="12"/>
      <c r="B7" s="44">
        <v>512</v>
      </c>
      <c r="C7" s="20" t="s">
        <v>20</v>
      </c>
      <c r="D7" s="46">
        <v>682760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682760</v>
      </c>
      <c r="O7" s="47">
        <f t="shared" si="1"/>
        <v>40.200188412623646</v>
      </c>
      <c r="P7" s="9"/>
    </row>
    <row r="8" spans="1:16" ht="15">
      <c r="A8" s="12"/>
      <c r="B8" s="44">
        <v>513</v>
      </c>
      <c r="C8" s="20" t="s">
        <v>21</v>
      </c>
      <c r="D8" s="46">
        <v>1926075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1926075</v>
      </c>
      <c r="O8" s="47">
        <f t="shared" si="1"/>
        <v>113.4052637776731</v>
      </c>
      <c r="P8" s="9"/>
    </row>
    <row r="9" spans="1:16" ht="15">
      <c r="A9" s="12"/>
      <c r="B9" s="44">
        <v>514</v>
      </c>
      <c r="C9" s="20" t="s">
        <v>22</v>
      </c>
      <c r="D9" s="46">
        <v>187564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187564</v>
      </c>
      <c r="O9" s="47">
        <f t="shared" si="1"/>
        <v>11.043570419218087</v>
      </c>
      <c r="P9" s="9"/>
    </row>
    <row r="10" spans="1:16" ht="15">
      <c r="A10" s="12"/>
      <c r="B10" s="44">
        <v>515</v>
      </c>
      <c r="C10" s="20" t="s">
        <v>23</v>
      </c>
      <c r="D10" s="46">
        <v>607517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607517</v>
      </c>
      <c r="O10" s="47">
        <f t="shared" si="1"/>
        <v>35.76995996231747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2076004</v>
      </c>
      <c r="L11" s="46">
        <v>0</v>
      </c>
      <c r="M11" s="46">
        <v>0</v>
      </c>
      <c r="N11" s="46">
        <f t="shared" si="2"/>
        <v>2076004</v>
      </c>
      <c r="O11" s="47">
        <f t="shared" si="1"/>
        <v>122.2329251059821</v>
      </c>
      <c r="P11" s="9"/>
    </row>
    <row r="12" spans="1:16" ht="15">
      <c r="A12" s="12"/>
      <c r="B12" s="44">
        <v>519</v>
      </c>
      <c r="C12" s="20" t="s">
        <v>25</v>
      </c>
      <c r="D12" s="46">
        <v>2549828</v>
      </c>
      <c r="E12" s="46">
        <v>234440</v>
      </c>
      <c r="F12" s="46">
        <v>0</v>
      </c>
      <c r="G12" s="46">
        <v>23850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2808118</v>
      </c>
      <c r="O12" s="47">
        <f t="shared" si="1"/>
        <v>165.33902496467263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8556272</v>
      </c>
      <c r="E13" s="31">
        <f t="shared" si="3"/>
        <v>0</v>
      </c>
      <c r="F13" s="31">
        <f t="shared" si="3"/>
        <v>0</v>
      </c>
      <c r="G13" s="31">
        <f t="shared" si="3"/>
        <v>132022</v>
      </c>
      <c r="H13" s="31">
        <f t="shared" si="3"/>
        <v>0</v>
      </c>
      <c r="I13" s="31">
        <f t="shared" si="3"/>
        <v>530782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9219076</v>
      </c>
      <c r="O13" s="43">
        <f t="shared" si="1"/>
        <v>542.8094677343382</v>
      </c>
      <c r="P13" s="10"/>
    </row>
    <row r="14" spans="1:16" ht="15">
      <c r="A14" s="12"/>
      <c r="B14" s="44">
        <v>521</v>
      </c>
      <c r="C14" s="20" t="s">
        <v>27</v>
      </c>
      <c r="D14" s="46">
        <v>5240860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5240860</v>
      </c>
      <c r="O14" s="47">
        <f t="shared" si="1"/>
        <v>308.57630711257656</v>
      </c>
      <c r="P14" s="9"/>
    </row>
    <row r="15" spans="1:16" ht="15">
      <c r="A15" s="12"/>
      <c r="B15" s="44">
        <v>522</v>
      </c>
      <c r="C15" s="20" t="s">
        <v>28</v>
      </c>
      <c r="D15" s="46">
        <v>3044543</v>
      </c>
      <c r="E15" s="46">
        <v>0</v>
      </c>
      <c r="F15" s="46">
        <v>0</v>
      </c>
      <c r="G15" s="46">
        <v>132022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3176565</v>
      </c>
      <c r="O15" s="47">
        <f t="shared" si="1"/>
        <v>187.03279557230334</v>
      </c>
      <c r="P15" s="9"/>
    </row>
    <row r="16" spans="1:16" ht="15">
      <c r="A16" s="12"/>
      <c r="B16" s="44">
        <v>524</v>
      </c>
      <c r="C16" s="20" t="s">
        <v>29</v>
      </c>
      <c r="D16" s="46">
        <v>270869</v>
      </c>
      <c r="E16" s="46">
        <v>0</v>
      </c>
      <c r="F16" s="46">
        <v>0</v>
      </c>
      <c r="G16" s="46">
        <v>0</v>
      </c>
      <c r="H16" s="46">
        <v>0</v>
      </c>
      <c r="I16" s="46">
        <v>530782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801651</v>
      </c>
      <c r="O16" s="47">
        <f t="shared" si="1"/>
        <v>47.20036504945831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51426</v>
      </c>
      <c r="H17" s="31">
        <f t="shared" si="5"/>
        <v>0</v>
      </c>
      <c r="I17" s="31">
        <f t="shared" si="5"/>
        <v>13117122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13168548</v>
      </c>
      <c r="O17" s="43">
        <f t="shared" si="1"/>
        <v>775.3502119642015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2731976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2731976</v>
      </c>
      <c r="O18" s="47">
        <f t="shared" si="1"/>
        <v>160.85586434291096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2726064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2726064</v>
      </c>
      <c r="O19" s="47">
        <f t="shared" si="1"/>
        <v>160.50777202072538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2305634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2305634</v>
      </c>
      <c r="O20" s="47">
        <f t="shared" si="1"/>
        <v>135.7532972209138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5353448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5353448</v>
      </c>
      <c r="O21" s="47">
        <f t="shared" si="1"/>
        <v>315.20536975977393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51426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51426</v>
      </c>
      <c r="O22" s="47">
        <f t="shared" si="1"/>
        <v>3.027908619877532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1049294</v>
      </c>
      <c r="E23" s="31">
        <f t="shared" si="6"/>
        <v>1141936</v>
      </c>
      <c r="F23" s="31">
        <f t="shared" si="6"/>
        <v>0</v>
      </c>
      <c r="G23" s="31">
        <f t="shared" si="6"/>
        <v>892660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3083890</v>
      </c>
      <c r="O23" s="43">
        <f t="shared" si="1"/>
        <v>181.57618935468676</v>
      </c>
      <c r="P23" s="10"/>
    </row>
    <row r="24" spans="1:16" ht="15">
      <c r="A24" s="12"/>
      <c r="B24" s="44">
        <v>541</v>
      </c>
      <c r="C24" s="20" t="s">
        <v>37</v>
      </c>
      <c r="D24" s="46">
        <v>1049294</v>
      </c>
      <c r="E24" s="46">
        <v>1141936</v>
      </c>
      <c r="F24" s="46">
        <v>0</v>
      </c>
      <c r="G24" s="46">
        <v>892660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3083890</v>
      </c>
      <c r="O24" s="47">
        <f t="shared" si="1"/>
        <v>181.57618935468676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18832</v>
      </c>
      <c r="F25" s="31">
        <f t="shared" si="7"/>
        <v>0</v>
      </c>
      <c r="G25" s="31">
        <f t="shared" si="7"/>
        <v>84063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102895</v>
      </c>
      <c r="O25" s="43">
        <f t="shared" si="1"/>
        <v>6.058349034385304</v>
      </c>
      <c r="P25" s="10"/>
    </row>
    <row r="26" spans="1:16" ht="15">
      <c r="A26" s="13"/>
      <c r="B26" s="45">
        <v>559</v>
      </c>
      <c r="C26" s="21" t="s">
        <v>40</v>
      </c>
      <c r="D26" s="46">
        <v>0</v>
      </c>
      <c r="E26" s="46">
        <v>18832</v>
      </c>
      <c r="F26" s="46">
        <v>0</v>
      </c>
      <c r="G26" s="46">
        <v>84063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102895</v>
      </c>
      <c r="O26" s="47">
        <f t="shared" si="1"/>
        <v>6.058349034385304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SUM(D28:D30)</f>
        <v>0</v>
      </c>
      <c r="E27" s="31">
        <f t="shared" si="8"/>
        <v>3031109</v>
      </c>
      <c r="F27" s="31">
        <f t="shared" si="8"/>
        <v>0</v>
      </c>
      <c r="G27" s="31">
        <f t="shared" si="8"/>
        <v>509223</v>
      </c>
      <c r="H27" s="31">
        <f t="shared" si="8"/>
        <v>0</v>
      </c>
      <c r="I27" s="31">
        <f t="shared" si="8"/>
        <v>245701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3786033</v>
      </c>
      <c r="O27" s="43">
        <f t="shared" si="1"/>
        <v>222.91762835609987</v>
      </c>
      <c r="P27" s="9"/>
    </row>
    <row r="28" spans="1:16" ht="15">
      <c r="A28" s="12"/>
      <c r="B28" s="44">
        <v>572</v>
      </c>
      <c r="C28" s="20" t="s">
        <v>42</v>
      </c>
      <c r="D28" s="46">
        <v>0</v>
      </c>
      <c r="E28" s="46">
        <v>0</v>
      </c>
      <c r="F28" s="46">
        <v>0</v>
      </c>
      <c r="G28" s="46">
        <v>505959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505959</v>
      </c>
      <c r="O28" s="47">
        <f t="shared" si="1"/>
        <v>29.790332077249175</v>
      </c>
      <c r="P28" s="9"/>
    </row>
    <row r="29" spans="1:16" ht="15">
      <c r="A29" s="12"/>
      <c r="B29" s="44">
        <v>575</v>
      </c>
      <c r="C29" s="20" t="s">
        <v>43</v>
      </c>
      <c r="D29" s="46">
        <v>0</v>
      </c>
      <c r="E29" s="46">
        <v>3031109</v>
      </c>
      <c r="F29" s="46">
        <v>0</v>
      </c>
      <c r="G29" s="46">
        <v>0</v>
      </c>
      <c r="H29" s="46">
        <v>0</v>
      </c>
      <c r="I29" s="46">
        <v>245701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3276810</v>
      </c>
      <c r="O29" s="47">
        <f t="shared" si="1"/>
        <v>192.93511540273198</v>
      </c>
      <c r="P29" s="9"/>
    </row>
    <row r="30" spans="1:16" ht="15">
      <c r="A30" s="12"/>
      <c r="B30" s="44">
        <v>579</v>
      </c>
      <c r="C30" s="20" t="s">
        <v>58</v>
      </c>
      <c r="D30" s="46">
        <v>0</v>
      </c>
      <c r="E30" s="46">
        <v>0</v>
      </c>
      <c r="F30" s="46">
        <v>0</v>
      </c>
      <c r="G30" s="46">
        <v>3264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3264</v>
      </c>
      <c r="O30" s="47">
        <f t="shared" si="1"/>
        <v>0.19218087611869994</v>
      </c>
      <c r="P30" s="9"/>
    </row>
    <row r="31" spans="1:16" ht="15.75">
      <c r="A31" s="28" t="s">
        <v>47</v>
      </c>
      <c r="B31" s="29"/>
      <c r="C31" s="30"/>
      <c r="D31" s="31">
        <f aca="true" t="shared" si="9" ref="D31:M31">SUM(D32:D34)</f>
        <v>2652222</v>
      </c>
      <c r="E31" s="31">
        <f t="shared" si="9"/>
        <v>2215579</v>
      </c>
      <c r="F31" s="31">
        <f t="shared" si="9"/>
        <v>1867215</v>
      </c>
      <c r="G31" s="31">
        <f t="shared" si="9"/>
        <v>38000</v>
      </c>
      <c r="H31" s="31">
        <f t="shared" si="9"/>
        <v>0</v>
      </c>
      <c r="I31" s="31">
        <f t="shared" si="9"/>
        <v>4003282</v>
      </c>
      <c r="J31" s="31">
        <f t="shared" si="9"/>
        <v>1137439</v>
      </c>
      <c r="K31" s="31">
        <f t="shared" si="9"/>
        <v>131662</v>
      </c>
      <c r="L31" s="31">
        <f t="shared" si="9"/>
        <v>0</v>
      </c>
      <c r="M31" s="31">
        <f t="shared" si="9"/>
        <v>0</v>
      </c>
      <c r="N31" s="31">
        <f t="shared" si="4"/>
        <v>12045399</v>
      </c>
      <c r="O31" s="43">
        <f t="shared" si="1"/>
        <v>709.2203838907207</v>
      </c>
      <c r="P31" s="9"/>
    </row>
    <row r="32" spans="1:16" ht="15">
      <c r="A32" s="12"/>
      <c r="B32" s="44">
        <v>581</v>
      </c>
      <c r="C32" s="20" t="s">
        <v>44</v>
      </c>
      <c r="D32" s="46">
        <v>2639329</v>
      </c>
      <c r="E32" s="46">
        <v>1460828</v>
      </c>
      <c r="F32" s="46">
        <v>0</v>
      </c>
      <c r="G32" s="46">
        <v>38000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4138157</v>
      </c>
      <c r="O32" s="47">
        <f t="shared" si="1"/>
        <v>243.6503179463024</v>
      </c>
      <c r="P32" s="9"/>
    </row>
    <row r="33" spans="1:16" ht="15">
      <c r="A33" s="12"/>
      <c r="B33" s="44">
        <v>583</v>
      </c>
      <c r="C33" s="20" t="s">
        <v>45</v>
      </c>
      <c r="D33" s="46">
        <v>0</v>
      </c>
      <c r="E33" s="46">
        <v>754751</v>
      </c>
      <c r="F33" s="46">
        <v>1867215</v>
      </c>
      <c r="G33" s="46">
        <v>0</v>
      </c>
      <c r="H33" s="46">
        <v>0</v>
      </c>
      <c r="I33" s="46">
        <v>4003282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6625248</v>
      </c>
      <c r="O33" s="47">
        <f t="shared" si="1"/>
        <v>390.08761186999527</v>
      </c>
      <c r="P33" s="9"/>
    </row>
    <row r="34" spans="1:16" ht="15.75" thickBot="1">
      <c r="A34" s="12"/>
      <c r="B34" s="44">
        <v>590</v>
      </c>
      <c r="C34" s="20" t="s">
        <v>46</v>
      </c>
      <c r="D34" s="46">
        <v>12893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1137439</v>
      </c>
      <c r="K34" s="46">
        <v>131662</v>
      </c>
      <c r="L34" s="46">
        <v>0</v>
      </c>
      <c r="M34" s="46">
        <v>0</v>
      </c>
      <c r="N34" s="46">
        <f t="shared" si="4"/>
        <v>1281994</v>
      </c>
      <c r="O34" s="47">
        <f t="shared" si="1"/>
        <v>75.48245407442299</v>
      </c>
      <c r="P34" s="9"/>
    </row>
    <row r="35" spans="1:119" ht="16.5" thickBot="1">
      <c r="A35" s="14" t="s">
        <v>10</v>
      </c>
      <c r="B35" s="23"/>
      <c r="C35" s="22"/>
      <c r="D35" s="15">
        <f>SUM(D5,D13,D17,D23,D25,D27,D31)</f>
        <v>18314720</v>
      </c>
      <c r="E35" s="15">
        <f aca="true" t="shared" si="10" ref="E35:M35">SUM(E5,E13,E17,E23,E25,E27,E31)</f>
        <v>6641896</v>
      </c>
      <c r="F35" s="15">
        <f t="shared" si="10"/>
        <v>1867215</v>
      </c>
      <c r="G35" s="15">
        <f t="shared" si="10"/>
        <v>1731244</v>
      </c>
      <c r="H35" s="15">
        <f t="shared" si="10"/>
        <v>0</v>
      </c>
      <c r="I35" s="15">
        <f t="shared" si="10"/>
        <v>17896887</v>
      </c>
      <c r="J35" s="15">
        <f t="shared" si="10"/>
        <v>1137439</v>
      </c>
      <c r="K35" s="15">
        <f t="shared" si="10"/>
        <v>2207666</v>
      </c>
      <c r="L35" s="15">
        <f t="shared" si="10"/>
        <v>0</v>
      </c>
      <c r="M35" s="15">
        <f t="shared" si="10"/>
        <v>0</v>
      </c>
      <c r="N35" s="15">
        <f t="shared" si="4"/>
        <v>49797067</v>
      </c>
      <c r="O35" s="37">
        <f t="shared" si="1"/>
        <v>2931.998763542157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59</v>
      </c>
      <c r="M37" s="93"/>
      <c r="N37" s="93"/>
      <c r="O37" s="41">
        <v>16984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6025357</v>
      </c>
      <c r="E5" s="26">
        <f t="shared" si="0"/>
        <v>465819</v>
      </c>
      <c r="F5" s="26">
        <f t="shared" si="0"/>
        <v>0</v>
      </c>
      <c r="G5" s="26">
        <f t="shared" si="0"/>
        <v>246698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2039897</v>
      </c>
      <c r="L5" s="26">
        <f t="shared" si="0"/>
        <v>0</v>
      </c>
      <c r="M5" s="26">
        <f t="shared" si="0"/>
        <v>0</v>
      </c>
      <c r="N5" s="27">
        <f>SUM(D5:M5)</f>
        <v>8777771</v>
      </c>
      <c r="O5" s="32">
        <f aca="true" t="shared" si="1" ref="O5:O34">(N5/O$36)</f>
        <v>524.3277581984349</v>
      </c>
      <c r="P5" s="6"/>
    </row>
    <row r="6" spans="1:16" ht="15">
      <c r="A6" s="12"/>
      <c r="B6" s="44">
        <v>511</v>
      </c>
      <c r="C6" s="20" t="s">
        <v>19</v>
      </c>
      <c r="D6" s="46">
        <v>105216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105216</v>
      </c>
      <c r="O6" s="47">
        <f t="shared" si="1"/>
        <v>6.284929215697987</v>
      </c>
      <c r="P6" s="9"/>
    </row>
    <row r="7" spans="1:16" ht="15">
      <c r="A7" s="12"/>
      <c r="B7" s="44">
        <v>512</v>
      </c>
      <c r="C7" s="20" t="s">
        <v>20</v>
      </c>
      <c r="D7" s="46">
        <v>701791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701791</v>
      </c>
      <c r="O7" s="47">
        <f t="shared" si="1"/>
        <v>41.92049459411027</v>
      </c>
      <c r="P7" s="9"/>
    </row>
    <row r="8" spans="1:16" ht="15">
      <c r="A8" s="12"/>
      <c r="B8" s="44">
        <v>513</v>
      </c>
      <c r="C8" s="20" t="s">
        <v>21</v>
      </c>
      <c r="D8" s="46">
        <v>1929009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1929009</v>
      </c>
      <c r="O8" s="47">
        <f t="shared" si="1"/>
        <v>115.22662923361807</v>
      </c>
      <c r="P8" s="9"/>
    </row>
    <row r="9" spans="1:16" ht="15">
      <c r="A9" s="12"/>
      <c r="B9" s="44">
        <v>514</v>
      </c>
      <c r="C9" s="20" t="s">
        <v>22</v>
      </c>
      <c r="D9" s="46">
        <v>202884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202884</v>
      </c>
      <c r="O9" s="47">
        <f t="shared" si="1"/>
        <v>12.118989307687713</v>
      </c>
      <c r="P9" s="9"/>
    </row>
    <row r="10" spans="1:16" ht="15">
      <c r="A10" s="12"/>
      <c r="B10" s="44">
        <v>515</v>
      </c>
      <c r="C10" s="20" t="s">
        <v>23</v>
      </c>
      <c r="D10" s="46">
        <v>597361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597361</v>
      </c>
      <c r="O10" s="47">
        <f t="shared" si="1"/>
        <v>35.68251597873484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2039897</v>
      </c>
      <c r="L11" s="46">
        <v>0</v>
      </c>
      <c r="M11" s="46">
        <v>0</v>
      </c>
      <c r="N11" s="46">
        <f t="shared" si="2"/>
        <v>2039897</v>
      </c>
      <c r="O11" s="47">
        <f t="shared" si="1"/>
        <v>121.85036736156741</v>
      </c>
      <c r="P11" s="9"/>
    </row>
    <row r="12" spans="1:16" ht="15">
      <c r="A12" s="12"/>
      <c r="B12" s="44">
        <v>519</v>
      </c>
      <c r="C12" s="20" t="s">
        <v>25</v>
      </c>
      <c r="D12" s="46">
        <v>2489096</v>
      </c>
      <c r="E12" s="46">
        <v>465819</v>
      </c>
      <c r="F12" s="46">
        <v>0</v>
      </c>
      <c r="G12" s="46">
        <v>246698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3201613</v>
      </c>
      <c r="O12" s="47">
        <f t="shared" si="1"/>
        <v>191.2438325070187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7915875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514080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8429955</v>
      </c>
      <c r="O13" s="43">
        <f t="shared" si="1"/>
        <v>503.5514604862314</v>
      </c>
      <c r="P13" s="10"/>
    </row>
    <row r="14" spans="1:16" ht="15">
      <c r="A14" s="12"/>
      <c r="B14" s="44">
        <v>521</v>
      </c>
      <c r="C14" s="20" t="s">
        <v>27</v>
      </c>
      <c r="D14" s="46">
        <v>4815609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4815609</v>
      </c>
      <c r="O14" s="47">
        <f t="shared" si="1"/>
        <v>287.6536049220477</v>
      </c>
      <c r="P14" s="9"/>
    </row>
    <row r="15" spans="1:16" ht="15">
      <c r="A15" s="12"/>
      <c r="B15" s="44">
        <v>522</v>
      </c>
      <c r="C15" s="20" t="s">
        <v>28</v>
      </c>
      <c r="D15" s="46">
        <v>2806197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2806197</v>
      </c>
      <c r="O15" s="47">
        <f t="shared" si="1"/>
        <v>167.62421599665493</v>
      </c>
      <c r="P15" s="9"/>
    </row>
    <row r="16" spans="1:16" ht="15">
      <c r="A16" s="12"/>
      <c r="B16" s="44">
        <v>524</v>
      </c>
      <c r="C16" s="20" t="s">
        <v>29</v>
      </c>
      <c r="D16" s="46">
        <v>294069</v>
      </c>
      <c r="E16" s="46">
        <v>0</v>
      </c>
      <c r="F16" s="46">
        <v>0</v>
      </c>
      <c r="G16" s="46">
        <v>0</v>
      </c>
      <c r="H16" s="46">
        <v>0</v>
      </c>
      <c r="I16" s="46">
        <v>514080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808149</v>
      </c>
      <c r="O16" s="47">
        <f t="shared" si="1"/>
        <v>48.27363956752882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5512</v>
      </c>
      <c r="H17" s="31">
        <f t="shared" si="5"/>
        <v>0</v>
      </c>
      <c r="I17" s="31">
        <f t="shared" si="5"/>
        <v>12819383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12824895</v>
      </c>
      <c r="O17" s="43">
        <f t="shared" si="1"/>
        <v>766.0769965951855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2605370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2605370</v>
      </c>
      <c r="O18" s="47">
        <f t="shared" si="1"/>
        <v>155.6280986798877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2581978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2581978</v>
      </c>
      <c r="O19" s="47">
        <f t="shared" si="1"/>
        <v>154.23081058479184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2139667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2139667</v>
      </c>
      <c r="O20" s="47">
        <f t="shared" si="1"/>
        <v>127.80998745594648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5492368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5492368</v>
      </c>
      <c r="O21" s="47">
        <f t="shared" si="1"/>
        <v>328.0788483364196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5512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5512</v>
      </c>
      <c r="O22" s="47">
        <f t="shared" si="1"/>
        <v>0.32925153813989605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1040787</v>
      </c>
      <c r="E23" s="31">
        <f t="shared" si="6"/>
        <v>1347718</v>
      </c>
      <c r="F23" s="31">
        <f t="shared" si="6"/>
        <v>0</v>
      </c>
      <c r="G23" s="31">
        <f t="shared" si="6"/>
        <v>1001214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3389719</v>
      </c>
      <c r="O23" s="43">
        <f t="shared" si="1"/>
        <v>202.48007884833643</v>
      </c>
      <c r="P23" s="10"/>
    </row>
    <row r="24" spans="1:16" ht="15">
      <c r="A24" s="12"/>
      <c r="B24" s="44">
        <v>541</v>
      </c>
      <c r="C24" s="20" t="s">
        <v>37</v>
      </c>
      <c r="D24" s="46">
        <v>1040787</v>
      </c>
      <c r="E24" s="46">
        <v>1347718</v>
      </c>
      <c r="F24" s="46">
        <v>0</v>
      </c>
      <c r="G24" s="46">
        <v>1001214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3389719</v>
      </c>
      <c r="O24" s="47">
        <f t="shared" si="1"/>
        <v>202.48007884833643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148120</v>
      </c>
      <c r="F25" s="31">
        <f t="shared" si="7"/>
        <v>0</v>
      </c>
      <c r="G25" s="31">
        <f t="shared" si="7"/>
        <v>163299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311419</v>
      </c>
      <c r="O25" s="43">
        <f t="shared" si="1"/>
        <v>18.602174302610358</v>
      </c>
      <c r="P25" s="10"/>
    </row>
    <row r="26" spans="1:16" ht="15">
      <c r="A26" s="13"/>
      <c r="B26" s="45">
        <v>559</v>
      </c>
      <c r="C26" s="21" t="s">
        <v>40</v>
      </c>
      <c r="D26" s="46">
        <v>0</v>
      </c>
      <c r="E26" s="46">
        <v>148120</v>
      </c>
      <c r="F26" s="46">
        <v>0</v>
      </c>
      <c r="G26" s="46">
        <v>163299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311419</v>
      </c>
      <c r="O26" s="47">
        <f t="shared" si="1"/>
        <v>18.602174302610358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0</v>
      </c>
      <c r="E27" s="31">
        <f t="shared" si="8"/>
        <v>3518559</v>
      </c>
      <c r="F27" s="31">
        <f t="shared" si="8"/>
        <v>0</v>
      </c>
      <c r="G27" s="31">
        <f t="shared" si="8"/>
        <v>1729924</v>
      </c>
      <c r="H27" s="31">
        <f t="shared" si="8"/>
        <v>0</v>
      </c>
      <c r="I27" s="31">
        <f t="shared" si="8"/>
        <v>243105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5491588</v>
      </c>
      <c r="O27" s="43">
        <f t="shared" si="1"/>
        <v>328.0322561376262</v>
      </c>
      <c r="P27" s="9"/>
    </row>
    <row r="28" spans="1:16" ht="15">
      <c r="A28" s="12"/>
      <c r="B28" s="44">
        <v>572</v>
      </c>
      <c r="C28" s="20" t="s">
        <v>42</v>
      </c>
      <c r="D28" s="46">
        <v>0</v>
      </c>
      <c r="E28" s="46">
        <v>0</v>
      </c>
      <c r="F28" s="46">
        <v>0</v>
      </c>
      <c r="G28" s="46">
        <v>1729924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1729924</v>
      </c>
      <c r="O28" s="47">
        <f t="shared" si="1"/>
        <v>103.3345678274894</v>
      </c>
      <c r="P28" s="9"/>
    </row>
    <row r="29" spans="1:16" ht="15">
      <c r="A29" s="12"/>
      <c r="B29" s="44">
        <v>575</v>
      </c>
      <c r="C29" s="20" t="s">
        <v>43</v>
      </c>
      <c r="D29" s="46">
        <v>0</v>
      </c>
      <c r="E29" s="46">
        <v>3518559</v>
      </c>
      <c r="F29" s="46">
        <v>0</v>
      </c>
      <c r="G29" s="46">
        <v>0</v>
      </c>
      <c r="H29" s="46">
        <v>0</v>
      </c>
      <c r="I29" s="46">
        <v>243105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3761664</v>
      </c>
      <c r="O29" s="47">
        <f t="shared" si="1"/>
        <v>224.69768831013678</v>
      </c>
      <c r="P29" s="9"/>
    </row>
    <row r="30" spans="1:16" ht="15.75">
      <c r="A30" s="28" t="s">
        <v>47</v>
      </c>
      <c r="B30" s="29"/>
      <c r="C30" s="30"/>
      <c r="D30" s="31">
        <f aca="true" t="shared" si="9" ref="D30:M30">SUM(D31:D33)</f>
        <v>2550986</v>
      </c>
      <c r="E30" s="31">
        <f t="shared" si="9"/>
        <v>1540898</v>
      </c>
      <c r="F30" s="31">
        <f t="shared" si="9"/>
        <v>1867883</v>
      </c>
      <c r="G30" s="31">
        <f t="shared" si="9"/>
        <v>85000</v>
      </c>
      <c r="H30" s="31">
        <f t="shared" si="9"/>
        <v>0</v>
      </c>
      <c r="I30" s="31">
        <f t="shared" si="9"/>
        <v>4688855</v>
      </c>
      <c r="J30" s="31">
        <f t="shared" si="9"/>
        <v>1113667</v>
      </c>
      <c r="K30" s="31">
        <f t="shared" si="9"/>
        <v>163475</v>
      </c>
      <c r="L30" s="31">
        <f t="shared" si="9"/>
        <v>0</v>
      </c>
      <c r="M30" s="31">
        <f t="shared" si="9"/>
        <v>0</v>
      </c>
      <c r="N30" s="31">
        <f t="shared" si="4"/>
        <v>12010764</v>
      </c>
      <c r="O30" s="43">
        <f t="shared" si="1"/>
        <v>717.4460307030644</v>
      </c>
      <c r="P30" s="9"/>
    </row>
    <row r="31" spans="1:16" ht="15">
      <c r="A31" s="12"/>
      <c r="B31" s="44">
        <v>581</v>
      </c>
      <c r="C31" s="20" t="s">
        <v>44</v>
      </c>
      <c r="D31" s="46">
        <v>2505824</v>
      </c>
      <c r="E31" s="46">
        <v>786529</v>
      </c>
      <c r="F31" s="46">
        <v>0</v>
      </c>
      <c r="G31" s="46">
        <v>85000</v>
      </c>
      <c r="H31" s="46">
        <v>0</v>
      </c>
      <c r="I31" s="46">
        <v>0</v>
      </c>
      <c r="J31" s="46">
        <v>11699</v>
      </c>
      <c r="K31" s="46">
        <v>0</v>
      </c>
      <c r="L31" s="46">
        <v>0</v>
      </c>
      <c r="M31" s="46">
        <v>0</v>
      </c>
      <c r="N31" s="46">
        <f t="shared" si="4"/>
        <v>3389052</v>
      </c>
      <c r="O31" s="47">
        <f t="shared" si="1"/>
        <v>202.44023654500927</v>
      </c>
      <c r="P31" s="9"/>
    </row>
    <row r="32" spans="1:16" ht="15">
      <c r="A32" s="12"/>
      <c r="B32" s="44">
        <v>583</v>
      </c>
      <c r="C32" s="20" t="s">
        <v>45</v>
      </c>
      <c r="D32" s="46">
        <v>38134</v>
      </c>
      <c r="E32" s="46">
        <v>754369</v>
      </c>
      <c r="F32" s="46">
        <v>1867883</v>
      </c>
      <c r="G32" s="46">
        <v>0</v>
      </c>
      <c r="H32" s="46">
        <v>0</v>
      </c>
      <c r="I32" s="46">
        <v>4688855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7349241</v>
      </c>
      <c r="O32" s="47">
        <f t="shared" si="1"/>
        <v>438.9965354518846</v>
      </c>
      <c r="P32" s="9"/>
    </row>
    <row r="33" spans="1:16" ht="15.75" thickBot="1">
      <c r="A33" s="12"/>
      <c r="B33" s="44">
        <v>590</v>
      </c>
      <c r="C33" s="20" t="s">
        <v>46</v>
      </c>
      <c r="D33" s="46">
        <v>7028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1101968</v>
      </c>
      <c r="K33" s="46">
        <v>163475</v>
      </c>
      <c r="L33" s="46">
        <v>0</v>
      </c>
      <c r="M33" s="46">
        <v>0</v>
      </c>
      <c r="N33" s="46">
        <f t="shared" si="4"/>
        <v>1272471</v>
      </c>
      <c r="O33" s="47">
        <f t="shared" si="1"/>
        <v>76.00925870617048</v>
      </c>
      <c r="P33" s="9"/>
    </row>
    <row r="34" spans="1:119" ht="16.5" thickBot="1">
      <c r="A34" s="14" t="s">
        <v>10</v>
      </c>
      <c r="B34" s="23"/>
      <c r="C34" s="22"/>
      <c r="D34" s="15">
        <f>SUM(D5,D13,D17,D23,D25,D27,D30)</f>
        <v>17533005</v>
      </c>
      <c r="E34" s="15">
        <f aca="true" t="shared" si="10" ref="E34:M34">SUM(E5,E13,E17,E23,E25,E27,E30)</f>
        <v>7021114</v>
      </c>
      <c r="F34" s="15">
        <f t="shared" si="10"/>
        <v>1867883</v>
      </c>
      <c r="G34" s="15">
        <f t="shared" si="10"/>
        <v>3231647</v>
      </c>
      <c r="H34" s="15">
        <f t="shared" si="10"/>
        <v>0</v>
      </c>
      <c r="I34" s="15">
        <f t="shared" si="10"/>
        <v>18265423</v>
      </c>
      <c r="J34" s="15">
        <f t="shared" si="10"/>
        <v>1113667</v>
      </c>
      <c r="K34" s="15">
        <f t="shared" si="10"/>
        <v>2203372</v>
      </c>
      <c r="L34" s="15">
        <f t="shared" si="10"/>
        <v>0</v>
      </c>
      <c r="M34" s="15">
        <f t="shared" si="10"/>
        <v>0</v>
      </c>
      <c r="N34" s="15">
        <f t="shared" si="4"/>
        <v>51236111</v>
      </c>
      <c r="O34" s="37">
        <f t="shared" si="1"/>
        <v>3060.5167552714893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56</v>
      </c>
      <c r="M36" s="93"/>
      <c r="N36" s="93"/>
      <c r="O36" s="41">
        <v>16741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6328356</v>
      </c>
      <c r="E5" s="26">
        <f aca="true" t="shared" si="0" ref="E5:M5">SUM(E6:E12)</f>
        <v>275869</v>
      </c>
      <c r="F5" s="26">
        <f t="shared" si="0"/>
        <v>0</v>
      </c>
      <c r="G5" s="26">
        <f t="shared" si="0"/>
        <v>1549903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1999738</v>
      </c>
      <c r="L5" s="26">
        <f t="shared" si="0"/>
        <v>0</v>
      </c>
      <c r="M5" s="26">
        <f t="shared" si="0"/>
        <v>0</v>
      </c>
      <c r="N5" s="27">
        <f>SUM(D5:M5)</f>
        <v>10153866</v>
      </c>
      <c r="O5" s="32">
        <f aca="true" t="shared" si="1" ref="O5:O36">(N5/O$38)</f>
        <v>610.1716243014242</v>
      </c>
      <c r="P5" s="6"/>
    </row>
    <row r="6" spans="1:16" ht="15">
      <c r="A6" s="12"/>
      <c r="B6" s="44">
        <v>511</v>
      </c>
      <c r="C6" s="20" t="s">
        <v>19</v>
      </c>
      <c r="D6" s="46">
        <v>98275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98275</v>
      </c>
      <c r="O6" s="47">
        <f t="shared" si="1"/>
        <v>5.905594615708191</v>
      </c>
      <c r="P6" s="9"/>
    </row>
    <row r="7" spans="1:16" ht="15">
      <c r="A7" s="12"/>
      <c r="B7" s="44">
        <v>512</v>
      </c>
      <c r="C7" s="20" t="s">
        <v>20</v>
      </c>
      <c r="D7" s="46">
        <v>748860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748860</v>
      </c>
      <c r="O7" s="47">
        <f t="shared" si="1"/>
        <v>45.000901388137734</v>
      </c>
      <c r="P7" s="9"/>
    </row>
    <row r="8" spans="1:16" ht="15">
      <c r="A8" s="12"/>
      <c r="B8" s="44">
        <v>513</v>
      </c>
      <c r="C8" s="20" t="s">
        <v>21</v>
      </c>
      <c r="D8" s="46">
        <v>1960916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1960916</v>
      </c>
      <c r="O8" s="47">
        <f t="shared" si="1"/>
        <v>117.83642809927288</v>
      </c>
      <c r="P8" s="9"/>
    </row>
    <row r="9" spans="1:16" ht="15">
      <c r="A9" s="12"/>
      <c r="B9" s="44">
        <v>514</v>
      </c>
      <c r="C9" s="20" t="s">
        <v>22</v>
      </c>
      <c r="D9" s="46">
        <v>221720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221720</v>
      </c>
      <c r="O9" s="47">
        <f t="shared" si="1"/>
        <v>13.323718526530858</v>
      </c>
      <c r="P9" s="9"/>
    </row>
    <row r="10" spans="1:16" ht="15">
      <c r="A10" s="12"/>
      <c r="B10" s="44">
        <v>515</v>
      </c>
      <c r="C10" s="20" t="s">
        <v>23</v>
      </c>
      <c r="D10" s="46">
        <v>592826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592826</v>
      </c>
      <c r="O10" s="47">
        <f t="shared" si="1"/>
        <v>35.624421609278286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1999738</v>
      </c>
      <c r="L11" s="46">
        <v>0</v>
      </c>
      <c r="M11" s="46">
        <v>0</v>
      </c>
      <c r="N11" s="46">
        <f t="shared" si="2"/>
        <v>1999738</v>
      </c>
      <c r="O11" s="47">
        <f t="shared" si="1"/>
        <v>120.16934078480861</v>
      </c>
      <c r="P11" s="9"/>
    </row>
    <row r="12" spans="1:16" ht="15">
      <c r="A12" s="12"/>
      <c r="B12" s="44">
        <v>519</v>
      </c>
      <c r="C12" s="20" t="s">
        <v>25</v>
      </c>
      <c r="D12" s="46">
        <v>2705759</v>
      </c>
      <c r="E12" s="46">
        <v>275869</v>
      </c>
      <c r="F12" s="46">
        <v>0</v>
      </c>
      <c r="G12" s="46">
        <v>1549903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4531531</v>
      </c>
      <c r="O12" s="47">
        <f t="shared" si="1"/>
        <v>272.31121927768766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8151915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743505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8895420</v>
      </c>
      <c r="O13" s="43">
        <f t="shared" si="1"/>
        <v>534.5484045429962</v>
      </c>
      <c r="P13" s="10"/>
    </row>
    <row r="14" spans="1:16" ht="15">
      <c r="A14" s="12"/>
      <c r="B14" s="44">
        <v>521</v>
      </c>
      <c r="C14" s="20" t="s">
        <v>27</v>
      </c>
      <c r="D14" s="46">
        <v>5165349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5165349</v>
      </c>
      <c r="O14" s="47">
        <f t="shared" si="1"/>
        <v>310.3989543897602</v>
      </c>
      <c r="P14" s="9"/>
    </row>
    <row r="15" spans="1:16" ht="15">
      <c r="A15" s="12"/>
      <c r="B15" s="44">
        <v>522</v>
      </c>
      <c r="C15" s="20" t="s">
        <v>28</v>
      </c>
      <c r="D15" s="46">
        <v>2728740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2728740</v>
      </c>
      <c r="O15" s="47">
        <f t="shared" si="1"/>
        <v>163.97692446367407</v>
      </c>
      <c r="P15" s="9"/>
    </row>
    <row r="16" spans="1:16" ht="15">
      <c r="A16" s="12"/>
      <c r="B16" s="44">
        <v>524</v>
      </c>
      <c r="C16" s="20" t="s">
        <v>29</v>
      </c>
      <c r="D16" s="46">
        <v>257826</v>
      </c>
      <c r="E16" s="46">
        <v>0</v>
      </c>
      <c r="F16" s="46">
        <v>0</v>
      </c>
      <c r="G16" s="46">
        <v>0</v>
      </c>
      <c r="H16" s="46">
        <v>0</v>
      </c>
      <c r="I16" s="46">
        <v>743505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1001331</v>
      </c>
      <c r="O16" s="47">
        <f t="shared" si="1"/>
        <v>60.17252568956192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3360</v>
      </c>
      <c r="H17" s="31">
        <f t="shared" si="5"/>
        <v>0</v>
      </c>
      <c r="I17" s="31">
        <f t="shared" si="5"/>
        <v>13021178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13024538</v>
      </c>
      <c r="O17" s="43">
        <f t="shared" si="1"/>
        <v>782.6776035094044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2499140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2499140</v>
      </c>
      <c r="O18" s="47">
        <f t="shared" si="1"/>
        <v>150.17967670212127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2643992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2643992</v>
      </c>
      <c r="O19" s="47">
        <f t="shared" si="1"/>
        <v>158.88420167057268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2229786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2229786</v>
      </c>
      <c r="O20" s="47">
        <f t="shared" si="1"/>
        <v>133.99351000540833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5648260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5648260</v>
      </c>
      <c r="O21" s="47">
        <f t="shared" si="1"/>
        <v>339.41830418845024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3360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3360</v>
      </c>
      <c r="O22" s="47">
        <f t="shared" si="1"/>
        <v>0.20191094285199207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987370</v>
      </c>
      <c r="E23" s="31">
        <f t="shared" si="6"/>
        <v>1307877</v>
      </c>
      <c r="F23" s="31">
        <f t="shared" si="6"/>
        <v>0</v>
      </c>
      <c r="G23" s="31">
        <f t="shared" si="6"/>
        <v>2932784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5228031</v>
      </c>
      <c r="O23" s="43">
        <f t="shared" si="1"/>
        <v>314.1656751397152</v>
      </c>
      <c r="P23" s="10"/>
    </row>
    <row r="24" spans="1:16" ht="15">
      <c r="A24" s="12"/>
      <c r="B24" s="44">
        <v>541</v>
      </c>
      <c r="C24" s="20" t="s">
        <v>37</v>
      </c>
      <c r="D24" s="46">
        <v>987370</v>
      </c>
      <c r="E24" s="46">
        <v>1307877</v>
      </c>
      <c r="F24" s="46">
        <v>0</v>
      </c>
      <c r="G24" s="46">
        <v>2932784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5228031</v>
      </c>
      <c r="O24" s="47">
        <f t="shared" si="1"/>
        <v>314.1656751397152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SUM(D26:D28)</f>
        <v>0</v>
      </c>
      <c r="E25" s="31">
        <f t="shared" si="8"/>
        <v>69329</v>
      </c>
      <c r="F25" s="31">
        <f t="shared" si="8"/>
        <v>0</v>
      </c>
      <c r="G25" s="31">
        <f t="shared" si="8"/>
        <v>474982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544311</v>
      </c>
      <c r="O25" s="43">
        <f t="shared" si="1"/>
        <v>32.70903190914007</v>
      </c>
      <c r="P25" s="10"/>
    </row>
    <row r="26" spans="1:16" ht="15">
      <c r="A26" s="13"/>
      <c r="B26" s="45">
        <v>552</v>
      </c>
      <c r="C26" s="21" t="s">
        <v>51</v>
      </c>
      <c r="D26" s="46">
        <v>0</v>
      </c>
      <c r="E26" s="46">
        <v>0</v>
      </c>
      <c r="F26" s="46">
        <v>0</v>
      </c>
      <c r="G26" s="46">
        <v>27170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27170</v>
      </c>
      <c r="O26" s="47">
        <f t="shared" si="1"/>
        <v>1.632714380145424</v>
      </c>
      <c r="P26" s="9"/>
    </row>
    <row r="27" spans="1:16" ht="15">
      <c r="A27" s="13"/>
      <c r="B27" s="45">
        <v>554</v>
      </c>
      <c r="C27" s="21" t="s">
        <v>52</v>
      </c>
      <c r="D27" s="46">
        <v>0</v>
      </c>
      <c r="E27" s="46">
        <v>24554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24554</v>
      </c>
      <c r="O27" s="47">
        <f t="shared" si="1"/>
        <v>1.4755122889249443</v>
      </c>
      <c r="P27" s="9"/>
    </row>
    <row r="28" spans="1:16" ht="15">
      <c r="A28" s="13"/>
      <c r="B28" s="45">
        <v>559</v>
      </c>
      <c r="C28" s="21" t="s">
        <v>40</v>
      </c>
      <c r="D28" s="46">
        <v>0</v>
      </c>
      <c r="E28" s="46">
        <v>44775</v>
      </c>
      <c r="F28" s="46">
        <v>0</v>
      </c>
      <c r="G28" s="46">
        <v>447812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492587</v>
      </c>
      <c r="O28" s="47">
        <f t="shared" si="1"/>
        <v>29.600805240069707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SUM(D30:D31)</f>
        <v>0</v>
      </c>
      <c r="E29" s="31">
        <f t="shared" si="9"/>
        <v>3001588</v>
      </c>
      <c r="F29" s="31">
        <f t="shared" si="9"/>
        <v>0</v>
      </c>
      <c r="G29" s="31">
        <f t="shared" si="9"/>
        <v>1265927</v>
      </c>
      <c r="H29" s="31">
        <f t="shared" si="9"/>
        <v>0</v>
      </c>
      <c r="I29" s="31">
        <f t="shared" si="9"/>
        <v>226092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6">SUM(D29:M29)</f>
        <v>4493607</v>
      </c>
      <c r="O29" s="43">
        <f t="shared" si="1"/>
        <v>270.0322696953308</v>
      </c>
      <c r="P29" s="9"/>
    </row>
    <row r="30" spans="1:16" ht="15">
      <c r="A30" s="12"/>
      <c r="B30" s="44">
        <v>572</v>
      </c>
      <c r="C30" s="20" t="s">
        <v>42</v>
      </c>
      <c r="D30" s="46">
        <v>0</v>
      </c>
      <c r="E30" s="46">
        <v>0</v>
      </c>
      <c r="F30" s="46">
        <v>0</v>
      </c>
      <c r="G30" s="46">
        <v>1265927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1265927</v>
      </c>
      <c r="O30" s="47">
        <f t="shared" si="1"/>
        <v>76.07277206898624</v>
      </c>
      <c r="P30" s="9"/>
    </row>
    <row r="31" spans="1:16" ht="15">
      <c r="A31" s="12"/>
      <c r="B31" s="44">
        <v>575</v>
      </c>
      <c r="C31" s="20" t="s">
        <v>43</v>
      </c>
      <c r="D31" s="46">
        <v>0</v>
      </c>
      <c r="E31" s="46">
        <v>3001588</v>
      </c>
      <c r="F31" s="46">
        <v>0</v>
      </c>
      <c r="G31" s="46">
        <v>0</v>
      </c>
      <c r="H31" s="46">
        <v>0</v>
      </c>
      <c r="I31" s="46">
        <v>226092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3227680</v>
      </c>
      <c r="O31" s="47">
        <f t="shared" si="1"/>
        <v>193.95949762634456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SUM(D33:D35)</f>
        <v>2750405</v>
      </c>
      <c r="E32" s="31">
        <f t="shared" si="11"/>
        <v>1848703</v>
      </c>
      <c r="F32" s="31">
        <f t="shared" si="11"/>
        <v>1979969</v>
      </c>
      <c r="G32" s="31">
        <f t="shared" si="11"/>
        <v>70000</v>
      </c>
      <c r="H32" s="31">
        <f t="shared" si="11"/>
        <v>4125</v>
      </c>
      <c r="I32" s="31">
        <f t="shared" si="11"/>
        <v>3738066</v>
      </c>
      <c r="J32" s="31">
        <f t="shared" si="11"/>
        <v>1215185</v>
      </c>
      <c r="K32" s="31">
        <f t="shared" si="11"/>
        <v>126601</v>
      </c>
      <c r="L32" s="31">
        <f t="shared" si="11"/>
        <v>0</v>
      </c>
      <c r="M32" s="31">
        <f t="shared" si="11"/>
        <v>0</v>
      </c>
      <c r="N32" s="31">
        <f t="shared" si="10"/>
        <v>11733054</v>
      </c>
      <c r="O32" s="43">
        <f t="shared" si="1"/>
        <v>705.0690463313503</v>
      </c>
      <c r="P32" s="9"/>
    </row>
    <row r="33" spans="1:16" ht="15">
      <c r="A33" s="12"/>
      <c r="B33" s="44">
        <v>581</v>
      </c>
      <c r="C33" s="20" t="s">
        <v>44</v>
      </c>
      <c r="D33" s="46">
        <v>2700339</v>
      </c>
      <c r="E33" s="46">
        <v>1073321</v>
      </c>
      <c r="F33" s="46">
        <v>0</v>
      </c>
      <c r="G33" s="46">
        <v>70000</v>
      </c>
      <c r="H33" s="46">
        <v>4125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3847785</v>
      </c>
      <c r="O33" s="47">
        <f t="shared" si="1"/>
        <v>231.22318370290247</v>
      </c>
      <c r="P33" s="9"/>
    </row>
    <row r="34" spans="1:16" ht="15">
      <c r="A34" s="12"/>
      <c r="B34" s="44">
        <v>583</v>
      </c>
      <c r="C34" s="20" t="s">
        <v>45</v>
      </c>
      <c r="D34" s="46">
        <v>44667</v>
      </c>
      <c r="E34" s="46">
        <v>775382</v>
      </c>
      <c r="F34" s="46">
        <v>1979969</v>
      </c>
      <c r="G34" s="46">
        <v>0</v>
      </c>
      <c r="H34" s="46">
        <v>0</v>
      </c>
      <c r="I34" s="46">
        <v>3738066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6538084</v>
      </c>
      <c r="O34" s="47">
        <f t="shared" si="1"/>
        <v>392.8900907397392</v>
      </c>
      <c r="P34" s="9"/>
    </row>
    <row r="35" spans="1:16" ht="15.75" thickBot="1">
      <c r="A35" s="12"/>
      <c r="B35" s="44">
        <v>590</v>
      </c>
      <c r="C35" s="20" t="s">
        <v>46</v>
      </c>
      <c r="D35" s="46">
        <v>5399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1215185</v>
      </c>
      <c r="K35" s="46">
        <v>126601</v>
      </c>
      <c r="L35" s="46">
        <v>0</v>
      </c>
      <c r="M35" s="46">
        <v>0</v>
      </c>
      <c r="N35" s="46">
        <f t="shared" si="10"/>
        <v>1347185</v>
      </c>
      <c r="O35" s="47">
        <f t="shared" si="1"/>
        <v>80.95577188870861</v>
      </c>
      <c r="P35" s="9"/>
    </row>
    <row r="36" spans="1:119" ht="16.5" thickBot="1">
      <c r="A36" s="14" t="s">
        <v>10</v>
      </c>
      <c r="B36" s="23"/>
      <c r="C36" s="22"/>
      <c r="D36" s="15">
        <f>SUM(D5,D13,D17,D23,D25,D29,D32)</f>
        <v>18218046</v>
      </c>
      <c r="E36" s="15">
        <f aca="true" t="shared" si="12" ref="E36:M36">SUM(E5,E13,E17,E23,E25,E29,E32)</f>
        <v>6503366</v>
      </c>
      <c r="F36" s="15">
        <f t="shared" si="12"/>
        <v>1979969</v>
      </c>
      <c r="G36" s="15">
        <f t="shared" si="12"/>
        <v>6296956</v>
      </c>
      <c r="H36" s="15">
        <f t="shared" si="12"/>
        <v>4125</v>
      </c>
      <c r="I36" s="15">
        <f t="shared" si="12"/>
        <v>17728841</v>
      </c>
      <c r="J36" s="15">
        <f t="shared" si="12"/>
        <v>1215185</v>
      </c>
      <c r="K36" s="15">
        <f t="shared" si="12"/>
        <v>2126339</v>
      </c>
      <c r="L36" s="15">
        <f t="shared" si="12"/>
        <v>0</v>
      </c>
      <c r="M36" s="15">
        <f t="shared" si="12"/>
        <v>0</v>
      </c>
      <c r="N36" s="15">
        <f t="shared" si="10"/>
        <v>54072827</v>
      </c>
      <c r="O36" s="37">
        <f t="shared" si="1"/>
        <v>3249.3736554293614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53</v>
      </c>
      <c r="M38" s="93"/>
      <c r="N38" s="93"/>
      <c r="O38" s="41">
        <v>16641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6822571</v>
      </c>
      <c r="E5" s="26">
        <f aca="true" t="shared" si="0" ref="E5:M5">SUM(E6:E12)</f>
        <v>93456</v>
      </c>
      <c r="F5" s="26">
        <f t="shared" si="0"/>
        <v>0</v>
      </c>
      <c r="G5" s="26">
        <f t="shared" si="0"/>
        <v>4661385</v>
      </c>
      <c r="H5" s="26">
        <f t="shared" si="0"/>
        <v>0</v>
      </c>
      <c r="I5" s="26">
        <f t="shared" si="0"/>
        <v>0</v>
      </c>
      <c r="J5" s="26">
        <f t="shared" si="0"/>
        <v>1048388</v>
      </c>
      <c r="K5" s="26">
        <f t="shared" si="0"/>
        <v>2123039</v>
      </c>
      <c r="L5" s="26">
        <f t="shared" si="0"/>
        <v>0</v>
      </c>
      <c r="M5" s="26">
        <f t="shared" si="0"/>
        <v>0</v>
      </c>
      <c r="N5" s="27">
        <f>SUM(D5:M5)</f>
        <v>14748839</v>
      </c>
      <c r="O5" s="32">
        <f aca="true" t="shared" si="1" ref="O5:O35">(N5/O$37)</f>
        <v>868.1405026782036</v>
      </c>
      <c r="P5" s="6"/>
    </row>
    <row r="6" spans="1:16" ht="15">
      <c r="A6" s="12"/>
      <c r="B6" s="44">
        <v>511</v>
      </c>
      <c r="C6" s="20" t="s">
        <v>19</v>
      </c>
      <c r="D6" s="46">
        <v>95669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95669</v>
      </c>
      <c r="O6" s="47">
        <f t="shared" si="1"/>
        <v>5.631231973629996</v>
      </c>
      <c r="P6" s="9"/>
    </row>
    <row r="7" spans="1:16" ht="15">
      <c r="A7" s="12"/>
      <c r="B7" s="44">
        <v>512</v>
      </c>
      <c r="C7" s="20" t="s">
        <v>20</v>
      </c>
      <c r="D7" s="46">
        <v>837748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837748</v>
      </c>
      <c r="O7" s="47">
        <f t="shared" si="1"/>
        <v>49.3112013655895</v>
      </c>
      <c r="P7" s="9"/>
    </row>
    <row r="8" spans="1:16" ht="15">
      <c r="A8" s="12"/>
      <c r="B8" s="44">
        <v>513</v>
      </c>
      <c r="C8" s="20" t="s">
        <v>21</v>
      </c>
      <c r="D8" s="46">
        <v>2052722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2052722</v>
      </c>
      <c r="O8" s="47">
        <f t="shared" si="1"/>
        <v>120.82653481664606</v>
      </c>
      <c r="P8" s="9"/>
    </row>
    <row r="9" spans="1:16" ht="15">
      <c r="A9" s="12"/>
      <c r="B9" s="44">
        <v>514</v>
      </c>
      <c r="C9" s="20" t="s">
        <v>22</v>
      </c>
      <c r="D9" s="46">
        <v>225963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225963</v>
      </c>
      <c r="O9" s="47">
        <f t="shared" si="1"/>
        <v>13.300547413031962</v>
      </c>
      <c r="P9" s="9"/>
    </row>
    <row r="10" spans="1:16" ht="15">
      <c r="A10" s="12"/>
      <c r="B10" s="44">
        <v>515</v>
      </c>
      <c r="C10" s="20" t="s">
        <v>23</v>
      </c>
      <c r="D10" s="46">
        <v>621890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621890</v>
      </c>
      <c r="O10" s="47">
        <f t="shared" si="1"/>
        <v>36.60545058567308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2123039</v>
      </c>
      <c r="L11" s="46">
        <v>0</v>
      </c>
      <c r="M11" s="46">
        <v>0</v>
      </c>
      <c r="N11" s="46">
        <f t="shared" si="2"/>
        <v>2123039</v>
      </c>
      <c r="O11" s="47">
        <f t="shared" si="1"/>
        <v>124.96550709282477</v>
      </c>
      <c r="P11" s="9"/>
    </row>
    <row r="12" spans="1:16" ht="15">
      <c r="A12" s="12"/>
      <c r="B12" s="44">
        <v>519</v>
      </c>
      <c r="C12" s="20" t="s">
        <v>25</v>
      </c>
      <c r="D12" s="46">
        <v>2988579</v>
      </c>
      <c r="E12" s="46">
        <v>93456</v>
      </c>
      <c r="F12" s="46">
        <v>0</v>
      </c>
      <c r="G12" s="46">
        <v>4661385</v>
      </c>
      <c r="H12" s="46">
        <v>0</v>
      </c>
      <c r="I12" s="46">
        <v>0</v>
      </c>
      <c r="J12" s="46">
        <v>1048388</v>
      </c>
      <c r="K12" s="46">
        <v>0</v>
      </c>
      <c r="L12" s="46">
        <v>0</v>
      </c>
      <c r="M12" s="46">
        <v>0</v>
      </c>
      <c r="N12" s="46">
        <f t="shared" si="2"/>
        <v>8791808</v>
      </c>
      <c r="O12" s="47">
        <f t="shared" si="1"/>
        <v>517.5000294308081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7833096</v>
      </c>
      <c r="E13" s="31">
        <f t="shared" si="3"/>
        <v>0</v>
      </c>
      <c r="F13" s="31">
        <f t="shared" si="3"/>
        <v>0</v>
      </c>
      <c r="G13" s="31">
        <f t="shared" si="3"/>
        <v>169724</v>
      </c>
      <c r="H13" s="31">
        <f t="shared" si="3"/>
        <v>0</v>
      </c>
      <c r="I13" s="31">
        <f t="shared" si="3"/>
        <v>879479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8882299</v>
      </c>
      <c r="O13" s="43">
        <f t="shared" si="1"/>
        <v>522.8264759550298</v>
      </c>
      <c r="P13" s="10"/>
    </row>
    <row r="14" spans="1:16" ht="15">
      <c r="A14" s="12"/>
      <c r="B14" s="44">
        <v>521</v>
      </c>
      <c r="C14" s="20" t="s">
        <v>27</v>
      </c>
      <c r="D14" s="46">
        <v>4839660</v>
      </c>
      <c r="E14" s="46">
        <v>0</v>
      </c>
      <c r="F14" s="46">
        <v>0</v>
      </c>
      <c r="G14" s="46">
        <v>2398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4842058</v>
      </c>
      <c r="O14" s="47">
        <f t="shared" si="1"/>
        <v>285.0113602919536</v>
      </c>
      <c r="P14" s="9"/>
    </row>
    <row r="15" spans="1:16" ht="15">
      <c r="A15" s="12"/>
      <c r="B15" s="44">
        <v>522</v>
      </c>
      <c r="C15" s="20" t="s">
        <v>28</v>
      </c>
      <c r="D15" s="46">
        <v>2703483</v>
      </c>
      <c r="E15" s="46">
        <v>0</v>
      </c>
      <c r="F15" s="46">
        <v>0</v>
      </c>
      <c r="G15" s="46">
        <v>167326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2870809</v>
      </c>
      <c r="O15" s="47">
        <f t="shared" si="1"/>
        <v>168.98045794337511</v>
      </c>
      <c r="P15" s="9"/>
    </row>
    <row r="16" spans="1:16" ht="15">
      <c r="A16" s="12"/>
      <c r="B16" s="44">
        <v>524</v>
      </c>
      <c r="C16" s="20" t="s">
        <v>29</v>
      </c>
      <c r="D16" s="46">
        <v>289953</v>
      </c>
      <c r="E16" s="46">
        <v>0</v>
      </c>
      <c r="F16" s="46">
        <v>0</v>
      </c>
      <c r="G16" s="46">
        <v>0</v>
      </c>
      <c r="H16" s="46">
        <v>0</v>
      </c>
      <c r="I16" s="46">
        <v>879479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1169432</v>
      </c>
      <c r="O16" s="47">
        <f t="shared" si="1"/>
        <v>68.83465771970099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777</v>
      </c>
      <c r="H17" s="31">
        <f t="shared" si="5"/>
        <v>0</v>
      </c>
      <c r="I17" s="31">
        <f t="shared" si="5"/>
        <v>18878824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18879601</v>
      </c>
      <c r="O17" s="43">
        <f t="shared" si="1"/>
        <v>1111.2838307139914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2809074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2809074</v>
      </c>
      <c r="O18" s="47">
        <f t="shared" si="1"/>
        <v>165.34663605862616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2653728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2653728</v>
      </c>
      <c r="O19" s="47">
        <f t="shared" si="1"/>
        <v>156.2027194066749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2569209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2569209</v>
      </c>
      <c r="O20" s="47">
        <f t="shared" si="1"/>
        <v>151.22779445523574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10846813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10846813</v>
      </c>
      <c r="O21" s="47">
        <f t="shared" si="1"/>
        <v>638.4609453175584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777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777</v>
      </c>
      <c r="O22" s="47">
        <f t="shared" si="1"/>
        <v>0.04573547589616811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1051506</v>
      </c>
      <c r="E23" s="31">
        <f t="shared" si="6"/>
        <v>1654530</v>
      </c>
      <c r="F23" s="31">
        <f t="shared" si="6"/>
        <v>0</v>
      </c>
      <c r="G23" s="31">
        <f t="shared" si="6"/>
        <v>1376582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4082618</v>
      </c>
      <c r="O23" s="43">
        <f t="shared" si="1"/>
        <v>240.30949437871564</v>
      </c>
      <c r="P23" s="10"/>
    </row>
    <row r="24" spans="1:16" ht="15">
      <c r="A24" s="12"/>
      <c r="B24" s="44">
        <v>541</v>
      </c>
      <c r="C24" s="20" t="s">
        <v>37</v>
      </c>
      <c r="D24" s="46">
        <v>1051506</v>
      </c>
      <c r="E24" s="46">
        <v>842836</v>
      </c>
      <c r="F24" s="46">
        <v>0</v>
      </c>
      <c r="G24" s="46">
        <v>1376582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3270924</v>
      </c>
      <c r="O24" s="47">
        <f t="shared" si="1"/>
        <v>192.5318735652481</v>
      </c>
      <c r="P24" s="9"/>
    </row>
    <row r="25" spans="1:16" ht="15">
      <c r="A25" s="12"/>
      <c r="B25" s="44">
        <v>544</v>
      </c>
      <c r="C25" s="20" t="s">
        <v>38</v>
      </c>
      <c r="D25" s="46">
        <v>0</v>
      </c>
      <c r="E25" s="46">
        <v>811694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811694</v>
      </c>
      <c r="O25" s="47">
        <f t="shared" si="1"/>
        <v>47.777620813467536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27407</v>
      </c>
      <c r="F26" s="31">
        <f t="shared" si="7"/>
        <v>0</v>
      </c>
      <c r="G26" s="31">
        <f t="shared" si="7"/>
        <v>10577355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10604762</v>
      </c>
      <c r="O26" s="43">
        <f t="shared" si="1"/>
        <v>624.2134322208487</v>
      </c>
      <c r="P26" s="10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27407</v>
      </c>
      <c r="F27" s="46">
        <v>0</v>
      </c>
      <c r="G27" s="46">
        <v>10577355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10604762</v>
      </c>
      <c r="O27" s="47">
        <f t="shared" si="1"/>
        <v>624.2134322208487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0</v>
      </c>
      <c r="E28" s="31">
        <f t="shared" si="8"/>
        <v>2634031</v>
      </c>
      <c r="F28" s="31">
        <f t="shared" si="8"/>
        <v>0</v>
      </c>
      <c r="G28" s="31">
        <f t="shared" si="8"/>
        <v>1022975</v>
      </c>
      <c r="H28" s="31">
        <f t="shared" si="8"/>
        <v>0</v>
      </c>
      <c r="I28" s="31">
        <f t="shared" si="8"/>
        <v>184295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3841301</v>
      </c>
      <c r="O28" s="43">
        <f t="shared" si="1"/>
        <v>226.10518570839955</v>
      </c>
      <c r="P28" s="9"/>
    </row>
    <row r="29" spans="1:16" ht="15">
      <c r="A29" s="12"/>
      <c r="B29" s="44">
        <v>572</v>
      </c>
      <c r="C29" s="20" t="s">
        <v>42</v>
      </c>
      <c r="D29" s="46">
        <v>0</v>
      </c>
      <c r="E29" s="46">
        <v>0</v>
      </c>
      <c r="F29" s="46">
        <v>0</v>
      </c>
      <c r="G29" s="46">
        <v>1022975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1022975</v>
      </c>
      <c r="O29" s="47">
        <f t="shared" si="1"/>
        <v>60.21396197539585</v>
      </c>
      <c r="P29" s="9"/>
    </row>
    <row r="30" spans="1:16" ht="15">
      <c r="A30" s="12"/>
      <c r="B30" s="44">
        <v>575</v>
      </c>
      <c r="C30" s="20" t="s">
        <v>43</v>
      </c>
      <c r="D30" s="46">
        <v>0</v>
      </c>
      <c r="E30" s="46">
        <v>2634031</v>
      </c>
      <c r="F30" s="46">
        <v>0</v>
      </c>
      <c r="G30" s="46">
        <v>0</v>
      </c>
      <c r="H30" s="46">
        <v>0</v>
      </c>
      <c r="I30" s="46">
        <v>184295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2818326</v>
      </c>
      <c r="O30" s="47">
        <f t="shared" si="1"/>
        <v>165.8912237330037</v>
      </c>
      <c r="P30" s="9"/>
    </row>
    <row r="31" spans="1:16" ht="15.75">
      <c r="A31" s="28" t="s">
        <v>47</v>
      </c>
      <c r="B31" s="29"/>
      <c r="C31" s="30"/>
      <c r="D31" s="31">
        <f aca="true" t="shared" si="9" ref="D31:M31">SUM(D32:D34)</f>
        <v>2263498</v>
      </c>
      <c r="E31" s="31">
        <f t="shared" si="9"/>
        <v>2858192</v>
      </c>
      <c r="F31" s="31">
        <f t="shared" si="9"/>
        <v>590206</v>
      </c>
      <c r="G31" s="31">
        <f t="shared" si="9"/>
        <v>73767</v>
      </c>
      <c r="H31" s="31">
        <f t="shared" si="9"/>
        <v>0</v>
      </c>
      <c r="I31" s="31">
        <f t="shared" si="9"/>
        <v>0</v>
      </c>
      <c r="J31" s="31">
        <f t="shared" si="9"/>
        <v>1</v>
      </c>
      <c r="K31" s="31">
        <f t="shared" si="9"/>
        <v>106324</v>
      </c>
      <c r="L31" s="31">
        <f t="shared" si="9"/>
        <v>0</v>
      </c>
      <c r="M31" s="31">
        <f t="shared" si="9"/>
        <v>0</v>
      </c>
      <c r="N31" s="31">
        <f t="shared" si="4"/>
        <v>5891988</v>
      </c>
      <c r="O31" s="43">
        <f t="shared" si="1"/>
        <v>346.81193713579376</v>
      </c>
      <c r="P31" s="9"/>
    </row>
    <row r="32" spans="1:16" ht="15">
      <c r="A32" s="12"/>
      <c r="B32" s="44">
        <v>581</v>
      </c>
      <c r="C32" s="20" t="s">
        <v>44</v>
      </c>
      <c r="D32" s="46">
        <v>2133119</v>
      </c>
      <c r="E32" s="46">
        <v>2021632</v>
      </c>
      <c r="F32" s="46">
        <v>0</v>
      </c>
      <c r="G32" s="46">
        <v>73767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4228518</v>
      </c>
      <c r="O32" s="47">
        <f t="shared" si="1"/>
        <v>248.8974042027194</v>
      </c>
      <c r="P32" s="9"/>
    </row>
    <row r="33" spans="1:16" ht="15">
      <c r="A33" s="12"/>
      <c r="B33" s="44">
        <v>583</v>
      </c>
      <c r="C33" s="20" t="s">
        <v>45</v>
      </c>
      <c r="D33" s="46">
        <v>108291</v>
      </c>
      <c r="E33" s="46">
        <v>835404</v>
      </c>
      <c r="F33" s="46">
        <v>590206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1533901</v>
      </c>
      <c r="O33" s="47">
        <f t="shared" si="1"/>
        <v>90.28789216551887</v>
      </c>
      <c r="P33" s="9"/>
    </row>
    <row r="34" spans="1:16" ht="15.75" thickBot="1">
      <c r="A34" s="12"/>
      <c r="B34" s="44">
        <v>590</v>
      </c>
      <c r="C34" s="20" t="s">
        <v>46</v>
      </c>
      <c r="D34" s="46">
        <v>22088</v>
      </c>
      <c r="E34" s="46">
        <v>1156</v>
      </c>
      <c r="F34" s="46">
        <v>0</v>
      </c>
      <c r="G34" s="46">
        <v>0</v>
      </c>
      <c r="H34" s="46">
        <v>0</v>
      </c>
      <c r="I34" s="46">
        <v>0</v>
      </c>
      <c r="J34" s="46">
        <v>1</v>
      </c>
      <c r="K34" s="46">
        <v>106324</v>
      </c>
      <c r="L34" s="46">
        <v>0</v>
      </c>
      <c r="M34" s="46">
        <v>0</v>
      </c>
      <c r="N34" s="46">
        <f t="shared" si="4"/>
        <v>129569</v>
      </c>
      <c r="O34" s="47">
        <f t="shared" si="1"/>
        <v>7.626640767555477</v>
      </c>
      <c r="P34" s="9"/>
    </row>
    <row r="35" spans="1:119" ht="16.5" thickBot="1">
      <c r="A35" s="14" t="s">
        <v>10</v>
      </c>
      <c r="B35" s="23"/>
      <c r="C35" s="22"/>
      <c r="D35" s="15">
        <f>SUM(D5,D13,D17,D23,D26,D28,D31)</f>
        <v>17970671</v>
      </c>
      <c r="E35" s="15">
        <f aca="true" t="shared" si="10" ref="E35:M35">SUM(E5,E13,E17,E23,E26,E28,E31)</f>
        <v>7267616</v>
      </c>
      <c r="F35" s="15">
        <f t="shared" si="10"/>
        <v>590206</v>
      </c>
      <c r="G35" s="15">
        <f t="shared" si="10"/>
        <v>17882565</v>
      </c>
      <c r="H35" s="15">
        <f t="shared" si="10"/>
        <v>0</v>
      </c>
      <c r="I35" s="15">
        <f t="shared" si="10"/>
        <v>19942598</v>
      </c>
      <c r="J35" s="15">
        <f t="shared" si="10"/>
        <v>1048389</v>
      </c>
      <c r="K35" s="15">
        <f t="shared" si="10"/>
        <v>2229363</v>
      </c>
      <c r="L35" s="15">
        <f t="shared" si="10"/>
        <v>0</v>
      </c>
      <c r="M35" s="15">
        <f t="shared" si="10"/>
        <v>0</v>
      </c>
      <c r="N35" s="15">
        <f t="shared" si="4"/>
        <v>66931408</v>
      </c>
      <c r="O35" s="37">
        <f t="shared" si="1"/>
        <v>3939.6908587909825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16989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7385224</v>
      </c>
      <c r="E5" s="26">
        <f t="shared" si="0"/>
        <v>223024</v>
      </c>
      <c r="F5" s="26">
        <f t="shared" si="0"/>
        <v>0</v>
      </c>
      <c r="G5" s="26">
        <f t="shared" si="0"/>
        <v>303619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1557546</v>
      </c>
      <c r="L5" s="26">
        <f t="shared" si="0"/>
        <v>0</v>
      </c>
      <c r="M5" s="26">
        <f t="shared" si="0"/>
        <v>0</v>
      </c>
      <c r="N5" s="27">
        <f>SUM(D5:M5)</f>
        <v>9469413</v>
      </c>
      <c r="O5" s="32">
        <f aca="true" t="shared" si="1" ref="O5:O35">(N5/O$37)</f>
        <v>536.480256076143</v>
      </c>
      <c r="P5" s="6"/>
    </row>
    <row r="6" spans="1:16" ht="15">
      <c r="A6" s="12"/>
      <c r="B6" s="44">
        <v>511</v>
      </c>
      <c r="C6" s="20" t="s">
        <v>19</v>
      </c>
      <c r="D6" s="46">
        <v>95100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95100</v>
      </c>
      <c r="O6" s="47">
        <f t="shared" si="1"/>
        <v>5.387796725397995</v>
      </c>
      <c r="P6" s="9"/>
    </row>
    <row r="7" spans="1:16" ht="15">
      <c r="A7" s="12"/>
      <c r="B7" s="44">
        <v>512</v>
      </c>
      <c r="C7" s="20" t="s">
        <v>20</v>
      </c>
      <c r="D7" s="46">
        <v>842913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842913</v>
      </c>
      <c r="O7" s="47">
        <f t="shared" si="1"/>
        <v>47.754404849583594</v>
      </c>
      <c r="P7" s="9"/>
    </row>
    <row r="8" spans="1:16" ht="15">
      <c r="A8" s="12"/>
      <c r="B8" s="44">
        <v>513</v>
      </c>
      <c r="C8" s="20" t="s">
        <v>21</v>
      </c>
      <c r="D8" s="46">
        <v>2304485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2304485</v>
      </c>
      <c r="O8" s="47">
        <f t="shared" si="1"/>
        <v>130.558325307348</v>
      </c>
      <c r="P8" s="9"/>
    </row>
    <row r="9" spans="1:16" ht="15">
      <c r="A9" s="12"/>
      <c r="B9" s="44">
        <v>514</v>
      </c>
      <c r="C9" s="20" t="s">
        <v>22</v>
      </c>
      <c r="D9" s="46">
        <v>270768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270768</v>
      </c>
      <c r="O9" s="47">
        <f t="shared" si="1"/>
        <v>15.340094045663136</v>
      </c>
      <c r="P9" s="9"/>
    </row>
    <row r="10" spans="1:16" ht="15">
      <c r="A10" s="12"/>
      <c r="B10" s="44">
        <v>515</v>
      </c>
      <c r="C10" s="20" t="s">
        <v>23</v>
      </c>
      <c r="D10" s="46">
        <v>655635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655635</v>
      </c>
      <c r="O10" s="47">
        <f t="shared" si="1"/>
        <v>37.14435442751119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1557546</v>
      </c>
      <c r="L11" s="46">
        <v>0</v>
      </c>
      <c r="M11" s="46">
        <v>0</v>
      </c>
      <c r="N11" s="46">
        <f t="shared" si="2"/>
        <v>1557546</v>
      </c>
      <c r="O11" s="47">
        <f t="shared" si="1"/>
        <v>88.24123279134326</v>
      </c>
      <c r="P11" s="9"/>
    </row>
    <row r="12" spans="1:16" ht="15">
      <c r="A12" s="12"/>
      <c r="B12" s="44">
        <v>519</v>
      </c>
      <c r="C12" s="20" t="s">
        <v>25</v>
      </c>
      <c r="D12" s="46">
        <v>3216323</v>
      </c>
      <c r="E12" s="46">
        <v>223024</v>
      </c>
      <c r="F12" s="46">
        <v>0</v>
      </c>
      <c r="G12" s="46">
        <v>303619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3742966</v>
      </c>
      <c r="O12" s="47">
        <f t="shared" si="1"/>
        <v>212.0540479292958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8125329</v>
      </c>
      <c r="E13" s="31">
        <f t="shared" si="3"/>
        <v>0</v>
      </c>
      <c r="F13" s="31">
        <f t="shared" si="3"/>
        <v>0</v>
      </c>
      <c r="G13" s="31">
        <f t="shared" si="3"/>
        <v>1580420</v>
      </c>
      <c r="H13" s="31">
        <f t="shared" si="3"/>
        <v>0</v>
      </c>
      <c r="I13" s="31">
        <f t="shared" si="3"/>
        <v>903990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10609739</v>
      </c>
      <c r="O13" s="43">
        <f t="shared" si="1"/>
        <v>601.084301172738</v>
      </c>
      <c r="P13" s="10"/>
    </row>
    <row r="14" spans="1:16" ht="15">
      <c r="A14" s="12"/>
      <c r="B14" s="44">
        <v>521</v>
      </c>
      <c r="C14" s="20" t="s">
        <v>27</v>
      </c>
      <c r="D14" s="46">
        <v>4951323</v>
      </c>
      <c r="E14" s="46">
        <v>0</v>
      </c>
      <c r="F14" s="46">
        <v>0</v>
      </c>
      <c r="G14" s="46">
        <v>3602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4954925</v>
      </c>
      <c r="O14" s="47">
        <f t="shared" si="1"/>
        <v>280.71639000623196</v>
      </c>
      <c r="P14" s="9"/>
    </row>
    <row r="15" spans="1:16" ht="15">
      <c r="A15" s="12"/>
      <c r="B15" s="44">
        <v>522</v>
      </c>
      <c r="C15" s="20" t="s">
        <v>28</v>
      </c>
      <c r="D15" s="46">
        <v>2839429</v>
      </c>
      <c r="E15" s="46">
        <v>0</v>
      </c>
      <c r="F15" s="46">
        <v>0</v>
      </c>
      <c r="G15" s="46">
        <v>1576818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4416247</v>
      </c>
      <c r="O15" s="47">
        <f t="shared" si="1"/>
        <v>250.1981190867373</v>
      </c>
      <c r="P15" s="9"/>
    </row>
    <row r="16" spans="1:16" ht="15">
      <c r="A16" s="12"/>
      <c r="B16" s="44">
        <v>524</v>
      </c>
      <c r="C16" s="20" t="s">
        <v>29</v>
      </c>
      <c r="D16" s="46">
        <v>334577</v>
      </c>
      <c r="E16" s="46">
        <v>0</v>
      </c>
      <c r="F16" s="46">
        <v>0</v>
      </c>
      <c r="G16" s="46">
        <v>0</v>
      </c>
      <c r="H16" s="46">
        <v>0</v>
      </c>
      <c r="I16" s="46">
        <v>903990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1238567</v>
      </c>
      <c r="O16" s="47">
        <f t="shared" si="1"/>
        <v>70.16979207976885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233762</v>
      </c>
      <c r="F17" s="31">
        <f t="shared" si="5"/>
        <v>0</v>
      </c>
      <c r="G17" s="31">
        <f t="shared" si="5"/>
        <v>14542</v>
      </c>
      <c r="H17" s="31">
        <f t="shared" si="5"/>
        <v>0</v>
      </c>
      <c r="I17" s="31">
        <f t="shared" si="5"/>
        <v>14554457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14802761</v>
      </c>
      <c r="O17" s="43">
        <f t="shared" si="1"/>
        <v>838.6358279984137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3123026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3123026</v>
      </c>
      <c r="O18" s="47">
        <f t="shared" si="1"/>
        <v>176.9319585292618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2703171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2703171</v>
      </c>
      <c r="O19" s="47">
        <f t="shared" si="1"/>
        <v>153.14548750778994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2542496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2542496</v>
      </c>
      <c r="O20" s="47">
        <f t="shared" si="1"/>
        <v>144.04260381848053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233762</v>
      </c>
      <c r="F21" s="46">
        <v>0</v>
      </c>
      <c r="G21" s="46">
        <v>0</v>
      </c>
      <c r="H21" s="46">
        <v>0</v>
      </c>
      <c r="I21" s="46">
        <v>6185764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6419526</v>
      </c>
      <c r="O21" s="47">
        <f t="shared" si="1"/>
        <v>363.6919154722112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14542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14542</v>
      </c>
      <c r="O22" s="47">
        <f t="shared" si="1"/>
        <v>0.823862670670217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1134958</v>
      </c>
      <c r="E23" s="31">
        <f t="shared" si="6"/>
        <v>772533</v>
      </c>
      <c r="F23" s="31">
        <f t="shared" si="6"/>
        <v>0</v>
      </c>
      <c r="G23" s="31">
        <f t="shared" si="6"/>
        <v>1133496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3040987</v>
      </c>
      <c r="O23" s="43">
        <f t="shared" si="1"/>
        <v>172.2841198798935</v>
      </c>
      <c r="P23" s="10"/>
    </row>
    <row r="24" spans="1:16" ht="15">
      <c r="A24" s="12"/>
      <c r="B24" s="44">
        <v>541</v>
      </c>
      <c r="C24" s="20" t="s">
        <v>37</v>
      </c>
      <c r="D24" s="46">
        <v>1134958</v>
      </c>
      <c r="E24" s="46">
        <v>772533</v>
      </c>
      <c r="F24" s="46">
        <v>0</v>
      </c>
      <c r="G24" s="46">
        <v>1133496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3040987</v>
      </c>
      <c r="O24" s="47">
        <f t="shared" si="1"/>
        <v>172.2841198798935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2234656</v>
      </c>
      <c r="F25" s="31">
        <f t="shared" si="7"/>
        <v>0</v>
      </c>
      <c r="G25" s="31">
        <f t="shared" si="7"/>
        <v>1278867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3513523</v>
      </c>
      <c r="O25" s="43">
        <f t="shared" si="1"/>
        <v>199.05518100957454</v>
      </c>
      <c r="P25" s="10"/>
    </row>
    <row r="26" spans="1:16" ht="15">
      <c r="A26" s="13"/>
      <c r="B26" s="45">
        <v>554</v>
      </c>
      <c r="C26" s="21" t="s">
        <v>52</v>
      </c>
      <c r="D26" s="46">
        <v>0</v>
      </c>
      <c r="E26" s="46">
        <v>909115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909115</v>
      </c>
      <c r="O26" s="47">
        <f t="shared" si="1"/>
        <v>51.50501388023341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1325541</v>
      </c>
      <c r="F27" s="46">
        <v>0</v>
      </c>
      <c r="G27" s="46">
        <v>1278867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2604408</v>
      </c>
      <c r="O27" s="47">
        <f t="shared" si="1"/>
        <v>147.5501671293411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0</v>
      </c>
      <c r="E28" s="31">
        <f t="shared" si="8"/>
        <v>2939300</v>
      </c>
      <c r="F28" s="31">
        <f t="shared" si="8"/>
        <v>0</v>
      </c>
      <c r="G28" s="31">
        <f t="shared" si="8"/>
        <v>1184631</v>
      </c>
      <c r="H28" s="31">
        <f t="shared" si="8"/>
        <v>0</v>
      </c>
      <c r="I28" s="31">
        <f t="shared" si="8"/>
        <v>214506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4338437</v>
      </c>
      <c r="O28" s="43">
        <f t="shared" si="1"/>
        <v>245.78987026230809</v>
      </c>
      <c r="P28" s="9"/>
    </row>
    <row r="29" spans="1:16" ht="15">
      <c r="A29" s="12"/>
      <c r="B29" s="44">
        <v>572</v>
      </c>
      <c r="C29" s="20" t="s">
        <v>42</v>
      </c>
      <c r="D29" s="46">
        <v>0</v>
      </c>
      <c r="E29" s="46">
        <v>0</v>
      </c>
      <c r="F29" s="46">
        <v>0</v>
      </c>
      <c r="G29" s="46">
        <v>1184631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1184631</v>
      </c>
      <c r="O29" s="47">
        <f t="shared" si="1"/>
        <v>67.11410118406889</v>
      </c>
      <c r="P29" s="9"/>
    </row>
    <row r="30" spans="1:16" ht="15">
      <c r="A30" s="12"/>
      <c r="B30" s="44">
        <v>575</v>
      </c>
      <c r="C30" s="20" t="s">
        <v>43</v>
      </c>
      <c r="D30" s="46">
        <v>0</v>
      </c>
      <c r="E30" s="46">
        <v>2939300</v>
      </c>
      <c r="F30" s="46">
        <v>0</v>
      </c>
      <c r="G30" s="46">
        <v>0</v>
      </c>
      <c r="H30" s="46">
        <v>0</v>
      </c>
      <c r="I30" s="46">
        <v>214506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3153806</v>
      </c>
      <c r="O30" s="47">
        <f t="shared" si="1"/>
        <v>178.6757690782392</v>
      </c>
      <c r="P30" s="9"/>
    </row>
    <row r="31" spans="1:16" ht="15.75">
      <c r="A31" s="28" t="s">
        <v>47</v>
      </c>
      <c r="B31" s="29"/>
      <c r="C31" s="30"/>
      <c r="D31" s="31">
        <f aca="true" t="shared" si="9" ref="D31:M31">SUM(D32:D34)</f>
        <v>2694792</v>
      </c>
      <c r="E31" s="31">
        <f t="shared" si="9"/>
        <v>1501059</v>
      </c>
      <c r="F31" s="31">
        <f t="shared" si="9"/>
        <v>19674</v>
      </c>
      <c r="G31" s="31">
        <f t="shared" si="9"/>
        <v>486500</v>
      </c>
      <c r="H31" s="31">
        <f t="shared" si="9"/>
        <v>0</v>
      </c>
      <c r="I31" s="31">
        <f t="shared" si="9"/>
        <v>3926155</v>
      </c>
      <c r="J31" s="31">
        <f t="shared" si="9"/>
        <v>1578649</v>
      </c>
      <c r="K31" s="31">
        <f t="shared" si="9"/>
        <v>54472</v>
      </c>
      <c r="L31" s="31">
        <f t="shared" si="9"/>
        <v>0</v>
      </c>
      <c r="M31" s="31">
        <f t="shared" si="9"/>
        <v>0</v>
      </c>
      <c r="N31" s="31">
        <f t="shared" si="4"/>
        <v>10261301</v>
      </c>
      <c r="O31" s="43">
        <f t="shared" si="1"/>
        <v>581.3438898645969</v>
      </c>
      <c r="P31" s="9"/>
    </row>
    <row r="32" spans="1:16" ht="15">
      <c r="A32" s="12"/>
      <c r="B32" s="44">
        <v>581</v>
      </c>
      <c r="C32" s="20" t="s">
        <v>44</v>
      </c>
      <c r="D32" s="46">
        <v>2569801</v>
      </c>
      <c r="E32" s="46">
        <v>662949</v>
      </c>
      <c r="F32" s="46">
        <v>0</v>
      </c>
      <c r="G32" s="46">
        <v>486500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3719250</v>
      </c>
      <c r="O32" s="47">
        <f t="shared" si="1"/>
        <v>210.71044133476857</v>
      </c>
      <c r="P32" s="9"/>
    </row>
    <row r="33" spans="1:16" ht="15">
      <c r="A33" s="12"/>
      <c r="B33" s="44">
        <v>583</v>
      </c>
      <c r="C33" s="20" t="s">
        <v>45</v>
      </c>
      <c r="D33" s="46">
        <v>114012</v>
      </c>
      <c r="E33" s="46">
        <v>838110</v>
      </c>
      <c r="F33" s="46">
        <v>19674</v>
      </c>
      <c r="G33" s="46">
        <v>0</v>
      </c>
      <c r="H33" s="46">
        <v>0</v>
      </c>
      <c r="I33" s="46">
        <v>3926155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4897951</v>
      </c>
      <c r="O33" s="47">
        <f t="shared" si="1"/>
        <v>277.4885842161917</v>
      </c>
      <c r="P33" s="9"/>
    </row>
    <row r="34" spans="1:16" ht="15.75" thickBot="1">
      <c r="A34" s="12"/>
      <c r="B34" s="44">
        <v>590</v>
      </c>
      <c r="C34" s="20" t="s">
        <v>46</v>
      </c>
      <c r="D34" s="46">
        <v>10979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1578649</v>
      </c>
      <c r="K34" s="46">
        <v>54472</v>
      </c>
      <c r="L34" s="46">
        <v>0</v>
      </c>
      <c r="M34" s="46">
        <v>0</v>
      </c>
      <c r="N34" s="46">
        <f t="shared" si="4"/>
        <v>1644100</v>
      </c>
      <c r="O34" s="47">
        <f t="shared" si="1"/>
        <v>93.14486431363662</v>
      </c>
      <c r="P34" s="9"/>
    </row>
    <row r="35" spans="1:119" ht="16.5" thickBot="1">
      <c r="A35" s="14" t="s">
        <v>10</v>
      </c>
      <c r="B35" s="23"/>
      <c r="C35" s="22"/>
      <c r="D35" s="15">
        <f>SUM(D5,D13,D17,D23,D25,D28,D31)</f>
        <v>19340303</v>
      </c>
      <c r="E35" s="15">
        <f aca="true" t="shared" si="10" ref="E35:M35">SUM(E5,E13,E17,E23,E25,E28,E31)</f>
        <v>7904334</v>
      </c>
      <c r="F35" s="15">
        <f t="shared" si="10"/>
        <v>19674</v>
      </c>
      <c r="G35" s="15">
        <f t="shared" si="10"/>
        <v>5982075</v>
      </c>
      <c r="H35" s="15">
        <f t="shared" si="10"/>
        <v>0</v>
      </c>
      <c r="I35" s="15">
        <f t="shared" si="10"/>
        <v>19599108</v>
      </c>
      <c r="J35" s="15">
        <f t="shared" si="10"/>
        <v>1578649</v>
      </c>
      <c r="K35" s="15">
        <f t="shared" si="10"/>
        <v>1612018</v>
      </c>
      <c r="L35" s="15">
        <f t="shared" si="10"/>
        <v>0</v>
      </c>
      <c r="M35" s="15">
        <f t="shared" si="10"/>
        <v>0</v>
      </c>
      <c r="N35" s="15">
        <f t="shared" si="4"/>
        <v>56036161</v>
      </c>
      <c r="O35" s="37">
        <f t="shared" si="1"/>
        <v>3174.6734462636678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61</v>
      </c>
      <c r="M37" s="93"/>
      <c r="N37" s="93"/>
      <c r="O37" s="41">
        <v>17651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7456682</v>
      </c>
      <c r="E5" s="26">
        <f t="shared" si="0"/>
        <v>511075</v>
      </c>
      <c r="F5" s="26">
        <f t="shared" si="0"/>
        <v>0</v>
      </c>
      <c r="G5" s="26">
        <f t="shared" si="0"/>
        <v>307449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1233285</v>
      </c>
      <c r="L5" s="26">
        <f t="shared" si="0"/>
        <v>0</v>
      </c>
      <c r="M5" s="26">
        <f t="shared" si="0"/>
        <v>0</v>
      </c>
      <c r="N5" s="27">
        <f>SUM(D5:M5)</f>
        <v>9508491</v>
      </c>
      <c r="O5" s="32">
        <f aca="true" t="shared" si="1" ref="O5:O36">(N5/O$38)</f>
        <v>545.086620041275</v>
      </c>
      <c r="P5" s="6"/>
    </row>
    <row r="6" spans="1:16" ht="15">
      <c r="A6" s="12"/>
      <c r="B6" s="44">
        <v>511</v>
      </c>
      <c r="C6" s="20" t="s">
        <v>19</v>
      </c>
      <c r="D6" s="46">
        <v>83529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83529</v>
      </c>
      <c r="O6" s="47">
        <f t="shared" si="1"/>
        <v>4.788408621875717</v>
      </c>
      <c r="P6" s="9"/>
    </row>
    <row r="7" spans="1:16" ht="15">
      <c r="A7" s="12"/>
      <c r="B7" s="44">
        <v>512</v>
      </c>
      <c r="C7" s="20" t="s">
        <v>20</v>
      </c>
      <c r="D7" s="46">
        <v>844879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844879</v>
      </c>
      <c r="O7" s="47">
        <f t="shared" si="1"/>
        <v>48.43378812199037</v>
      </c>
      <c r="P7" s="9"/>
    </row>
    <row r="8" spans="1:16" ht="15">
      <c r="A8" s="12"/>
      <c r="B8" s="44">
        <v>513</v>
      </c>
      <c r="C8" s="20" t="s">
        <v>21</v>
      </c>
      <c r="D8" s="46">
        <v>2339120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47475</v>
      </c>
      <c r="L8" s="46">
        <v>0</v>
      </c>
      <c r="M8" s="46">
        <v>0</v>
      </c>
      <c r="N8" s="46">
        <f t="shared" si="2"/>
        <v>2386595</v>
      </c>
      <c r="O8" s="47">
        <f t="shared" si="1"/>
        <v>136.81466406787433</v>
      </c>
      <c r="P8" s="9"/>
    </row>
    <row r="9" spans="1:16" ht="15">
      <c r="A9" s="12"/>
      <c r="B9" s="44">
        <v>514</v>
      </c>
      <c r="C9" s="20" t="s">
        <v>22</v>
      </c>
      <c r="D9" s="46">
        <v>244664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244664</v>
      </c>
      <c r="O9" s="47">
        <f t="shared" si="1"/>
        <v>14.025682182985554</v>
      </c>
      <c r="P9" s="9"/>
    </row>
    <row r="10" spans="1:16" ht="15">
      <c r="A10" s="12"/>
      <c r="B10" s="44">
        <v>515</v>
      </c>
      <c r="C10" s="20" t="s">
        <v>23</v>
      </c>
      <c r="D10" s="46">
        <v>662868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662868</v>
      </c>
      <c r="O10" s="47">
        <f t="shared" si="1"/>
        <v>37.99977069479477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1185810</v>
      </c>
      <c r="L11" s="46">
        <v>0</v>
      </c>
      <c r="M11" s="46">
        <v>0</v>
      </c>
      <c r="N11" s="46">
        <f t="shared" si="2"/>
        <v>1185810</v>
      </c>
      <c r="O11" s="47">
        <f t="shared" si="1"/>
        <v>67.97810135290071</v>
      </c>
      <c r="P11" s="9"/>
    </row>
    <row r="12" spans="1:16" ht="15">
      <c r="A12" s="12"/>
      <c r="B12" s="44">
        <v>519</v>
      </c>
      <c r="C12" s="20" t="s">
        <v>25</v>
      </c>
      <c r="D12" s="46">
        <v>3281622</v>
      </c>
      <c r="E12" s="46">
        <v>511075</v>
      </c>
      <c r="F12" s="46">
        <v>0</v>
      </c>
      <c r="G12" s="46">
        <v>307449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4100146</v>
      </c>
      <c r="O12" s="47">
        <f t="shared" si="1"/>
        <v>235.04620499885348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8081642</v>
      </c>
      <c r="E13" s="31">
        <f t="shared" si="3"/>
        <v>14691</v>
      </c>
      <c r="F13" s="31">
        <f t="shared" si="3"/>
        <v>0</v>
      </c>
      <c r="G13" s="31">
        <f t="shared" si="3"/>
        <v>211884</v>
      </c>
      <c r="H13" s="31">
        <f t="shared" si="3"/>
        <v>0</v>
      </c>
      <c r="I13" s="31">
        <f t="shared" si="3"/>
        <v>1074064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6">SUM(D13:M13)</f>
        <v>9382281</v>
      </c>
      <c r="O13" s="43">
        <f t="shared" si="1"/>
        <v>537.8514675533135</v>
      </c>
      <c r="P13" s="10"/>
    </row>
    <row r="14" spans="1:16" ht="15">
      <c r="A14" s="12"/>
      <c r="B14" s="44">
        <v>521</v>
      </c>
      <c r="C14" s="20" t="s">
        <v>27</v>
      </c>
      <c r="D14" s="46">
        <v>4836732</v>
      </c>
      <c r="E14" s="46">
        <v>14691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4851423</v>
      </c>
      <c r="O14" s="47">
        <f t="shared" si="1"/>
        <v>278.1141366659023</v>
      </c>
      <c r="P14" s="9"/>
    </row>
    <row r="15" spans="1:16" ht="15">
      <c r="A15" s="12"/>
      <c r="B15" s="44">
        <v>522</v>
      </c>
      <c r="C15" s="20" t="s">
        <v>28</v>
      </c>
      <c r="D15" s="46">
        <v>2831751</v>
      </c>
      <c r="E15" s="46">
        <v>0</v>
      </c>
      <c r="F15" s="46">
        <v>0</v>
      </c>
      <c r="G15" s="46">
        <v>211884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3043635</v>
      </c>
      <c r="O15" s="47">
        <f t="shared" si="1"/>
        <v>174.48033707865167</v>
      </c>
      <c r="P15" s="9"/>
    </row>
    <row r="16" spans="1:16" ht="15">
      <c r="A16" s="12"/>
      <c r="B16" s="44">
        <v>524</v>
      </c>
      <c r="C16" s="20" t="s">
        <v>29</v>
      </c>
      <c r="D16" s="46">
        <v>413159</v>
      </c>
      <c r="E16" s="46">
        <v>0</v>
      </c>
      <c r="F16" s="46">
        <v>0</v>
      </c>
      <c r="G16" s="46">
        <v>0</v>
      </c>
      <c r="H16" s="46">
        <v>0</v>
      </c>
      <c r="I16" s="46">
        <v>1074064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1487223</v>
      </c>
      <c r="O16" s="47">
        <f t="shared" si="1"/>
        <v>85.25699380875946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183286</v>
      </c>
      <c r="F17" s="31">
        <f t="shared" si="5"/>
        <v>0</v>
      </c>
      <c r="G17" s="31">
        <f t="shared" si="5"/>
        <v>139808</v>
      </c>
      <c r="H17" s="31">
        <f t="shared" si="5"/>
        <v>0</v>
      </c>
      <c r="I17" s="31">
        <f t="shared" si="5"/>
        <v>17709810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18032904</v>
      </c>
      <c r="O17" s="43">
        <f t="shared" si="1"/>
        <v>1033.7596881449208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2989533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2989533</v>
      </c>
      <c r="O18" s="47">
        <f t="shared" si="1"/>
        <v>171.37886952533822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2729385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2729385</v>
      </c>
      <c r="O19" s="47">
        <f t="shared" si="1"/>
        <v>156.46554689291446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2344163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2344163</v>
      </c>
      <c r="O20" s="47">
        <f t="shared" si="1"/>
        <v>134.38219445081404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183286</v>
      </c>
      <c r="F21" s="46">
        <v>0</v>
      </c>
      <c r="G21" s="46">
        <v>0</v>
      </c>
      <c r="H21" s="46">
        <v>0</v>
      </c>
      <c r="I21" s="46">
        <v>9646729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9830015</v>
      </c>
      <c r="O21" s="47">
        <f t="shared" si="1"/>
        <v>563.5184017427196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139808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139808</v>
      </c>
      <c r="O22" s="47">
        <f t="shared" si="1"/>
        <v>8.014675533134602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1426150</v>
      </c>
      <c r="E23" s="31">
        <f t="shared" si="6"/>
        <v>1804298</v>
      </c>
      <c r="F23" s="31">
        <f t="shared" si="6"/>
        <v>0</v>
      </c>
      <c r="G23" s="31">
        <f t="shared" si="6"/>
        <v>686845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3917293</v>
      </c>
      <c r="O23" s="43">
        <f t="shared" si="1"/>
        <v>224.56391882595736</v>
      </c>
      <c r="P23" s="10"/>
    </row>
    <row r="24" spans="1:16" ht="15">
      <c r="A24" s="12"/>
      <c r="B24" s="44">
        <v>541</v>
      </c>
      <c r="C24" s="20" t="s">
        <v>37</v>
      </c>
      <c r="D24" s="46">
        <v>1426150</v>
      </c>
      <c r="E24" s="46">
        <v>1804298</v>
      </c>
      <c r="F24" s="46">
        <v>0</v>
      </c>
      <c r="G24" s="46">
        <v>686845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3917293</v>
      </c>
      <c r="O24" s="47">
        <f t="shared" si="1"/>
        <v>224.56391882595736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4165617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4165617</v>
      </c>
      <c r="O25" s="43">
        <f t="shared" si="1"/>
        <v>238.79941527172667</v>
      </c>
      <c r="P25" s="10"/>
    </row>
    <row r="26" spans="1:16" ht="15">
      <c r="A26" s="13"/>
      <c r="B26" s="45">
        <v>554</v>
      </c>
      <c r="C26" s="21" t="s">
        <v>52</v>
      </c>
      <c r="D26" s="46">
        <v>0</v>
      </c>
      <c r="E26" s="46">
        <v>3945106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3945106</v>
      </c>
      <c r="O26" s="47">
        <f t="shared" si="1"/>
        <v>226.15833524421004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220511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220511</v>
      </c>
      <c r="O27" s="47">
        <f t="shared" si="1"/>
        <v>12.641080027516624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0</v>
      </c>
      <c r="E28" s="31">
        <f t="shared" si="8"/>
        <v>3256530</v>
      </c>
      <c r="F28" s="31">
        <f t="shared" si="8"/>
        <v>0</v>
      </c>
      <c r="G28" s="31">
        <f t="shared" si="8"/>
        <v>2305163</v>
      </c>
      <c r="H28" s="31">
        <f t="shared" si="8"/>
        <v>0</v>
      </c>
      <c r="I28" s="31">
        <f t="shared" si="8"/>
        <v>114477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5676170</v>
      </c>
      <c r="O28" s="43">
        <f t="shared" si="1"/>
        <v>325.3938316899794</v>
      </c>
      <c r="P28" s="9"/>
    </row>
    <row r="29" spans="1:16" ht="15">
      <c r="A29" s="12"/>
      <c r="B29" s="44">
        <v>572</v>
      </c>
      <c r="C29" s="20" t="s">
        <v>42</v>
      </c>
      <c r="D29" s="46">
        <v>0</v>
      </c>
      <c r="E29" s="46">
        <v>0</v>
      </c>
      <c r="F29" s="46">
        <v>0</v>
      </c>
      <c r="G29" s="46">
        <v>2295674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2295674</v>
      </c>
      <c r="O29" s="47">
        <f t="shared" si="1"/>
        <v>131.60249942673698</v>
      </c>
      <c r="P29" s="9"/>
    </row>
    <row r="30" spans="1:16" ht="15">
      <c r="A30" s="12"/>
      <c r="B30" s="44">
        <v>575</v>
      </c>
      <c r="C30" s="20" t="s">
        <v>43</v>
      </c>
      <c r="D30" s="46">
        <v>0</v>
      </c>
      <c r="E30" s="46">
        <v>3256530</v>
      </c>
      <c r="F30" s="46">
        <v>0</v>
      </c>
      <c r="G30" s="46">
        <v>0</v>
      </c>
      <c r="H30" s="46">
        <v>0</v>
      </c>
      <c r="I30" s="46">
        <v>114477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3371007</v>
      </c>
      <c r="O30" s="47">
        <f t="shared" si="1"/>
        <v>193.24736299013986</v>
      </c>
      <c r="P30" s="9"/>
    </row>
    <row r="31" spans="1:16" ht="15">
      <c r="A31" s="12"/>
      <c r="B31" s="44">
        <v>579</v>
      </c>
      <c r="C31" s="20" t="s">
        <v>58</v>
      </c>
      <c r="D31" s="46">
        <v>0</v>
      </c>
      <c r="E31" s="46">
        <v>0</v>
      </c>
      <c r="F31" s="46">
        <v>0</v>
      </c>
      <c r="G31" s="46">
        <v>9489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9489</v>
      </c>
      <c r="O31" s="47">
        <f t="shared" si="1"/>
        <v>0.5439692731024994</v>
      </c>
      <c r="P31" s="9"/>
    </row>
    <row r="32" spans="1:16" ht="15.75">
      <c r="A32" s="28" t="s">
        <v>47</v>
      </c>
      <c r="B32" s="29"/>
      <c r="C32" s="30"/>
      <c r="D32" s="31">
        <f aca="true" t="shared" si="9" ref="D32:M32">SUM(D33:D35)</f>
        <v>3493137</v>
      </c>
      <c r="E32" s="31">
        <f t="shared" si="9"/>
        <v>1426052</v>
      </c>
      <c r="F32" s="31">
        <f t="shared" si="9"/>
        <v>0</v>
      </c>
      <c r="G32" s="31">
        <f t="shared" si="9"/>
        <v>31510</v>
      </c>
      <c r="H32" s="31">
        <f t="shared" si="9"/>
        <v>0</v>
      </c>
      <c r="I32" s="31">
        <f t="shared" si="9"/>
        <v>887943</v>
      </c>
      <c r="J32" s="31">
        <f t="shared" si="9"/>
        <v>1619920</v>
      </c>
      <c r="K32" s="31">
        <f t="shared" si="9"/>
        <v>169062</v>
      </c>
      <c r="L32" s="31">
        <f t="shared" si="9"/>
        <v>0</v>
      </c>
      <c r="M32" s="31">
        <f t="shared" si="9"/>
        <v>0</v>
      </c>
      <c r="N32" s="31">
        <f t="shared" si="4"/>
        <v>7627624</v>
      </c>
      <c r="O32" s="43">
        <f t="shared" si="1"/>
        <v>437.26347168080713</v>
      </c>
      <c r="P32" s="9"/>
    </row>
    <row r="33" spans="1:16" ht="15">
      <c r="A33" s="12"/>
      <c r="B33" s="44">
        <v>581</v>
      </c>
      <c r="C33" s="20" t="s">
        <v>44</v>
      </c>
      <c r="D33" s="46">
        <v>3362783</v>
      </c>
      <c r="E33" s="46">
        <v>592875</v>
      </c>
      <c r="F33" s="46">
        <v>0</v>
      </c>
      <c r="G33" s="46">
        <v>31510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3987168</v>
      </c>
      <c r="O33" s="47">
        <f t="shared" si="1"/>
        <v>228.56959412978674</v>
      </c>
      <c r="P33" s="9"/>
    </row>
    <row r="34" spans="1:16" ht="15">
      <c r="A34" s="12"/>
      <c r="B34" s="44">
        <v>583</v>
      </c>
      <c r="C34" s="20" t="s">
        <v>45</v>
      </c>
      <c r="D34" s="46">
        <v>121294</v>
      </c>
      <c r="E34" s="46">
        <v>833177</v>
      </c>
      <c r="F34" s="46">
        <v>0</v>
      </c>
      <c r="G34" s="46">
        <v>0</v>
      </c>
      <c r="H34" s="46">
        <v>0</v>
      </c>
      <c r="I34" s="46">
        <v>887943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1842414</v>
      </c>
      <c r="O34" s="47">
        <f t="shared" si="1"/>
        <v>105.61878009630819</v>
      </c>
      <c r="P34" s="9"/>
    </row>
    <row r="35" spans="1:16" ht="15.75" thickBot="1">
      <c r="A35" s="12"/>
      <c r="B35" s="44">
        <v>590</v>
      </c>
      <c r="C35" s="20" t="s">
        <v>46</v>
      </c>
      <c r="D35" s="46">
        <v>9060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1619920</v>
      </c>
      <c r="K35" s="46">
        <v>169062</v>
      </c>
      <c r="L35" s="46">
        <v>0</v>
      </c>
      <c r="M35" s="46">
        <v>0</v>
      </c>
      <c r="N35" s="46">
        <f t="shared" si="4"/>
        <v>1798042</v>
      </c>
      <c r="O35" s="47">
        <f t="shared" si="1"/>
        <v>103.07509745471222</v>
      </c>
      <c r="P35" s="9"/>
    </row>
    <row r="36" spans="1:119" ht="16.5" thickBot="1">
      <c r="A36" s="14" t="s">
        <v>10</v>
      </c>
      <c r="B36" s="23"/>
      <c r="C36" s="22"/>
      <c r="D36" s="15">
        <f>SUM(D5,D13,D17,D23,D25,D28,D32)</f>
        <v>20457611</v>
      </c>
      <c r="E36" s="15">
        <f aca="true" t="shared" si="10" ref="E36:M36">SUM(E5,E13,E17,E23,E25,E28,E32)</f>
        <v>11361549</v>
      </c>
      <c r="F36" s="15">
        <f t="shared" si="10"/>
        <v>0</v>
      </c>
      <c r="G36" s="15">
        <f t="shared" si="10"/>
        <v>3682659</v>
      </c>
      <c r="H36" s="15">
        <f t="shared" si="10"/>
        <v>0</v>
      </c>
      <c r="I36" s="15">
        <f t="shared" si="10"/>
        <v>19786294</v>
      </c>
      <c r="J36" s="15">
        <f t="shared" si="10"/>
        <v>1619920</v>
      </c>
      <c r="K36" s="15">
        <f t="shared" si="10"/>
        <v>1402347</v>
      </c>
      <c r="L36" s="15">
        <f t="shared" si="10"/>
        <v>0</v>
      </c>
      <c r="M36" s="15">
        <f t="shared" si="10"/>
        <v>0</v>
      </c>
      <c r="N36" s="15">
        <f t="shared" si="4"/>
        <v>58310380</v>
      </c>
      <c r="O36" s="37">
        <f t="shared" si="1"/>
        <v>3342.7184132079797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80</v>
      </c>
      <c r="M38" s="93"/>
      <c r="N38" s="93"/>
      <c r="O38" s="41">
        <v>17444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6118961</v>
      </c>
      <c r="E5" s="26">
        <f t="shared" si="0"/>
        <v>352956</v>
      </c>
      <c r="F5" s="26">
        <f t="shared" si="0"/>
        <v>0</v>
      </c>
      <c r="G5" s="26">
        <f t="shared" si="0"/>
        <v>38702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1">SUM(D5:M5)</f>
        <v>6510619</v>
      </c>
      <c r="O5" s="32">
        <f aca="true" t="shared" si="2" ref="O5:O38">(N5/O$40)</f>
        <v>319.06978681695665</v>
      </c>
      <c r="P5" s="6"/>
    </row>
    <row r="6" spans="1:16" ht="15">
      <c r="A6" s="12"/>
      <c r="B6" s="44">
        <v>511</v>
      </c>
      <c r="C6" s="20" t="s">
        <v>19</v>
      </c>
      <c r="D6" s="46">
        <v>115377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115377</v>
      </c>
      <c r="O6" s="47">
        <f t="shared" si="2"/>
        <v>5.654349424160745</v>
      </c>
      <c r="P6" s="9"/>
    </row>
    <row r="7" spans="1:16" ht="15">
      <c r="A7" s="12"/>
      <c r="B7" s="44">
        <v>512</v>
      </c>
      <c r="C7" s="20" t="s">
        <v>20</v>
      </c>
      <c r="D7" s="46">
        <v>1006217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1006217</v>
      </c>
      <c r="O7" s="47">
        <f t="shared" si="2"/>
        <v>49.31227640284244</v>
      </c>
      <c r="P7" s="9"/>
    </row>
    <row r="8" spans="1:16" ht="15">
      <c r="A8" s="12"/>
      <c r="B8" s="44">
        <v>513</v>
      </c>
      <c r="C8" s="20" t="s">
        <v>21</v>
      </c>
      <c r="D8" s="46">
        <v>2644880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2644880</v>
      </c>
      <c r="O8" s="47">
        <f t="shared" si="2"/>
        <v>129.61921097770156</v>
      </c>
      <c r="P8" s="9"/>
    </row>
    <row r="9" spans="1:16" ht="15">
      <c r="A9" s="12"/>
      <c r="B9" s="44">
        <v>514</v>
      </c>
      <c r="C9" s="20" t="s">
        <v>22</v>
      </c>
      <c r="D9" s="46">
        <v>280746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280746</v>
      </c>
      <c r="O9" s="47">
        <f t="shared" si="2"/>
        <v>13.758686596422445</v>
      </c>
      <c r="P9" s="9"/>
    </row>
    <row r="10" spans="1:16" ht="15">
      <c r="A10" s="12"/>
      <c r="B10" s="44">
        <v>515</v>
      </c>
      <c r="C10" s="20" t="s">
        <v>23</v>
      </c>
      <c r="D10" s="46">
        <v>0</v>
      </c>
      <c r="E10" s="46">
        <v>205425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205425</v>
      </c>
      <c r="O10" s="47">
        <f t="shared" si="2"/>
        <v>10.067385444743936</v>
      </c>
      <c r="P10" s="9"/>
    </row>
    <row r="11" spans="1:16" ht="15">
      <c r="A11" s="12"/>
      <c r="B11" s="44">
        <v>519</v>
      </c>
      <c r="C11" s="20" t="s">
        <v>65</v>
      </c>
      <c r="D11" s="46">
        <v>2071741</v>
      </c>
      <c r="E11" s="46">
        <v>147531</v>
      </c>
      <c r="F11" s="46">
        <v>0</v>
      </c>
      <c r="G11" s="46">
        <v>38702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2257974</v>
      </c>
      <c r="O11" s="47">
        <f t="shared" si="2"/>
        <v>110.65787797108551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11335184</v>
      </c>
      <c r="E12" s="31">
        <f t="shared" si="3"/>
        <v>40557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1269694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12645435</v>
      </c>
      <c r="O12" s="43">
        <f t="shared" si="2"/>
        <v>619.722371967655</v>
      </c>
      <c r="P12" s="10"/>
    </row>
    <row r="13" spans="1:16" ht="15">
      <c r="A13" s="12"/>
      <c r="B13" s="44">
        <v>521</v>
      </c>
      <c r="C13" s="20" t="s">
        <v>27</v>
      </c>
      <c r="D13" s="46">
        <v>6664271</v>
      </c>
      <c r="E13" s="46">
        <v>40557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6704828</v>
      </c>
      <c r="O13" s="47">
        <f t="shared" si="2"/>
        <v>328.58750306297475</v>
      </c>
      <c r="P13" s="9"/>
    </row>
    <row r="14" spans="1:16" ht="15">
      <c r="A14" s="12"/>
      <c r="B14" s="44">
        <v>522</v>
      </c>
      <c r="C14" s="20" t="s">
        <v>28</v>
      </c>
      <c r="D14" s="46">
        <v>4143738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4143738</v>
      </c>
      <c r="O14" s="47">
        <f t="shared" si="2"/>
        <v>203.0746385689782</v>
      </c>
      <c r="P14" s="9"/>
    </row>
    <row r="15" spans="1:16" ht="15">
      <c r="A15" s="12"/>
      <c r="B15" s="44">
        <v>524</v>
      </c>
      <c r="C15" s="20" t="s">
        <v>29</v>
      </c>
      <c r="D15" s="46">
        <v>527175</v>
      </c>
      <c r="E15" s="46">
        <v>0</v>
      </c>
      <c r="F15" s="46">
        <v>0</v>
      </c>
      <c r="G15" s="46">
        <v>0</v>
      </c>
      <c r="H15" s="46">
        <v>0</v>
      </c>
      <c r="I15" s="46">
        <v>1269694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1796869</v>
      </c>
      <c r="O15" s="47">
        <f t="shared" si="2"/>
        <v>88.06023033570203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SUM(D17:D21)</f>
        <v>0</v>
      </c>
      <c r="E16" s="31">
        <f t="shared" si="4"/>
        <v>1097088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22470710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23567798</v>
      </c>
      <c r="O16" s="43">
        <f t="shared" si="2"/>
        <v>1155.001127174712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4790238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4790238</v>
      </c>
      <c r="O17" s="47">
        <f t="shared" si="2"/>
        <v>234.75804949767215</v>
      </c>
      <c r="P17" s="9"/>
    </row>
    <row r="18" spans="1:16" ht="15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3971572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3971572</v>
      </c>
      <c r="O18" s="47">
        <f t="shared" si="2"/>
        <v>194.63719676549866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2796557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2796557</v>
      </c>
      <c r="O19" s="47">
        <f t="shared" si="2"/>
        <v>137.05253614310217</v>
      </c>
      <c r="P19" s="9"/>
    </row>
    <row r="20" spans="1:16" ht="15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10912343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10912343</v>
      </c>
      <c r="O20" s="47">
        <f t="shared" si="2"/>
        <v>534.7876990933595</v>
      </c>
      <c r="P20" s="9"/>
    </row>
    <row r="21" spans="1:16" ht="15">
      <c r="A21" s="12"/>
      <c r="B21" s="44">
        <v>537</v>
      </c>
      <c r="C21" s="20" t="s">
        <v>77</v>
      </c>
      <c r="D21" s="46">
        <v>0</v>
      </c>
      <c r="E21" s="46">
        <v>1097088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1097088</v>
      </c>
      <c r="O21" s="47">
        <f t="shared" si="2"/>
        <v>53.76564567507964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SUM(D23:D25)</f>
        <v>1171901</v>
      </c>
      <c r="E22" s="31">
        <f t="shared" si="5"/>
        <v>2462350</v>
      </c>
      <c r="F22" s="31">
        <f t="shared" si="5"/>
        <v>0</v>
      </c>
      <c r="G22" s="31">
        <f t="shared" si="5"/>
        <v>1907228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aca="true" t="shared" si="6" ref="N22:N28">SUM(D22:M22)</f>
        <v>5541479</v>
      </c>
      <c r="O22" s="43">
        <f t="shared" si="2"/>
        <v>271.5745650575839</v>
      </c>
      <c r="P22" s="10"/>
    </row>
    <row r="23" spans="1:16" ht="15">
      <c r="A23" s="12"/>
      <c r="B23" s="44">
        <v>541</v>
      </c>
      <c r="C23" s="20" t="s">
        <v>69</v>
      </c>
      <c r="D23" s="46">
        <v>1171901</v>
      </c>
      <c r="E23" s="46">
        <v>2237522</v>
      </c>
      <c r="F23" s="46">
        <v>0</v>
      </c>
      <c r="G23" s="46">
        <v>750258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4159681</v>
      </c>
      <c r="O23" s="47">
        <f t="shared" si="2"/>
        <v>203.8559666748346</v>
      </c>
      <c r="P23" s="9"/>
    </row>
    <row r="24" spans="1:16" ht="15">
      <c r="A24" s="12"/>
      <c r="B24" s="44">
        <v>545</v>
      </c>
      <c r="C24" s="20" t="s">
        <v>94</v>
      </c>
      <c r="D24" s="46">
        <v>0</v>
      </c>
      <c r="E24" s="46">
        <v>182440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182440</v>
      </c>
      <c r="O24" s="47">
        <f t="shared" si="2"/>
        <v>8.940945846606224</v>
      </c>
      <c r="P24" s="9"/>
    </row>
    <row r="25" spans="1:16" ht="15">
      <c r="A25" s="12"/>
      <c r="B25" s="44">
        <v>549</v>
      </c>
      <c r="C25" s="20" t="s">
        <v>86</v>
      </c>
      <c r="D25" s="46">
        <v>0</v>
      </c>
      <c r="E25" s="46">
        <v>42388</v>
      </c>
      <c r="F25" s="46">
        <v>0</v>
      </c>
      <c r="G25" s="46">
        <v>1156970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1199358</v>
      </c>
      <c r="O25" s="47">
        <f t="shared" si="2"/>
        <v>58.7776525361431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21037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21037</v>
      </c>
      <c r="O26" s="43">
        <f t="shared" si="2"/>
        <v>1.0309728007841215</v>
      </c>
      <c r="P26" s="10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21037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21037</v>
      </c>
      <c r="O27" s="47">
        <f t="shared" si="2"/>
        <v>1.0309728007841215</v>
      </c>
      <c r="P27" s="9"/>
    </row>
    <row r="28" spans="1:16" ht="15.75">
      <c r="A28" s="28" t="s">
        <v>87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1422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1422</v>
      </c>
      <c r="O28" s="43">
        <f t="shared" si="2"/>
        <v>0.06968880176427346</v>
      </c>
      <c r="P28" s="10"/>
    </row>
    <row r="29" spans="1:16" ht="15">
      <c r="A29" s="12"/>
      <c r="B29" s="44">
        <v>569</v>
      </c>
      <c r="C29" s="20" t="s">
        <v>88</v>
      </c>
      <c r="D29" s="46">
        <v>0</v>
      </c>
      <c r="E29" s="46">
        <v>0</v>
      </c>
      <c r="F29" s="46">
        <v>0</v>
      </c>
      <c r="G29" s="46">
        <v>1422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9" ref="N29:N38">SUM(D29:M29)</f>
        <v>1422</v>
      </c>
      <c r="O29" s="47">
        <f t="shared" si="2"/>
        <v>0.06968880176427346</v>
      </c>
      <c r="P29" s="9"/>
    </row>
    <row r="30" spans="1:16" ht="15.75">
      <c r="A30" s="28" t="s">
        <v>41</v>
      </c>
      <c r="B30" s="29"/>
      <c r="C30" s="30"/>
      <c r="D30" s="31">
        <f aca="true" t="shared" si="10" ref="D30:M30">SUM(D31:D33)</f>
        <v>1522837</v>
      </c>
      <c r="E30" s="31">
        <f t="shared" si="10"/>
        <v>4409257</v>
      </c>
      <c r="F30" s="31">
        <f t="shared" si="10"/>
        <v>0</v>
      </c>
      <c r="G30" s="31">
        <f t="shared" si="10"/>
        <v>804490</v>
      </c>
      <c r="H30" s="31">
        <f t="shared" si="10"/>
        <v>0</v>
      </c>
      <c r="I30" s="31">
        <f t="shared" si="10"/>
        <v>403123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7139707</v>
      </c>
      <c r="O30" s="43">
        <f t="shared" si="2"/>
        <v>349.8998774810096</v>
      </c>
      <c r="P30" s="9"/>
    </row>
    <row r="31" spans="1:16" ht="15">
      <c r="A31" s="12"/>
      <c r="B31" s="44">
        <v>572</v>
      </c>
      <c r="C31" s="20" t="s">
        <v>70</v>
      </c>
      <c r="D31" s="46">
        <v>1522837</v>
      </c>
      <c r="E31" s="46">
        <v>4407046</v>
      </c>
      <c r="F31" s="46">
        <v>0</v>
      </c>
      <c r="G31" s="46">
        <v>804490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6734373</v>
      </c>
      <c r="O31" s="47">
        <f t="shared" si="2"/>
        <v>330.03543249203625</v>
      </c>
      <c r="P31" s="9"/>
    </row>
    <row r="32" spans="1:16" ht="15">
      <c r="A32" s="12"/>
      <c r="B32" s="44">
        <v>575</v>
      </c>
      <c r="C32" s="20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403123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403123</v>
      </c>
      <c r="O32" s="47">
        <f t="shared" si="2"/>
        <v>19.756089193825044</v>
      </c>
      <c r="P32" s="9"/>
    </row>
    <row r="33" spans="1:16" ht="15">
      <c r="A33" s="12"/>
      <c r="B33" s="44">
        <v>579</v>
      </c>
      <c r="C33" s="20" t="s">
        <v>58</v>
      </c>
      <c r="D33" s="46">
        <v>0</v>
      </c>
      <c r="E33" s="46">
        <v>2211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2211</v>
      </c>
      <c r="O33" s="47">
        <f t="shared" si="2"/>
        <v>0.10835579514824797</v>
      </c>
      <c r="P33" s="9"/>
    </row>
    <row r="34" spans="1:16" ht="15.75">
      <c r="A34" s="28" t="s">
        <v>72</v>
      </c>
      <c r="B34" s="29"/>
      <c r="C34" s="30"/>
      <c r="D34" s="31">
        <f aca="true" t="shared" si="11" ref="D34:M34">SUM(D35:D37)</f>
        <v>1842392</v>
      </c>
      <c r="E34" s="31">
        <f t="shared" si="11"/>
        <v>3497744</v>
      </c>
      <c r="F34" s="31">
        <f t="shared" si="11"/>
        <v>1538769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1695008</v>
      </c>
      <c r="K34" s="31">
        <f t="shared" si="11"/>
        <v>5396892</v>
      </c>
      <c r="L34" s="31">
        <f t="shared" si="11"/>
        <v>0</v>
      </c>
      <c r="M34" s="31">
        <f t="shared" si="11"/>
        <v>0</v>
      </c>
      <c r="N34" s="31">
        <f t="shared" si="9"/>
        <v>13970805</v>
      </c>
      <c r="O34" s="43">
        <f t="shared" si="2"/>
        <v>684.6755697133055</v>
      </c>
      <c r="P34" s="9"/>
    </row>
    <row r="35" spans="1:16" ht="15">
      <c r="A35" s="12"/>
      <c r="B35" s="44">
        <v>581</v>
      </c>
      <c r="C35" s="20" t="s">
        <v>73</v>
      </c>
      <c r="D35" s="46">
        <v>1826903</v>
      </c>
      <c r="E35" s="46">
        <v>3497744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5324647</v>
      </c>
      <c r="O35" s="47">
        <f t="shared" si="2"/>
        <v>260.9481499632443</v>
      </c>
      <c r="P35" s="9"/>
    </row>
    <row r="36" spans="1:16" ht="15">
      <c r="A36" s="12"/>
      <c r="B36" s="44">
        <v>583</v>
      </c>
      <c r="C36" s="20" t="s">
        <v>45</v>
      </c>
      <c r="D36" s="46">
        <v>0</v>
      </c>
      <c r="E36" s="46">
        <v>0</v>
      </c>
      <c r="F36" s="46">
        <v>1538769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1538769</v>
      </c>
      <c r="O36" s="47">
        <f t="shared" si="2"/>
        <v>75.41136976231316</v>
      </c>
      <c r="P36" s="9"/>
    </row>
    <row r="37" spans="1:16" ht="15.75" thickBot="1">
      <c r="A37" s="12"/>
      <c r="B37" s="44">
        <v>590</v>
      </c>
      <c r="C37" s="20" t="s">
        <v>74</v>
      </c>
      <c r="D37" s="46">
        <v>15489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1695008</v>
      </c>
      <c r="K37" s="46">
        <v>5396892</v>
      </c>
      <c r="L37" s="46">
        <v>0</v>
      </c>
      <c r="M37" s="46">
        <v>0</v>
      </c>
      <c r="N37" s="46">
        <f t="shared" si="9"/>
        <v>7107389</v>
      </c>
      <c r="O37" s="47">
        <f t="shared" si="2"/>
        <v>348.3160499877481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2" ref="D38:M38">SUM(D5,D12,D16,D22,D26,D28,D30,D34)</f>
        <v>21991275</v>
      </c>
      <c r="E38" s="15">
        <f t="shared" si="12"/>
        <v>11880989</v>
      </c>
      <c r="F38" s="15">
        <f t="shared" si="12"/>
        <v>1538769</v>
      </c>
      <c r="G38" s="15">
        <f t="shared" si="12"/>
        <v>2751842</v>
      </c>
      <c r="H38" s="15">
        <f t="shared" si="12"/>
        <v>0</v>
      </c>
      <c r="I38" s="15">
        <f t="shared" si="12"/>
        <v>24143527</v>
      </c>
      <c r="J38" s="15">
        <f t="shared" si="12"/>
        <v>1695008</v>
      </c>
      <c r="K38" s="15">
        <f t="shared" si="12"/>
        <v>5396892</v>
      </c>
      <c r="L38" s="15">
        <f t="shared" si="12"/>
        <v>0</v>
      </c>
      <c r="M38" s="15">
        <f t="shared" si="12"/>
        <v>0</v>
      </c>
      <c r="N38" s="15">
        <f t="shared" si="9"/>
        <v>69398302</v>
      </c>
      <c r="O38" s="37">
        <f t="shared" si="2"/>
        <v>3401.043959813771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20405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6248621</v>
      </c>
      <c r="E5" s="26">
        <f t="shared" si="0"/>
        <v>299136</v>
      </c>
      <c r="F5" s="26">
        <f t="shared" si="0"/>
        <v>0</v>
      </c>
      <c r="G5" s="26">
        <f t="shared" si="0"/>
        <v>123322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4794014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11465093</v>
      </c>
      <c r="O5" s="32">
        <f aca="true" t="shared" si="2" ref="O5:O39">(N5/O$41)</f>
        <v>574.374680627223</v>
      </c>
      <c r="P5" s="6"/>
    </row>
    <row r="6" spans="1:16" ht="15">
      <c r="A6" s="12"/>
      <c r="B6" s="44">
        <v>511</v>
      </c>
      <c r="C6" s="20" t="s">
        <v>19</v>
      </c>
      <c r="D6" s="46">
        <v>119551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119551</v>
      </c>
      <c r="O6" s="47">
        <f t="shared" si="2"/>
        <v>5.989228996543259</v>
      </c>
      <c r="P6" s="9"/>
    </row>
    <row r="7" spans="1:16" ht="15">
      <c r="A7" s="12"/>
      <c r="B7" s="44">
        <v>512</v>
      </c>
      <c r="C7" s="20" t="s">
        <v>20</v>
      </c>
      <c r="D7" s="46">
        <v>980675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980675</v>
      </c>
      <c r="O7" s="47">
        <f t="shared" si="2"/>
        <v>49.129552627623866</v>
      </c>
      <c r="P7" s="9"/>
    </row>
    <row r="8" spans="1:16" ht="15">
      <c r="A8" s="12"/>
      <c r="B8" s="44">
        <v>513</v>
      </c>
      <c r="C8" s="20" t="s">
        <v>21</v>
      </c>
      <c r="D8" s="46">
        <v>3135310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3135310</v>
      </c>
      <c r="O8" s="47">
        <f t="shared" si="2"/>
        <v>157.07178999048145</v>
      </c>
      <c r="P8" s="9"/>
    </row>
    <row r="9" spans="1:16" ht="15">
      <c r="A9" s="12"/>
      <c r="B9" s="44">
        <v>514</v>
      </c>
      <c r="C9" s="20" t="s">
        <v>22</v>
      </c>
      <c r="D9" s="46">
        <v>223635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223635</v>
      </c>
      <c r="O9" s="47">
        <f t="shared" si="2"/>
        <v>11.203597014177646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4794014</v>
      </c>
      <c r="L10" s="46">
        <v>0</v>
      </c>
      <c r="M10" s="46">
        <v>0</v>
      </c>
      <c r="N10" s="46">
        <f t="shared" si="1"/>
        <v>4794014</v>
      </c>
      <c r="O10" s="47">
        <f t="shared" si="2"/>
        <v>240.16902960773507</v>
      </c>
      <c r="P10" s="9"/>
    </row>
    <row r="11" spans="1:16" ht="15">
      <c r="A11" s="12"/>
      <c r="B11" s="44">
        <v>519</v>
      </c>
      <c r="C11" s="20" t="s">
        <v>65</v>
      </c>
      <c r="D11" s="46">
        <v>1789450</v>
      </c>
      <c r="E11" s="46">
        <v>299136</v>
      </c>
      <c r="F11" s="46">
        <v>0</v>
      </c>
      <c r="G11" s="46">
        <v>123322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2211908</v>
      </c>
      <c r="O11" s="47">
        <f t="shared" si="2"/>
        <v>110.8114823906618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10229310</v>
      </c>
      <c r="E12" s="31">
        <f t="shared" si="3"/>
        <v>0</v>
      </c>
      <c r="F12" s="31">
        <f t="shared" si="3"/>
        <v>0</v>
      </c>
      <c r="G12" s="31">
        <f t="shared" si="3"/>
        <v>444284</v>
      </c>
      <c r="H12" s="31">
        <f t="shared" si="3"/>
        <v>0</v>
      </c>
      <c r="I12" s="31">
        <f t="shared" si="3"/>
        <v>1061105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11734699</v>
      </c>
      <c r="O12" s="43">
        <f t="shared" si="2"/>
        <v>587.8813185712139</v>
      </c>
      <c r="P12" s="10"/>
    </row>
    <row r="13" spans="1:16" ht="15">
      <c r="A13" s="12"/>
      <c r="B13" s="44">
        <v>521</v>
      </c>
      <c r="C13" s="20" t="s">
        <v>27</v>
      </c>
      <c r="D13" s="46">
        <v>5893382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5893382</v>
      </c>
      <c r="O13" s="47">
        <f t="shared" si="2"/>
        <v>295.2448274134562</v>
      </c>
      <c r="P13" s="9"/>
    </row>
    <row r="14" spans="1:16" ht="15">
      <c r="A14" s="12"/>
      <c r="B14" s="44">
        <v>522</v>
      </c>
      <c r="C14" s="20" t="s">
        <v>28</v>
      </c>
      <c r="D14" s="46">
        <v>3816839</v>
      </c>
      <c r="E14" s="46">
        <v>0</v>
      </c>
      <c r="F14" s="46">
        <v>0</v>
      </c>
      <c r="G14" s="46">
        <v>444284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4261123</v>
      </c>
      <c r="O14" s="47">
        <f t="shared" si="2"/>
        <v>213.4724212213817</v>
      </c>
      <c r="P14" s="9"/>
    </row>
    <row r="15" spans="1:16" ht="15">
      <c r="A15" s="12"/>
      <c r="B15" s="44">
        <v>524</v>
      </c>
      <c r="C15" s="20" t="s">
        <v>29</v>
      </c>
      <c r="D15" s="46">
        <v>519089</v>
      </c>
      <c r="E15" s="46">
        <v>0</v>
      </c>
      <c r="F15" s="46">
        <v>0</v>
      </c>
      <c r="G15" s="46">
        <v>0</v>
      </c>
      <c r="H15" s="46">
        <v>0</v>
      </c>
      <c r="I15" s="46">
        <v>1061105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1580194</v>
      </c>
      <c r="O15" s="47">
        <f t="shared" si="2"/>
        <v>79.16406993637594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SUM(D17:D23)</f>
        <v>0</v>
      </c>
      <c r="E16" s="31">
        <f t="shared" si="4"/>
        <v>992589</v>
      </c>
      <c r="F16" s="31">
        <f t="shared" si="4"/>
        <v>0</v>
      </c>
      <c r="G16" s="31">
        <f t="shared" si="4"/>
        <v>143686</v>
      </c>
      <c r="H16" s="31">
        <f t="shared" si="4"/>
        <v>0</v>
      </c>
      <c r="I16" s="31">
        <f t="shared" si="4"/>
        <v>19852618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20988893</v>
      </c>
      <c r="O16" s="43">
        <f t="shared" si="2"/>
        <v>1051.495065377486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3211786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3211786</v>
      </c>
      <c r="O17" s="47">
        <f t="shared" si="2"/>
        <v>160.90306096888932</v>
      </c>
      <c r="P17" s="9"/>
    </row>
    <row r="18" spans="1:16" ht="15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3902155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3902155</v>
      </c>
      <c r="O18" s="47">
        <f t="shared" si="2"/>
        <v>195.48895345924552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2836472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2836472</v>
      </c>
      <c r="O19" s="47">
        <f t="shared" si="2"/>
        <v>142.1006963578979</v>
      </c>
      <c r="P19" s="9"/>
    </row>
    <row r="20" spans="1:16" ht="15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9902205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9902205</v>
      </c>
      <c r="O20" s="47">
        <f t="shared" si="2"/>
        <v>496.077601322579</v>
      </c>
      <c r="P20" s="9"/>
    </row>
    <row r="21" spans="1:16" ht="15">
      <c r="A21" s="12"/>
      <c r="B21" s="44">
        <v>537</v>
      </c>
      <c r="C21" s="20" t="s">
        <v>77</v>
      </c>
      <c r="D21" s="46">
        <v>0</v>
      </c>
      <c r="E21" s="46">
        <v>992589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992589</v>
      </c>
      <c r="O21" s="47">
        <f t="shared" si="2"/>
        <v>49.72641651219879</v>
      </c>
      <c r="P21" s="9"/>
    </row>
    <row r="22" spans="1:16" ht="15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65817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65817</v>
      </c>
      <c r="O22" s="47">
        <f t="shared" si="2"/>
        <v>3.2972796954060417</v>
      </c>
      <c r="P22" s="9"/>
    </row>
    <row r="23" spans="1:16" ht="15">
      <c r="A23" s="12"/>
      <c r="B23" s="44">
        <v>539</v>
      </c>
      <c r="C23" s="20" t="s">
        <v>91</v>
      </c>
      <c r="D23" s="46">
        <v>0</v>
      </c>
      <c r="E23" s="46">
        <v>0</v>
      </c>
      <c r="F23" s="46">
        <v>0</v>
      </c>
      <c r="G23" s="46">
        <v>77869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77869</v>
      </c>
      <c r="O23" s="47">
        <f t="shared" si="2"/>
        <v>3.9010570612694755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1416078</v>
      </c>
      <c r="E24" s="31">
        <f t="shared" si="6"/>
        <v>1521863</v>
      </c>
      <c r="F24" s="31">
        <f t="shared" si="6"/>
        <v>0</v>
      </c>
      <c r="G24" s="31">
        <f t="shared" si="6"/>
        <v>1979105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4917046</v>
      </c>
      <c r="O24" s="43">
        <f t="shared" si="2"/>
        <v>246.33264866489654</v>
      </c>
      <c r="P24" s="10"/>
    </row>
    <row r="25" spans="1:16" ht="15">
      <c r="A25" s="12"/>
      <c r="B25" s="44">
        <v>541</v>
      </c>
      <c r="C25" s="20" t="s">
        <v>69</v>
      </c>
      <c r="D25" s="46">
        <v>1416078</v>
      </c>
      <c r="E25" s="46">
        <v>1521863</v>
      </c>
      <c r="F25" s="46">
        <v>0</v>
      </c>
      <c r="G25" s="46">
        <v>636090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3574031</v>
      </c>
      <c r="O25" s="47">
        <f t="shared" si="2"/>
        <v>179.05069886278244</v>
      </c>
      <c r="P25" s="9"/>
    </row>
    <row r="26" spans="1:16" ht="15">
      <c r="A26" s="12"/>
      <c r="B26" s="44">
        <v>549</v>
      </c>
      <c r="C26" s="20" t="s">
        <v>86</v>
      </c>
      <c r="D26" s="46">
        <v>0</v>
      </c>
      <c r="E26" s="46">
        <v>0</v>
      </c>
      <c r="F26" s="46">
        <v>0</v>
      </c>
      <c r="G26" s="46">
        <v>1343015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1343015</v>
      </c>
      <c r="O26" s="47">
        <f t="shared" si="2"/>
        <v>67.28194980211413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43662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43662</v>
      </c>
      <c r="O27" s="43">
        <f t="shared" si="2"/>
        <v>2.1873653624567906</v>
      </c>
      <c r="P27" s="10"/>
    </row>
    <row r="28" spans="1:16" ht="15">
      <c r="A28" s="13"/>
      <c r="B28" s="45">
        <v>559</v>
      </c>
      <c r="C28" s="21" t="s">
        <v>40</v>
      </c>
      <c r="D28" s="46">
        <v>0</v>
      </c>
      <c r="E28" s="46">
        <v>43662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43662</v>
      </c>
      <c r="O28" s="47">
        <f t="shared" si="2"/>
        <v>2.1873653624567906</v>
      </c>
      <c r="P28" s="9"/>
    </row>
    <row r="29" spans="1:16" ht="15.75">
      <c r="A29" s="28" t="s">
        <v>87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8057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8057</v>
      </c>
      <c r="O29" s="43">
        <f t="shared" si="2"/>
        <v>0.4036370923300436</v>
      </c>
      <c r="P29" s="10"/>
    </row>
    <row r="30" spans="1:16" ht="15">
      <c r="A30" s="12"/>
      <c r="B30" s="44">
        <v>569</v>
      </c>
      <c r="C30" s="20" t="s">
        <v>88</v>
      </c>
      <c r="D30" s="46">
        <v>0</v>
      </c>
      <c r="E30" s="46">
        <v>0</v>
      </c>
      <c r="F30" s="46">
        <v>0</v>
      </c>
      <c r="G30" s="46">
        <v>8057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9">SUM(D30:M30)</f>
        <v>8057</v>
      </c>
      <c r="O30" s="47">
        <f t="shared" si="2"/>
        <v>0.4036370923300436</v>
      </c>
      <c r="P30" s="9"/>
    </row>
    <row r="31" spans="1:16" ht="15.75">
      <c r="A31" s="28" t="s">
        <v>41</v>
      </c>
      <c r="B31" s="29"/>
      <c r="C31" s="30"/>
      <c r="D31" s="31">
        <f aca="true" t="shared" si="11" ref="D31:M31">SUM(D32:D34)</f>
        <v>1482018</v>
      </c>
      <c r="E31" s="31">
        <f t="shared" si="11"/>
        <v>15637729</v>
      </c>
      <c r="F31" s="31">
        <f t="shared" si="11"/>
        <v>0</v>
      </c>
      <c r="G31" s="31">
        <f t="shared" si="11"/>
        <v>341466</v>
      </c>
      <c r="H31" s="31">
        <f t="shared" si="11"/>
        <v>0</v>
      </c>
      <c r="I31" s="31">
        <f t="shared" si="11"/>
        <v>375487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17836700</v>
      </c>
      <c r="O31" s="43">
        <f t="shared" si="2"/>
        <v>893.5774760783528</v>
      </c>
      <c r="P31" s="9"/>
    </row>
    <row r="32" spans="1:16" ht="15">
      <c r="A32" s="12"/>
      <c r="B32" s="44">
        <v>572</v>
      </c>
      <c r="C32" s="20" t="s">
        <v>70</v>
      </c>
      <c r="D32" s="46">
        <v>1482018</v>
      </c>
      <c r="E32" s="46">
        <v>0</v>
      </c>
      <c r="F32" s="46">
        <v>0</v>
      </c>
      <c r="G32" s="46">
        <v>341466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1823484</v>
      </c>
      <c r="O32" s="47">
        <f t="shared" si="2"/>
        <v>91.35233705726166</v>
      </c>
      <c r="P32" s="9"/>
    </row>
    <row r="33" spans="1:16" ht="15">
      <c r="A33" s="12"/>
      <c r="B33" s="44">
        <v>575</v>
      </c>
      <c r="C33" s="20" t="s">
        <v>71</v>
      </c>
      <c r="D33" s="46">
        <v>0</v>
      </c>
      <c r="E33" s="46">
        <v>15635341</v>
      </c>
      <c r="F33" s="46">
        <v>0</v>
      </c>
      <c r="G33" s="46">
        <v>0</v>
      </c>
      <c r="H33" s="46">
        <v>0</v>
      </c>
      <c r="I33" s="46">
        <v>375487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16010828</v>
      </c>
      <c r="O33" s="47">
        <f t="shared" si="2"/>
        <v>802.1055057361856</v>
      </c>
      <c r="P33" s="9"/>
    </row>
    <row r="34" spans="1:16" ht="15">
      <c r="A34" s="12"/>
      <c r="B34" s="44">
        <v>579</v>
      </c>
      <c r="C34" s="20" t="s">
        <v>58</v>
      </c>
      <c r="D34" s="46">
        <v>0</v>
      </c>
      <c r="E34" s="46">
        <v>2388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2388</v>
      </c>
      <c r="O34" s="47">
        <f t="shared" si="2"/>
        <v>0.11963328490556585</v>
      </c>
      <c r="P34" s="9"/>
    </row>
    <row r="35" spans="1:16" ht="15.75">
      <c r="A35" s="28" t="s">
        <v>72</v>
      </c>
      <c r="B35" s="29"/>
      <c r="C35" s="30"/>
      <c r="D35" s="31">
        <f aca="true" t="shared" si="12" ref="D35:M35">SUM(D36:D38)</f>
        <v>9006022</v>
      </c>
      <c r="E35" s="31">
        <f t="shared" si="12"/>
        <v>20299730</v>
      </c>
      <c r="F35" s="31">
        <f t="shared" si="12"/>
        <v>17701223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1507836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48514811</v>
      </c>
      <c r="O35" s="43">
        <f t="shared" si="2"/>
        <v>2430.479985972647</v>
      </c>
      <c r="P35" s="9"/>
    </row>
    <row r="36" spans="1:16" ht="15">
      <c r="A36" s="12"/>
      <c r="B36" s="44">
        <v>581</v>
      </c>
      <c r="C36" s="20" t="s">
        <v>73</v>
      </c>
      <c r="D36" s="46">
        <v>8998126</v>
      </c>
      <c r="E36" s="46">
        <v>19015846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28013972</v>
      </c>
      <c r="O36" s="47">
        <f t="shared" si="2"/>
        <v>1403.435298832724</v>
      </c>
      <c r="P36" s="9"/>
    </row>
    <row r="37" spans="1:16" ht="15">
      <c r="A37" s="12"/>
      <c r="B37" s="44">
        <v>583</v>
      </c>
      <c r="C37" s="20" t="s">
        <v>45</v>
      </c>
      <c r="D37" s="46">
        <v>0</v>
      </c>
      <c r="E37" s="46">
        <v>0</v>
      </c>
      <c r="F37" s="46">
        <v>17701223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17701223</v>
      </c>
      <c r="O37" s="47">
        <f t="shared" si="2"/>
        <v>886.7903912629628</v>
      </c>
      <c r="P37" s="9"/>
    </row>
    <row r="38" spans="1:16" ht="15.75" thickBot="1">
      <c r="A38" s="12"/>
      <c r="B38" s="44">
        <v>590</v>
      </c>
      <c r="C38" s="20" t="s">
        <v>74</v>
      </c>
      <c r="D38" s="46">
        <v>7896</v>
      </c>
      <c r="E38" s="46">
        <v>1283884</v>
      </c>
      <c r="F38" s="46">
        <v>0</v>
      </c>
      <c r="G38" s="46">
        <v>0</v>
      </c>
      <c r="H38" s="46">
        <v>0</v>
      </c>
      <c r="I38" s="46">
        <v>0</v>
      </c>
      <c r="J38" s="46">
        <v>1507836</v>
      </c>
      <c r="K38" s="46">
        <v>0</v>
      </c>
      <c r="L38" s="46">
        <v>0</v>
      </c>
      <c r="M38" s="46">
        <v>0</v>
      </c>
      <c r="N38" s="46">
        <f t="shared" si="10"/>
        <v>2799616</v>
      </c>
      <c r="O38" s="47">
        <f t="shared" si="2"/>
        <v>140.25429587696007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SUM(D5,D12,D16,D24,D27,D29,D31,D35)</f>
        <v>28382049</v>
      </c>
      <c r="E39" s="15">
        <f t="shared" si="13"/>
        <v>38794709</v>
      </c>
      <c r="F39" s="15">
        <f t="shared" si="13"/>
        <v>17701223</v>
      </c>
      <c r="G39" s="15">
        <f t="shared" si="13"/>
        <v>3039920</v>
      </c>
      <c r="H39" s="15">
        <f t="shared" si="13"/>
        <v>0</v>
      </c>
      <c r="I39" s="15">
        <f t="shared" si="13"/>
        <v>21289210</v>
      </c>
      <c r="J39" s="15">
        <f t="shared" si="13"/>
        <v>1507836</v>
      </c>
      <c r="K39" s="15">
        <f t="shared" si="13"/>
        <v>4794014</v>
      </c>
      <c r="L39" s="15">
        <f t="shared" si="13"/>
        <v>0</v>
      </c>
      <c r="M39" s="15">
        <f t="shared" si="13"/>
        <v>0</v>
      </c>
      <c r="N39" s="15">
        <f t="shared" si="10"/>
        <v>115508961</v>
      </c>
      <c r="O39" s="37">
        <f t="shared" si="2"/>
        <v>5786.732177746606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92</v>
      </c>
      <c r="M41" s="93"/>
      <c r="N41" s="93"/>
      <c r="O41" s="41">
        <v>19961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7045236</v>
      </c>
      <c r="E5" s="26">
        <f t="shared" si="0"/>
        <v>294906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5682556</v>
      </c>
      <c r="L5" s="26">
        <f t="shared" si="0"/>
        <v>0</v>
      </c>
      <c r="M5" s="26">
        <f t="shared" si="0"/>
        <v>0</v>
      </c>
      <c r="N5" s="27">
        <f>SUM(D5:M5)</f>
        <v>13022698</v>
      </c>
      <c r="O5" s="32">
        <f aca="true" t="shared" si="1" ref="O5:O39">(N5/O$41)</f>
        <v>668.2761841227485</v>
      </c>
      <c r="P5" s="6"/>
    </row>
    <row r="6" spans="1:16" ht="15">
      <c r="A6" s="12"/>
      <c r="B6" s="44">
        <v>511</v>
      </c>
      <c r="C6" s="20" t="s">
        <v>19</v>
      </c>
      <c r="D6" s="46">
        <v>125230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125230</v>
      </c>
      <c r="O6" s="47">
        <f t="shared" si="1"/>
        <v>6.426335505721763</v>
      </c>
      <c r="P6" s="9"/>
    </row>
    <row r="7" spans="1:16" ht="15">
      <c r="A7" s="12"/>
      <c r="B7" s="44">
        <v>512</v>
      </c>
      <c r="C7" s="20" t="s">
        <v>20</v>
      </c>
      <c r="D7" s="46">
        <v>915967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915967</v>
      </c>
      <c r="O7" s="47">
        <f t="shared" si="1"/>
        <v>47.00400266844563</v>
      </c>
      <c r="P7" s="9"/>
    </row>
    <row r="8" spans="1:16" ht="15">
      <c r="A8" s="12"/>
      <c r="B8" s="44">
        <v>513</v>
      </c>
      <c r="C8" s="20" t="s">
        <v>21</v>
      </c>
      <c r="D8" s="46">
        <v>2860927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2860927</v>
      </c>
      <c r="O8" s="47">
        <f t="shared" si="1"/>
        <v>146.81207984810388</v>
      </c>
      <c r="P8" s="9"/>
    </row>
    <row r="9" spans="1:16" ht="15">
      <c r="A9" s="12"/>
      <c r="B9" s="44">
        <v>514</v>
      </c>
      <c r="C9" s="20" t="s">
        <v>22</v>
      </c>
      <c r="D9" s="46">
        <v>172790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172790</v>
      </c>
      <c r="O9" s="47">
        <f t="shared" si="1"/>
        <v>8.86693693231385</v>
      </c>
      <c r="P9" s="9"/>
    </row>
    <row r="10" spans="1:16" ht="15">
      <c r="A10" s="12"/>
      <c r="B10" s="44">
        <v>515</v>
      </c>
      <c r="C10" s="20" t="s">
        <v>23</v>
      </c>
      <c r="D10" s="46">
        <v>0</v>
      </c>
      <c r="E10" s="46">
        <v>18434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18434</v>
      </c>
      <c r="O10" s="47">
        <f t="shared" si="1"/>
        <v>0.9459639759839893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5682556</v>
      </c>
      <c r="L11" s="46">
        <v>0</v>
      </c>
      <c r="M11" s="46">
        <v>0</v>
      </c>
      <c r="N11" s="46">
        <f t="shared" si="2"/>
        <v>5682556</v>
      </c>
      <c r="O11" s="47">
        <f t="shared" si="1"/>
        <v>291.6075332272797</v>
      </c>
      <c r="P11" s="9"/>
    </row>
    <row r="12" spans="1:16" ht="15">
      <c r="A12" s="12"/>
      <c r="B12" s="44">
        <v>519</v>
      </c>
      <c r="C12" s="20" t="s">
        <v>65</v>
      </c>
      <c r="D12" s="46">
        <v>2970322</v>
      </c>
      <c r="E12" s="46">
        <v>276472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3246794</v>
      </c>
      <c r="O12" s="47">
        <f t="shared" si="1"/>
        <v>166.6133319648997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9789721</v>
      </c>
      <c r="E13" s="31">
        <f t="shared" si="3"/>
        <v>107620</v>
      </c>
      <c r="F13" s="31">
        <f t="shared" si="3"/>
        <v>0</v>
      </c>
      <c r="G13" s="31">
        <f t="shared" si="3"/>
        <v>28882</v>
      </c>
      <c r="H13" s="31">
        <f t="shared" si="3"/>
        <v>0</v>
      </c>
      <c r="I13" s="31">
        <f t="shared" si="3"/>
        <v>919022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10845245</v>
      </c>
      <c r="O13" s="43">
        <f t="shared" si="1"/>
        <v>556.537435213219</v>
      </c>
      <c r="P13" s="10"/>
    </row>
    <row r="14" spans="1:16" ht="15">
      <c r="A14" s="12"/>
      <c r="B14" s="44">
        <v>521</v>
      </c>
      <c r="C14" s="20" t="s">
        <v>27</v>
      </c>
      <c r="D14" s="46">
        <v>5668032</v>
      </c>
      <c r="E14" s="46">
        <v>107620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5775652</v>
      </c>
      <c r="O14" s="47">
        <f t="shared" si="1"/>
        <v>296.384871965926</v>
      </c>
      <c r="P14" s="9"/>
    </row>
    <row r="15" spans="1:16" ht="15">
      <c r="A15" s="12"/>
      <c r="B15" s="44">
        <v>522</v>
      </c>
      <c r="C15" s="20" t="s">
        <v>28</v>
      </c>
      <c r="D15" s="46">
        <v>3634095</v>
      </c>
      <c r="E15" s="46">
        <v>0</v>
      </c>
      <c r="F15" s="46">
        <v>0</v>
      </c>
      <c r="G15" s="46">
        <v>28882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3662977</v>
      </c>
      <c r="O15" s="47">
        <f t="shared" si="1"/>
        <v>187.97028788423052</v>
      </c>
      <c r="P15" s="9"/>
    </row>
    <row r="16" spans="1:16" ht="15">
      <c r="A16" s="12"/>
      <c r="B16" s="44">
        <v>524</v>
      </c>
      <c r="C16" s="20" t="s">
        <v>29</v>
      </c>
      <c r="D16" s="46">
        <v>487594</v>
      </c>
      <c r="E16" s="46">
        <v>0</v>
      </c>
      <c r="F16" s="46">
        <v>0</v>
      </c>
      <c r="G16" s="46">
        <v>0</v>
      </c>
      <c r="H16" s="46">
        <v>0</v>
      </c>
      <c r="I16" s="46">
        <v>919022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1406616</v>
      </c>
      <c r="O16" s="47">
        <f t="shared" si="1"/>
        <v>72.18227536306256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0</v>
      </c>
      <c r="E17" s="31">
        <f t="shared" si="4"/>
        <v>1067153</v>
      </c>
      <c r="F17" s="31">
        <f t="shared" si="4"/>
        <v>0</v>
      </c>
      <c r="G17" s="31">
        <f t="shared" si="4"/>
        <v>7110</v>
      </c>
      <c r="H17" s="31">
        <f t="shared" si="4"/>
        <v>0</v>
      </c>
      <c r="I17" s="31">
        <f t="shared" si="4"/>
        <v>19027479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20101742</v>
      </c>
      <c r="O17" s="43">
        <f t="shared" si="1"/>
        <v>1031.5462616103043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3274411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3274411</v>
      </c>
      <c r="O18" s="47">
        <f t="shared" si="1"/>
        <v>168.03053317596346</v>
      </c>
      <c r="P18" s="9"/>
    </row>
    <row r="19" spans="1:16" ht="15">
      <c r="A19" s="12"/>
      <c r="B19" s="44">
        <v>534</v>
      </c>
      <c r="C19" s="20" t="s">
        <v>66</v>
      </c>
      <c r="D19" s="46">
        <v>0</v>
      </c>
      <c r="E19" s="46">
        <v>162800</v>
      </c>
      <c r="F19" s="46">
        <v>0</v>
      </c>
      <c r="G19" s="46">
        <v>0</v>
      </c>
      <c r="H19" s="46">
        <v>0</v>
      </c>
      <c r="I19" s="46">
        <v>3454509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3617309</v>
      </c>
      <c r="O19" s="47">
        <f t="shared" si="1"/>
        <v>185.62677682557603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2720248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2720248</v>
      </c>
      <c r="O20" s="47">
        <f t="shared" si="1"/>
        <v>139.59295940883666</v>
      </c>
      <c r="P20" s="9"/>
    </row>
    <row r="21" spans="1:16" ht="15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9578311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9578311</v>
      </c>
      <c r="O21" s="47">
        <f t="shared" si="1"/>
        <v>491.5231179760866</v>
      </c>
      <c r="P21" s="9"/>
    </row>
    <row r="22" spans="1:16" ht="15">
      <c r="A22" s="12"/>
      <c r="B22" s="44">
        <v>537</v>
      </c>
      <c r="C22" s="20" t="s">
        <v>77</v>
      </c>
      <c r="D22" s="46">
        <v>0</v>
      </c>
      <c r="E22" s="46">
        <v>904353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904353</v>
      </c>
      <c r="O22" s="47">
        <f t="shared" si="1"/>
        <v>46.408015600143685</v>
      </c>
      <c r="P22" s="9"/>
    </row>
    <row r="23" spans="1:16" ht="15">
      <c r="A23" s="12"/>
      <c r="B23" s="44">
        <v>538</v>
      </c>
      <c r="C23" s="20" t="s">
        <v>68</v>
      </c>
      <c r="D23" s="46">
        <v>0</v>
      </c>
      <c r="E23" s="46">
        <v>0</v>
      </c>
      <c r="F23" s="46">
        <v>0</v>
      </c>
      <c r="G23" s="46">
        <v>7110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7110</v>
      </c>
      <c r="O23" s="47">
        <f t="shared" si="1"/>
        <v>0.3648586236978498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1244044</v>
      </c>
      <c r="E24" s="31">
        <f t="shared" si="6"/>
        <v>1677477</v>
      </c>
      <c r="F24" s="31">
        <f t="shared" si="6"/>
        <v>0</v>
      </c>
      <c r="G24" s="31">
        <f t="shared" si="6"/>
        <v>551564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3473085</v>
      </c>
      <c r="O24" s="43">
        <f t="shared" si="1"/>
        <v>178.22574023708114</v>
      </c>
      <c r="P24" s="10"/>
    </row>
    <row r="25" spans="1:16" ht="15">
      <c r="A25" s="12"/>
      <c r="B25" s="44">
        <v>541</v>
      </c>
      <c r="C25" s="20" t="s">
        <v>69</v>
      </c>
      <c r="D25" s="46">
        <v>1244044</v>
      </c>
      <c r="E25" s="46">
        <v>1677477</v>
      </c>
      <c r="F25" s="46">
        <v>0</v>
      </c>
      <c r="G25" s="46">
        <v>487392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3408913</v>
      </c>
      <c r="O25" s="47">
        <f t="shared" si="1"/>
        <v>174.93267306409402</v>
      </c>
      <c r="P25" s="9"/>
    </row>
    <row r="26" spans="1:16" ht="15">
      <c r="A26" s="12"/>
      <c r="B26" s="44">
        <v>549</v>
      </c>
      <c r="C26" s="20" t="s">
        <v>86</v>
      </c>
      <c r="D26" s="46">
        <v>0</v>
      </c>
      <c r="E26" s="46">
        <v>0</v>
      </c>
      <c r="F26" s="46">
        <v>0</v>
      </c>
      <c r="G26" s="46">
        <v>64172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64172</v>
      </c>
      <c r="O26" s="47">
        <f t="shared" si="1"/>
        <v>3.2930671729871195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1330</v>
      </c>
      <c r="F27" s="31">
        <f t="shared" si="8"/>
        <v>0</v>
      </c>
      <c r="G27" s="31">
        <f t="shared" si="8"/>
        <v>388277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389607</v>
      </c>
      <c r="O27" s="43">
        <f t="shared" si="1"/>
        <v>19.993174937137578</v>
      </c>
      <c r="P27" s="10"/>
    </row>
    <row r="28" spans="1:16" ht="15">
      <c r="A28" s="13"/>
      <c r="B28" s="45">
        <v>552</v>
      </c>
      <c r="C28" s="21" t="s">
        <v>51</v>
      </c>
      <c r="D28" s="46">
        <v>0</v>
      </c>
      <c r="E28" s="46">
        <v>0</v>
      </c>
      <c r="F28" s="46">
        <v>0</v>
      </c>
      <c r="G28" s="46">
        <v>80049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80049</v>
      </c>
      <c r="O28" s="47">
        <f t="shared" si="1"/>
        <v>4.107815466721404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1330</v>
      </c>
      <c r="F29" s="46">
        <v>0</v>
      </c>
      <c r="G29" s="46">
        <v>308228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309558</v>
      </c>
      <c r="O29" s="47">
        <f t="shared" si="1"/>
        <v>15.885359470416175</v>
      </c>
      <c r="P29" s="9"/>
    </row>
    <row r="30" spans="1:16" ht="15.75">
      <c r="A30" s="28" t="s">
        <v>87</v>
      </c>
      <c r="B30" s="29"/>
      <c r="C30" s="30"/>
      <c r="D30" s="31">
        <f aca="true" t="shared" si="9" ref="D30:M30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7461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7461</v>
      </c>
      <c r="O30" s="43">
        <f t="shared" si="1"/>
        <v>0.38287063170318675</v>
      </c>
      <c r="P30" s="10"/>
    </row>
    <row r="31" spans="1:16" ht="15">
      <c r="A31" s="12"/>
      <c r="B31" s="44">
        <v>569</v>
      </c>
      <c r="C31" s="20" t="s">
        <v>88</v>
      </c>
      <c r="D31" s="46">
        <v>0</v>
      </c>
      <c r="E31" s="46">
        <v>0</v>
      </c>
      <c r="F31" s="46">
        <v>0</v>
      </c>
      <c r="G31" s="46">
        <v>7461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9">SUM(D31:M31)</f>
        <v>7461</v>
      </c>
      <c r="O31" s="47">
        <f t="shared" si="1"/>
        <v>0.38287063170318675</v>
      </c>
      <c r="P31" s="9"/>
    </row>
    <row r="32" spans="1:16" ht="15.75">
      <c r="A32" s="28" t="s">
        <v>41</v>
      </c>
      <c r="B32" s="29"/>
      <c r="C32" s="30"/>
      <c r="D32" s="31">
        <f aca="true" t="shared" si="11" ref="D32:M32">SUM(D33:D34)</f>
        <v>0</v>
      </c>
      <c r="E32" s="31">
        <f t="shared" si="11"/>
        <v>14274415</v>
      </c>
      <c r="F32" s="31">
        <f t="shared" si="11"/>
        <v>0</v>
      </c>
      <c r="G32" s="31">
        <f t="shared" si="11"/>
        <v>472476</v>
      </c>
      <c r="H32" s="31">
        <f t="shared" si="11"/>
        <v>0</v>
      </c>
      <c r="I32" s="31">
        <f t="shared" si="11"/>
        <v>457191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15204082</v>
      </c>
      <c r="O32" s="43">
        <f t="shared" si="1"/>
        <v>780.2166572586852</v>
      </c>
      <c r="P32" s="9"/>
    </row>
    <row r="33" spans="1:16" ht="15">
      <c r="A33" s="12"/>
      <c r="B33" s="44">
        <v>572</v>
      </c>
      <c r="C33" s="20" t="s">
        <v>70</v>
      </c>
      <c r="D33" s="46">
        <v>0</v>
      </c>
      <c r="E33" s="46">
        <v>1354776</v>
      </c>
      <c r="F33" s="46">
        <v>0</v>
      </c>
      <c r="G33" s="46">
        <v>472476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1827252</v>
      </c>
      <c r="O33" s="47">
        <f t="shared" si="1"/>
        <v>93.7677425976292</v>
      </c>
      <c r="P33" s="9"/>
    </row>
    <row r="34" spans="1:16" ht="15">
      <c r="A34" s="12"/>
      <c r="B34" s="44">
        <v>575</v>
      </c>
      <c r="C34" s="20" t="s">
        <v>71</v>
      </c>
      <c r="D34" s="46">
        <v>0</v>
      </c>
      <c r="E34" s="46">
        <v>12919639</v>
      </c>
      <c r="F34" s="46">
        <v>0</v>
      </c>
      <c r="G34" s="46">
        <v>0</v>
      </c>
      <c r="H34" s="46">
        <v>0</v>
      </c>
      <c r="I34" s="46">
        <v>457191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13376830</v>
      </c>
      <c r="O34" s="47">
        <f t="shared" si="1"/>
        <v>686.448914661056</v>
      </c>
      <c r="P34" s="9"/>
    </row>
    <row r="35" spans="1:16" ht="15.75">
      <c r="A35" s="28" t="s">
        <v>72</v>
      </c>
      <c r="B35" s="29"/>
      <c r="C35" s="30"/>
      <c r="D35" s="31">
        <f aca="true" t="shared" si="12" ref="D35:M35">SUM(D36:D38)</f>
        <v>11410595</v>
      </c>
      <c r="E35" s="31">
        <f t="shared" si="12"/>
        <v>2467883</v>
      </c>
      <c r="F35" s="31">
        <f t="shared" si="12"/>
        <v>1417358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1323110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16618946</v>
      </c>
      <c r="O35" s="43">
        <f t="shared" si="1"/>
        <v>852.8221891517422</v>
      </c>
      <c r="P35" s="9"/>
    </row>
    <row r="36" spans="1:16" ht="15">
      <c r="A36" s="12"/>
      <c r="B36" s="44">
        <v>581</v>
      </c>
      <c r="C36" s="20" t="s">
        <v>73</v>
      </c>
      <c r="D36" s="46">
        <v>11400452</v>
      </c>
      <c r="E36" s="46">
        <v>2416672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13817124</v>
      </c>
      <c r="O36" s="47">
        <f t="shared" si="1"/>
        <v>709.0431569764459</v>
      </c>
      <c r="P36" s="9"/>
    </row>
    <row r="37" spans="1:16" ht="15">
      <c r="A37" s="12"/>
      <c r="B37" s="44">
        <v>583</v>
      </c>
      <c r="C37" s="20" t="s">
        <v>45</v>
      </c>
      <c r="D37" s="46">
        <v>0</v>
      </c>
      <c r="E37" s="46">
        <v>0</v>
      </c>
      <c r="F37" s="46">
        <v>1417358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1417358</v>
      </c>
      <c r="O37" s="47">
        <f t="shared" si="1"/>
        <v>72.73351465079284</v>
      </c>
      <c r="P37" s="9"/>
    </row>
    <row r="38" spans="1:16" ht="15.75" thickBot="1">
      <c r="A38" s="12"/>
      <c r="B38" s="44">
        <v>590</v>
      </c>
      <c r="C38" s="20" t="s">
        <v>74</v>
      </c>
      <c r="D38" s="46">
        <v>10143</v>
      </c>
      <c r="E38" s="46">
        <v>51211</v>
      </c>
      <c r="F38" s="46">
        <v>0</v>
      </c>
      <c r="G38" s="46">
        <v>0</v>
      </c>
      <c r="H38" s="46">
        <v>0</v>
      </c>
      <c r="I38" s="46">
        <v>0</v>
      </c>
      <c r="J38" s="46">
        <v>1323110</v>
      </c>
      <c r="K38" s="46">
        <v>0</v>
      </c>
      <c r="L38" s="46">
        <v>0</v>
      </c>
      <c r="M38" s="46">
        <v>0</v>
      </c>
      <c r="N38" s="46">
        <f t="shared" si="10"/>
        <v>1384464</v>
      </c>
      <c r="O38" s="47">
        <f t="shared" si="1"/>
        <v>71.04551752450351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SUM(D5,D13,D17,D24,D27,D30,D32,D35)</f>
        <v>29489596</v>
      </c>
      <c r="E39" s="15">
        <f t="shared" si="13"/>
        <v>19890784</v>
      </c>
      <c r="F39" s="15">
        <f t="shared" si="13"/>
        <v>1417358</v>
      </c>
      <c r="G39" s="15">
        <f t="shared" si="13"/>
        <v>1455770</v>
      </c>
      <c r="H39" s="15">
        <f t="shared" si="13"/>
        <v>0</v>
      </c>
      <c r="I39" s="15">
        <f t="shared" si="13"/>
        <v>20403692</v>
      </c>
      <c r="J39" s="15">
        <f t="shared" si="13"/>
        <v>1323110</v>
      </c>
      <c r="K39" s="15">
        <f t="shared" si="13"/>
        <v>5682556</v>
      </c>
      <c r="L39" s="15">
        <f t="shared" si="13"/>
        <v>0</v>
      </c>
      <c r="M39" s="15">
        <f t="shared" si="13"/>
        <v>0</v>
      </c>
      <c r="N39" s="15">
        <f t="shared" si="10"/>
        <v>79662866</v>
      </c>
      <c r="O39" s="37">
        <f t="shared" si="1"/>
        <v>4088.0005131626212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89</v>
      </c>
      <c r="M41" s="93"/>
      <c r="N41" s="93"/>
      <c r="O41" s="41">
        <v>19487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6508915</v>
      </c>
      <c r="E5" s="26">
        <f t="shared" si="0"/>
        <v>586531</v>
      </c>
      <c r="F5" s="26">
        <f t="shared" si="0"/>
        <v>0</v>
      </c>
      <c r="G5" s="26">
        <f t="shared" si="0"/>
        <v>265783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4501120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11862349</v>
      </c>
      <c r="O5" s="32">
        <f aca="true" t="shared" si="2" ref="O5:O35">(N5/O$37)</f>
        <v>629.7032062851682</v>
      </c>
      <c r="P5" s="6"/>
    </row>
    <row r="6" spans="1:16" ht="15">
      <c r="A6" s="12"/>
      <c r="B6" s="44">
        <v>511</v>
      </c>
      <c r="C6" s="20" t="s">
        <v>19</v>
      </c>
      <c r="D6" s="46">
        <v>119439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119439</v>
      </c>
      <c r="O6" s="47">
        <f t="shared" si="2"/>
        <v>6.3403227518844885</v>
      </c>
      <c r="P6" s="9"/>
    </row>
    <row r="7" spans="1:16" ht="15">
      <c r="A7" s="12"/>
      <c r="B7" s="44">
        <v>512</v>
      </c>
      <c r="C7" s="20" t="s">
        <v>20</v>
      </c>
      <c r="D7" s="46">
        <v>719341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719341</v>
      </c>
      <c r="O7" s="47">
        <f t="shared" si="2"/>
        <v>38.18563541777259</v>
      </c>
      <c r="P7" s="9"/>
    </row>
    <row r="8" spans="1:16" ht="15">
      <c r="A8" s="12"/>
      <c r="B8" s="44">
        <v>513</v>
      </c>
      <c r="C8" s="20" t="s">
        <v>21</v>
      </c>
      <c r="D8" s="46">
        <v>2643464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2643464</v>
      </c>
      <c r="O8" s="47">
        <f t="shared" si="2"/>
        <v>140.32614927274656</v>
      </c>
      <c r="P8" s="9"/>
    </row>
    <row r="9" spans="1:16" ht="15">
      <c r="A9" s="12"/>
      <c r="B9" s="44">
        <v>514</v>
      </c>
      <c r="C9" s="20" t="s">
        <v>22</v>
      </c>
      <c r="D9" s="46">
        <v>223335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223335</v>
      </c>
      <c r="O9" s="47">
        <f t="shared" si="2"/>
        <v>11.855557914852957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4501120</v>
      </c>
      <c r="L10" s="46">
        <v>0</v>
      </c>
      <c r="M10" s="46">
        <v>0</v>
      </c>
      <c r="N10" s="46">
        <f t="shared" si="1"/>
        <v>4501120</v>
      </c>
      <c r="O10" s="47">
        <f t="shared" si="2"/>
        <v>238.93831616944473</v>
      </c>
      <c r="P10" s="9"/>
    </row>
    <row r="11" spans="1:16" ht="15">
      <c r="A11" s="12"/>
      <c r="B11" s="44">
        <v>519</v>
      </c>
      <c r="C11" s="20" t="s">
        <v>65</v>
      </c>
      <c r="D11" s="46">
        <v>2803336</v>
      </c>
      <c r="E11" s="46">
        <v>586531</v>
      </c>
      <c r="F11" s="46">
        <v>0</v>
      </c>
      <c r="G11" s="46">
        <v>265783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3655650</v>
      </c>
      <c r="O11" s="47">
        <f t="shared" si="2"/>
        <v>194.05722475846693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9405453</v>
      </c>
      <c r="E12" s="31">
        <f t="shared" si="3"/>
        <v>542522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849297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10797272</v>
      </c>
      <c r="O12" s="43">
        <f t="shared" si="2"/>
        <v>573.164454825353</v>
      </c>
      <c r="P12" s="10"/>
    </row>
    <row r="13" spans="1:16" ht="15">
      <c r="A13" s="12"/>
      <c r="B13" s="44">
        <v>521</v>
      </c>
      <c r="C13" s="20" t="s">
        <v>27</v>
      </c>
      <c r="D13" s="46">
        <v>5510683</v>
      </c>
      <c r="E13" s="46">
        <v>93444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5604127</v>
      </c>
      <c r="O13" s="47">
        <f t="shared" si="2"/>
        <v>297.49055101390803</v>
      </c>
      <c r="P13" s="9"/>
    </row>
    <row r="14" spans="1:16" ht="15">
      <c r="A14" s="12"/>
      <c r="B14" s="44">
        <v>522</v>
      </c>
      <c r="C14" s="20" t="s">
        <v>28</v>
      </c>
      <c r="D14" s="46">
        <v>3463905</v>
      </c>
      <c r="E14" s="46">
        <v>449078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3912983</v>
      </c>
      <c r="O14" s="47">
        <f t="shared" si="2"/>
        <v>207.71753901688078</v>
      </c>
      <c r="P14" s="9"/>
    </row>
    <row r="15" spans="1:16" ht="15">
      <c r="A15" s="12"/>
      <c r="B15" s="44">
        <v>524</v>
      </c>
      <c r="C15" s="20" t="s">
        <v>29</v>
      </c>
      <c r="D15" s="46">
        <v>430865</v>
      </c>
      <c r="E15" s="46">
        <v>0</v>
      </c>
      <c r="F15" s="46">
        <v>0</v>
      </c>
      <c r="G15" s="46">
        <v>0</v>
      </c>
      <c r="H15" s="46">
        <v>0</v>
      </c>
      <c r="I15" s="46">
        <v>849297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1280162</v>
      </c>
      <c r="O15" s="47">
        <f t="shared" si="2"/>
        <v>67.95636479456418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SUM(D17:D22)</f>
        <v>0</v>
      </c>
      <c r="E16" s="31">
        <f t="shared" si="4"/>
        <v>806654</v>
      </c>
      <c r="F16" s="31">
        <f t="shared" si="4"/>
        <v>0</v>
      </c>
      <c r="G16" s="31">
        <f t="shared" si="4"/>
        <v>17949</v>
      </c>
      <c r="H16" s="31">
        <f t="shared" si="4"/>
        <v>0</v>
      </c>
      <c r="I16" s="31">
        <f t="shared" si="4"/>
        <v>17756482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18581085</v>
      </c>
      <c r="O16" s="43">
        <f t="shared" si="2"/>
        <v>986.3618749336448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2896521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2896521</v>
      </c>
      <c r="O17" s="47">
        <f t="shared" si="2"/>
        <v>153.7594755281877</v>
      </c>
      <c r="P17" s="9"/>
    </row>
    <row r="18" spans="1:16" ht="15">
      <c r="A18" s="12"/>
      <c r="B18" s="44">
        <v>534</v>
      </c>
      <c r="C18" s="20" t="s">
        <v>66</v>
      </c>
      <c r="D18" s="46">
        <v>0</v>
      </c>
      <c r="E18" s="46">
        <v>70947</v>
      </c>
      <c r="F18" s="46">
        <v>0</v>
      </c>
      <c r="G18" s="46">
        <v>0</v>
      </c>
      <c r="H18" s="46">
        <v>0</v>
      </c>
      <c r="I18" s="46">
        <v>3267405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3338352</v>
      </c>
      <c r="O18" s="47">
        <f t="shared" si="2"/>
        <v>177.21371695509077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2635914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2635914</v>
      </c>
      <c r="O19" s="47">
        <f t="shared" si="2"/>
        <v>139.92536362671197</v>
      </c>
      <c r="P19" s="9"/>
    </row>
    <row r="20" spans="1:16" ht="15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8956642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8956642</v>
      </c>
      <c r="O20" s="47">
        <f t="shared" si="2"/>
        <v>475.45609937360655</v>
      </c>
      <c r="P20" s="9"/>
    </row>
    <row r="21" spans="1:16" ht="15">
      <c r="A21" s="12"/>
      <c r="B21" s="44">
        <v>537</v>
      </c>
      <c r="C21" s="20" t="s">
        <v>77</v>
      </c>
      <c r="D21" s="46">
        <v>0</v>
      </c>
      <c r="E21" s="46">
        <v>735707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735707</v>
      </c>
      <c r="O21" s="47">
        <f t="shared" si="2"/>
        <v>39.054411296315955</v>
      </c>
      <c r="P21" s="9"/>
    </row>
    <row r="22" spans="1:16" ht="15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17949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17949</v>
      </c>
      <c r="O22" s="47">
        <f t="shared" si="2"/>
        <v>0.9528081537318187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1174866</v>
      </c>
      <c r="E23" s="31">
        <f t="shared" si="6"/>
        <v>1496243</v>
      </c>
      <c r="F23" s="31">
        <f t="shared" si="6"/>
        <v>0</v>
      </c>
      <c r="G23" s="31">
        <f t="shared" si="6"/>
        <v>171570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5">SUM(D23:M23)</f>
        <v>2842679</v>
      </c>
      <c r="O23" s="43">
        <f t="shared" si="2"/>
        <v>150.90131648794988</v>
      </c>
      <c r="P23" s="10"/>
    </row>
    <row r="24" spans="1:16" ht="15">
      <c r="A24" s="12"/>
      <c r="B24" s="44">
        <v>541</v>
      </c>
      <c r="C24" s="20" t="s">
        <v>69</v>
      </c>
      <c r="D24" s="46">
        <v>1174866</v>
      </c>
      <c r="E24" s="46">
        <v>1496243</v>
      </c>
      <c r="F24" s="46">
        <v>0</v>
      </c>
      <c r="G24" s="46">
        <v>171570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2842679</v>
      </c>
      <c r="O24" s="47">
        <f t="shared" si="2"/>
        <v>150.90131648794988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SUM(D26:D27)</f>
        <v>0</v>
      </c>
      <c r="E25" s="31">
        <f t="shared" si="8"/>
        <v>3008</v>
      </c>
      <c r="F25" s="31">
        <f t="shared" si="8"/>
        <v>0</v>
      </c>
      <c r="G25" s="31">
        <f t="shared" si="8"/>
        <v>187455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190463</v>
      </c>
      <c r="O25" s="43">
        <f t="shared" si="2"/>
        <v>10.11057437095233</v>
      </c>
      <c r="P25" s="10"/>
    </row>
    <row r="26" spans="1:16" ht="15">
      <c r="A26" s="13"/>
      <c r="B26" s="45">
        <v>552</v>
      </c>
      <c r="C26" s="21" t="s">
        <v>51</v>
      </c>
      <c r="D26" s="46">
        <v>0</v>
      </c>
      <c r="E26" s="46">
        <v>0</v>
      </c>
      <c r="F26" s="46">
        <v>0</v>
      </c>
      <c r="G26" s="46">
        <v>22307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22307</v>
      </c>
      <c r="O26" s="47">
        <f t="shared" si="2"/>
        <v>1.18414906040981</v>
      </c>
      <c r="P26" s="9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3008</v>
      </c>
      <c r="F27" s="46">
        <v>0</v>
      </c>
      <c r="G27" s="46">
        <v>165148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168156</v>
      </c>
      <c r="O27" s="47">
        <f t="shared" si="2"/>
        <v>8.92642531054252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SUM(D29:D30)</f>
        <v>0</v>
      </c>
      <c r="E28" s="31">
        <f t="shared" si="9"/>
        <v>4070132</v>
      </c>
      <c r="F28" s="31">
        <f t="shared" si="9"/>
        <v>0</v>
      </c>
      <c r="G28" s="31">
        <f t="shared" si="9"/>
        <v>1890100</v>
      </c>
      <c r="H28" s="31">
        <f t="shared" si="9"/>
        <v>0</v>
      </c>
      <c r="I28" s="31">
        <f t="shared" si="9"/>
        <v>364672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6324904</v>
      </c>
      <c r="O28" s="43">
        <f t="shared" si="2"/>
        <v>335.75241533071454</v>
      </c>
      <c r="P28" s="9"/>
    </row>
    <row r="29" spans="1:16" ht="15">
      <c r="A29" s="12"/>
      <c r="B29" s="44">
        <v>572</v>
      </c>
      <c r="C29" s="20" t="s">
        <v>70</v>
      </c>
      <c r="D29" s="46">
        <v>0</v>
      </c>
      <c r="E29" s="46">
        <v>738014</v>
      </c>
      <c r="F29" s="46">
        <v>0</v>
      </c>
      <c r="G29" s="46">
        <v>1890100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2628114</v>
      </c>
      <c r="O29" s="47">
        <f t="shared" si="2"/>
        <v>139.5113069327954</v>
      </c>
      <c r="P29" s="9"/>
    </row>
    <row r="30" spans="1:16" ht="15">
      <c r="A30" s="12"/>
      <c r="B30" s="44">
        <v>575</v>
      </c>
      <c r="C30" s="20" t="s">
        <v>71</v>
      </c>
      <c r="D30" s="46">
        <v>0</v>
      </c>
      <c r="E30" s="46">
        <v>3332118</v>
      </c>
      <c r="F30" s="46">
        <v>0</v>
      </c>
      <c r="G30" s="46">
        <v>0</v>
      </c>
      <c r="H30" s="46">
        <v>0</v>
      </c>
      <c r="I30" s="46">
        <v>364672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3696790</v>
      </c>
      <c r="O30" s="47">
        <f t="shared" si="2"/>
        <v>196.2411083979191</v>
      </c>
      <c r="P30" s="9"/>
    </row>
    <row r="31" spans="1:16" ht="15.75">
      <c r="A31" s="28" t="s">
        <v>72</v>
      </c>
      <c r="B31" s="29"/>
      <c r="C31" s="30"/>
      <c r="D31" s="31">
        <f aca="true" t="shared" si="10" ref="D31:M31">SUM(D32:D34)</f>
        <v>5146243</v>
      </c>
      <c r="E31" s="31">
        <f t="shared" si="10"/>
        <v>2176942</v>
      </c>
      <c r="F31" s="31">
        <f t="shared" si="10"/>
        <v>1338313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1164169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9825667</v>
      </c>
      <c r="O31" s="43">
        <f t="shared" si="2"/>
        <v>521.5875889160208</v>
      </c>
      <c r="P31" s="9"/>
    </row>
    <row r="32" spans="1:16" ht="15">
      <c r="A32" s="12"/>
      <c r="B32" s="44">
        <v>581</v>
      </c>
      <c r="C32" s="20" t="s">
        <v>73</v>
      </c>
      <c r="D32" s="46">
        <v>5112306</v>
      </c>
      <c r="E32" s="46">
        <v>1953143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7065449</v>
      </c>
      <c r="O32" s="47">
        <f t="shared" si="2"/>
        <v>375.0636479456418</v>
      </c>
      <c r="P32" s="9"/>
    </row>
    <row r="33" spans="1:16" ht="15">
      <c r="A33" s="12"/>
      <c r="B33" s="44">
        <v>583</v>
      </c>
      <c r="C33" s="20" t="s">
        <v>45</v>
      </c>
      <c r="D33" s="46">
        <v>0</v>
      </c>
      <c r="E33" s="46">
        <v>0</v>
      </c>
      <c r="F33" s="46">
        <v>1338313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1338313</v>
      </c>
      <c r="O33" s="47">
        <f t="shared" si="2"/>
        <v>71.04326361609513</v>
      </c>
      <c r="P33" s="9"/>
    </row>
    <row r="34" spans="1:16" ht="15.75" thickBot="1">
      <c r="A34" s="12"/>
      <c r="B34" s="44">
        <v>590</v>
      </c>
      <c r="C34" s="20" t="s">
        <v>74</v>
      </c>
      <c r="D34" s="46">
        <v>33937</v>
      </c>
      <c r="E34" s="46">
        <v>223799</v>
      </c>
      <c r="F34" s="46">
        <v>0</v>
      </c>
      <c r="G34" s="46">
        <v>0</v>
      </c>
      <c r="H34" s="46">
        <v>0</v>
      </c>
      <c r="I34" s="46">
        <v>0</v>
      </c>
      <c r="J34" s="46">
        <v>1164169</v>
      </c>
      <c r="K34" s="46">
        <v>0</v>
      </c>
      <c r="L34" s="46">
        <v>0</v>
      </c>
      <c r="M34" s="46">
        <v>0</v>
      </c>
      <c r="N34" s="46">
        <f t="shared" si="7"/>
        <v>1421905</v>
      </c>
      <c r="O34" s="47">
        <f t="shared" si="2"/>
        <v>75.4806773542839</v>
      </c>
      <c r="P34" s="9"/>
    </row>
    <row r="35" spans="1:119" ht="16.5" thickBot="1">
      <c r="A35" s="14" t="s">
        <v>10</v>
      </c>
      <c r="B35" s="23"/>
      <c r="C35" s="22"/>
      <c r="D35" s="15">
        <f>SUM(D5,D12,D16,D23,D25,D28,D31)</f>
        <v>22235477</v>
      </c>
      <c r="E35" s="15">
        <f aca="true" t="shared" si="11" ref="E35:M35">SUM(E5,E12,E16,E23,E25,E28,E31)</f>
        <v>9682032</v>
      </c>
      <c r="F35" s="15">
        <f t="shared" si="11"/>
        <v>1338313</v>
      </c>
      <c r="G35" s="15">
        <f t="shared" si="11"/>
        <v>2532857</v>
      </c>
      <c r="H35" s="15">
        <f t="shared" si="11"/>
        <v>0</v>
      </c>
      <c r="I35" s="15">
        <f t="shared" si="11"/>
        <v>18970451</v>
      </c>
      <c r="J35" s="15">
        <f t="shared" si="11"/>
        <v>1164169</v>
      </c>
      <c r="K35" s="15">
        <f t="shared" si="11"/>
        <v>4501120</v>
      </c>
      <c r="L35" s="15">
        <f t="shared" si="11"/>
        <v>0</v>
      </c>
      <c r="M35" s="15">
        <f t="shared" si="11"/>
        <v>0</v>
      </c>
      <c r="N35" s="15">
        <f t="shared" si="7"/>
        <v>60424419</v>
      </c>
      <c r="O35" s="37">
        <f t="shared" si="2"/>
        <v>3207.5814311498034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84</v>
      </c>
      <c r="M37" s="93"/>
      <c r="N37" s="93"/>
      <c r="O37" s="41">
        <v>18838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6349535</v>
      </c>
      <c r="E5" s="26">
        <f t="shared" si="0"/>
        <v>575978</v>
      </c>
      <c r="F5" s="26">
        <f t="shared" si="0"/>
        <v>0</v>
      </c>
      <c r="G5" s="26">
        <f t="shared" si="0"/>
        <v>21332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3637721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10584566</v>
      </c>
      <c r="O5" s="32">
        <f aca="true" t="shared" si="2" ref="O5:O34">(N5/O$36)</f>
        <v>576.2503266550523</v>
      </c>
      <c r="P5" s="6"/>
    </row>
    <row r="6" spans="1:16" ht="15">
      <c r="A6" s="12"/>
      <c r="B6" s="44">
        <v>511</v>
      </c>
      <c r="C6" s="20" t="s">
        <v>19</v>
      </c>
      <c r="D6" s="46">
        <v>92881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92881</v>
      </c>
      <c r="O6" s="47">
        <f t="shared" si="2"/>
        <v>5.056674651567945</v>
      </c>
      <c r="P6" s="9"/>
    </row>
    <row r="7" spans="1:16" ht="15">
      <c r="A7" s="12"/>
      <c r="B7" s="44">
        <v>512</v>
      </c>
      <c r="C7" s="20" t="s">
        <v>20</v>
      </c>
      <c r="D7" s="46">
        <v>694880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694880</v>
      </c>
      <c r="O7" s="47">
        <f t="shared" si="2"/>
        <v>37.83101045296167</v>
      </c>
      <c r="P7" s="9"/>
    </row>
    <row r="8" spans="1:16" ht="15">
      <c r="A8" s="12"/>
      <c r="B8" s="44">
        <v>513</v>
      </c>
      <c r="C8" s="20" t="s">
        <v>21</v>
      </c>
      <c r="D8" s="46">
        <v>2560619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2560619</v>
      </c>
      <c r="O8" s="47">
        <f t="shared" si="2"/>
        <v>139.40652221254356</v>
      </c>
      <c r="P8" s="9"/>
    </row>
    <row r="9" spans="1:16" ht="15">
      <c r="A9" s="12"/>
      <c r="B9" s="44">
        <v>514</v>
      </c>
      <c r="C9" s="20" t="s">
        <v>22</v>
      </c>
      <c r="D9" s="46">
        <v>177330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177330</v>
      </c>
      <c r="O9" s="47">
        <f t="shared" si="2"/>
        <v>9.654290069686411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3637721</v>
      </c>
      <c r="L10" s="46">
        <v>0</v>
      </c>
      <c r="M10" s="46">
        <v>0</v>
      </c>
      <c r="N10" s="46">
        <f t="shared" si="1"/>
        <v>3637721</v>
      </c>
      <c r="O10" s="47">
        <f t="shared" si="2"/>
        <v>198.04665722996515</v>
      </c>
      <c r="P10" s="9"/>
    </row>
    <row r="11" spans="1:16" ht="15">
      <c r="A11" s="12"/>
      <c r="B11" s="44">
        <v>519</v>
      </c>
      <c r="C11" s="20" t="s">
        <v>65</v>
      </c>
      <c r="D11" s="46">
        <v>2823825</v>
      </c>
      <c r="E11" s="46">
        <v>575978</v>
      </c>
      <c r="F11" s="46">
        <v>0</v>
      </c>
      <c r="G11" s="46">
        <v>21332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3421135</v>
      </c>
      <c r="O11" s="47">
        <f t="shared" si="2"/>
        <v>186.25517203832752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9262836</v>
      </c>
      <c r="E12" s="31">
        <f t="shared" si="3"/>
        <v>128906</v>
      </c>
      <c r="F12" s="31">
        <f t="shared" si="3"/>
        <v>0</v>
      </c>
      <c r="G12" s="31">
        <f t="shared" si="3"/>
        <v>514293</v>
      </c>
      <c r="H12" s="31">
        <f t="shared" si="3"/>
        <v>0</v>
      </c>
      <c r="I12" s="31">
        <f t="shared" si="3"/>
        <v>666208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10572243</v>
      </c>
      <c r="O12" s="43">
        <f t="shared" si="2"/>
        <v>575.5794316202091</v>
      </c>
      <c r="P12" s="10"/>
    </row>
    <row r="13" spans="1:16" ht="15">
      <c r="A13" s="12"/>
      <c r="B13" s="44">
        <v>521</v>
      </c>
      <c r="C13" s="20" t="s">
        <v>27</v>
      </c>
      <c r="D13" s="46">
        <v>5497735</v>
      </c>
      <c r="E13" s="46">
        <v>128906</v>
      </c>
      <c r="F13" s="46">
        <v>0</v>
      </c>
      <c r="G13" s="46">
        <v>511460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6138101</v>
      </c>
      <c r="O13" s="47">
        <f t="shared" si="2"/>
        <v>334.17361716027875</v>
      </c>
      <c r="P13" s="9"/>
    </row>
    <row r="14" spans="1:16" ht="15">
      <c r="A14" s="12"/>
      <c r="B14" s="44">
        <v>522</v>
      </c>
      <c r="C14" s="20" t="s">
        <v>28</v>
      </c>
      <c r="D14" s="46">
        <v>3275981</v>
      </c>
      <c r="E14" s="46">
        <v>0</v>
      </c>
      <c r="F14" s="46">
        <v>0</v>
      </c>
      <c r="G14" s="46">
        <v>2833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3278814</v>
      </c>
      <c r="O14" s="47">
        <f t="shared" si="2"/>
        <v>178.50685975609755</v>
      </c>
      <c r="P14" s="9"/>
    </row>
    <row r="15" spans="1:16" ht="15">
      <c r="A15" s="12"/>
      <c r="B15" s="44">
        <v>524</v>
      </c>
      <c r="C15" s="20" t="s">
        <v>29</v>
      </c>
      <c r="D15" s="46">
        <v>489120</v>
      </c>
      <c r="E15" s="46">
        <v>0</v>
      </c>
      <c r="F15" s="46">
        <v>0</v>
      </c>
      <c r="G15" s="46">
        <v>0</v>
      </c>
      <c r="H15" s="46">
        <v>0</v>
      </c>
      <c r="I15" s="46">
        <v>666208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1155328</v>
      </c>
      <c r="O15" s="47">
        <f t="shared" si="2"/>
        <v>62.89895470383275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SUM(D17:D22)</f>
        <v>0</v>
      </c>
      <c r="E16" s="31">
        <f t="shared" si="4"/>
        <v>1338960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17000703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18339663</v>
      </c>
      <c r="O16" s="43">
        <f t="shared" si="2"/>
        <v>998.4572626306621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3076326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3076326</v>
      </c>
      <c r="O17" s="47">
        <f t="shared" si="2"/>
        <v>167.4829050522648</v>
      </c>
      <c r="P17" s="9"/>
    </row>
    <row r="18" spans="1:16" ht="15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2847735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2847735</v>
      </c>
      <c r="O18" s="47">
        <f t="shared" si="2"/>
        <v>155.03783754355402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2478072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2478072</v>
      </c>
      <c r="O19" s="47">
        <f t="shared" si="2"/>
        <v>134.91245644599303</v>
      </c>
      <c r="P19" s="9"/>
    </row>
    <row r="20" spans="1:16" ht="15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8598570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8598570</v>
      </c>
      <c r="O20" s="47">
        <f t="shared" si="2"/>
        <v>468.1277221254355</v>
      </c>
      <c r="P20" s="9"/>
    </row>
    <row r="21" spans="1:16" ht="15">
      <c r="A21" s="12"/>
      <c r="B21" s="44">
        <v>537</v>
      </c>
      <c r="C21" s="20" t="s">
        <v>77</v>
      </c>
      <c r="D21" s="46">
        <v>0</v>
      </c>
      <c r="E21" s="46">
        <v>993511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993511</v>
      </c>
      <c r="O21" s="47">
        <f t="shared" si="2"/>
        <v>54.089231271777</v>
      </c>
      <c r="P21" s="9"/>
    </row>
    <row r="22" spans="1:16" ht="15">
      <c r="A22" s="12"/>
      <c r="B22" s="44">
        <v>538</v>
      </c>
      <c r="C22" s="20" t="s">
        <v>68</v>
      </c>
      <c r="D22" s="46">
        <v>0</v>
      </c>
      <c r="E22" s="46">
        <v>345449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345449</v>
      </c>
      <c r="O22" s="47">
        <f t="shared" si="2"/>
        <v>18.80711019163763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1062640</v>
      </c>
      <c r="E23" s="31">
        <f t="shared" si="6"/>
        <v>1497359</v>
      </c>
      <c r="F23" s="31">
        <f t="shared" si="6"/>
        <v>0</v>
      </c>
      <c r="G23" s="31">
        <f t="shared" si="6"/>
        <v>88819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4">SUM(D23:M23)</f>
        <v>2648818</v>
      </c>
      <c r="O23" s="43">
        <f t="shared" si="2"/>
        <v>144.20829703832752</v>
      </c>
      <c r="P23" s="10"/>
    </row>
    <row r="24" spans="1:16" ht="15">
      <c r="A24" s="12"/>
      <c r="B24" s="44">
        <v>541</v>
      </c>
      <c r="C24" s="20" t="s">
        <v>69</v>
      </c>
      <c r="D24" s="46">
        <v>1062640</v>
      </c>
      <c r="E24" s="46">
        <v>1497359</v>
      </c>
      <c r="F24" s="46">
        <v>0</v>
      </c>
      <c r="G24" s="46">
        <v>88819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2648818</v>
      </c>
      <c r="O24" s="47">
        <f t="shared" si="2"/>
        <v>144.20829703832752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26218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26218</v>
      </c>
      <c r="O25" s="43">
        <f t="shared" si="2"/>
        <v>1.427373693379791</v>
      </c>
      <c r="P25" s="10"/>
    </row>
    <row r="26" spans="1:16" ht="15">
      <c r="A26" s="13"/>
      <c r="B26" s="45">
        <v>559</v>
      </c>
      <c r="C26" s="21" t="s">
        <v>40</v>
      </c>
      <c r="D26" s="46">
        <v>0</v>
      </c>
      <c r="E26" s="46">
        <v>26218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26218</v>
      </c>
      <c r="O26" s="47">
        <f t="shared" si="2"/>
        <v>1.427373693379791</v>
      </c>
      <c r="P26" s="9"/>
    </row>
    <row r="27" spans="1:16" ht="15.75">
      <c r="A27" s="28" t="s">
        <v>41</v>
      </c>
      <c r="B27" s="29"/>
      <c r="C27" s="30"/>
      <c r="D27" s="31">
        <f aca="true" t="shared" si="9" ref="D27:M27">SUM(D28:D29)</f>
        <v>0</v>
      </c>
      <c r="E27" s="31">
        <f t="shared" si="9"/>
        <v>3547011</v>
      </c>
      <c r="F27" s="31">
        <f t="shared" si="9"/>
        <v>0</v>
      </c>
      <c r="G27" s="31">
        <f t="shared" si="9"/>
        <v>201862</v>
      </c>
      <c r="H27" s="31">
        <f t="shared" si="9"/>
        <v>0</v>
      </c>
      <c r="I27" s="31">
        <f t="shared" si="9"/>
        <v>365560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4114433</v>
      </c>
      <c r="O27" s="43">
        <f t="shared" si="2"/>
        <v>224.0000544425087</v>
      </c>
      <c r="P27" s="9"/>
    </row>
    <row r="28" spans="1:16" ht="15">
      <c r="A28" s="12"/>
      <c r="B28" s="44">
        <v>572</v>
      </c>
      <c r="C28" s="20" t="s">
        <v>70</v>
      </c>
      <c r="D28" s="46">
        <v>0</v>
      </c>
      <c r="E28" s="46">
        <v>591926</v>
      </c>
      <c r="F28" s="46">
        <v>0</v>
      </c>
      <c r="G28" s="46">
        <v>201862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793788</v>
      </c>
      <c r="O28" s="47">
        <f t="shared" si="2"/>
        <v>43.215810104529616</v>
      </c>
      <c r="P28" s="9"/>
    </row>
    <row r="29" spans="1:16" ht="15">
      <c r="A29" s="12"/>
      <c r="B29" s="44">
        <v>575</v>
      </c>
      <c r="C29" s="20" t="s">
        <v>71</v>
      </c>
      <c r="D29" s="46">
        <v>0</v>
      </c>
      <c r="E29" s="46">
        <v>2955085</v>
      </c>
      <c r="F29" s="46">
        <v>0</v>
      </c>
      <c r="G29" s="46">
        <v>0</v>
      </c>
      <c r="H29" s="46">
        <v>0</v>
      </c>
      <c r="I29" s="46">
        <v>365560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3320645</v>
      </c>
      <c r="O29" s="47">
        <f t="shared" si="2"/>
        <v>180.7842443379791</v>
      </c>
      <c r="P29" s="9"/>
    </row>
    <row r="30" spans="1:16" ht="15.75">
      <c r="A30" s="28" t="s">
        <v>72</v>
      </c>
      <c r="B30" s="29"/>
      <c r="C30" s="30"/>
      <c r="D30" s="31">
        <f aca="true" t="shared" si="10" ref="D30:M30">SUM(D31:D33)</f>
        <v>1114768</v>
      </c>
      <c r="E30" s="31">
        <f t="shared" si="10"/>
        <v>1717204</v>
      </c>
      <c r="F30" s="31">
        <f t="shared" si="10"/>
        <v>1310793</v>
      </c>
      <c r="G30" s="31">
        <f t="shared" si="10"/>
        <v>0</v>
      </c>
      <c r="H30" s="31">
        <f t="shared" si="10"/>
        <v>0</v>
      </c>
      <c r="I30" s="31">
        <f t="shared" si="10"/>
        <v>1508</v>
      </c>
      <c r="J30" s="31">
        <f t="shared" si="10"/>
        <v>1082853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5227126</v>
      </c>
      <c r="O30" s="43">
        <f t="shared" si="2"/>
        <v>284.57785278745644</v>
      </c>
      <c r="P30" s="9"/>
    </row>
    <row r="31" spans="1:16" ht="15">
      <c r="A31" s="12"/>
      <c r="B31" s="44">
        <v>581</v>
      </c>
      <c r="C31" s="20" t="s">
        <v>73</v>
      </c>
      <c r="D31" s="46">
        <v>1099728</v>
      </c>
      <c r="E31" s="46">
        <v>1557768</v>
      </c>
      <c r="F31" s="46">
        <v>0</v>
      </c>
      <c r="G31" s="46">
        <v>0</v>
      </c>
      <c r="H31" s="46">
        <v>0</v>
      </c>
      <c r="I31" s="46">
        <v>1508</v>
      </c>
      <c r="J31" s="46">
        <v>7965</v>
      </c>
      <c r="K31" s="46">
        <v>0</v>
      </c>
      <c r="L31" s="46">
        <v>0</v>
      </c>
      <c r="M31" s="46">
        <v>0</v>
      </c>
      <c r="N31" s="46">
        <f t="shared" si="7"/>
        <v>2666969</v>
      </c>
      <c r="O31" s="47">
        <f t="shared" si="2"/>
        <v>145.1964830139373</v>
      </c>
      <c r="P31" s="9"/>
    </row>
    <row r="32" spans="1:16" ht="15">
      <c r="A32" s="12"/>
      <c r="B32" s="44">
        <v>583</v>
      </c>
      <c r="C32" s="20" t="s">
        <v>45</v>
      </c>
      <c r="D32" s="46">
        <v>0</v>
      </c>
      <c r="E32" s="46">
        <v>0</v>
      </c>
      <c r="F32" s="46">
        <v>1310793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1310793</v>
      </c>
      <c r="O32" s="47">
        <f t="shared" si="2"/>
        <v>71.36285932055749</v>
      </c>
      <c r="P32" s="9"/>
    </row>
    <row r="33" spans="1:16" ht="15.75" thickBot="1">
      <c r="A33" s="12"/>
      <c r="B33" s="44">
        <v>590</v>
      </c>
      <c r="C33" s="20" t="s">
        <v>74</v>
      </c>
      <c r="D33" s="46">
        <v>15040</v>
      </c>
      <c r="E33" s="46">
        <v>159436</v>
      </c>
      <c r="F33" s="46">
        <v>0</v>
      </c>
      <c r="G33" s="46">
        <v>0</v>
      </c>
      <c r="H33" s="46">
        <v>0</v>
      </c>
      <c r="I33" s="46">
        <v>0</v>
      </c>
      <c r="J33" s="46">
        <v>1074888</v>
      </c>
      <c r="K33" s="46">
        <v>0</v>
      </c>
      <c r="L33" s="46">
        <v>0</v>
      </c>
      <c r="M33" s="46">
        <v>0</v>
      </c>
      <c r="N33" s="46">
        <f t="shared" si="7"/>
        <v>1249364</v>
      </c>
      <c r="O33" s="47">
        <f t="shared" si="2"/>
        <v>68.01851045296168</v>
      </c>
      <c r="P33" s="9"/>
    </row>
    <row r="34" spans="1:119" ht="16.5" thickBot="1">
      <c r="A34" s="14" t="s">
        <v>10</v>
      </c>
      <c r="B34" s="23"/>
      <c r="C34" s="22"/>
      <c r="D34" s="15">
        <f>SUM(D5,D12,D16,D23,D25,D27,D30)</f>
        <v>17789779</v>
      </c>
      <c r="E34" s="15">
        <f aca="true" t="shared" si="11" ref="E34:M34">SUM(E5,E12,E16,E23,E25,E27,E30)</f>
        <v>8831636</v>
      </c>
      <c r="F34" s="15">
        <f t="shared" si="11"/>
        <v>1310793</v>
      </c>
      <c r="G34" s="15">
        <f t="shared" si="11"/>
        <v>826306</v>
      </c>
      <c r="H34" s="15">
        <f t="shared" si="11"/>
        <v>0</v>
      </c>
      <c r="I34" s="15">
        <f t="shared" si="11"/>
        <v>18033979</v>
      </c>
      <c r="J34" s="15">
        <f t="shared" si="11"/>
        <v>1082853</v>
      </c>
      <c r="K34" s="15">
        <f t="shared" si="11"/>
        <v>3637721</v>
      </c>
      <c r="L34" s="15">
        <f t="shared" si="11"/>
        <v>0</v>
      </c>
      <c r="M34" s="15">
        <f t="shared" si="11"/>
        <v>0</v>
      </c>
      <c r="N34" s="15">
        <f t="shared" si="7"/>
        <v>51513067</v>
      </c>
      <c r="O34" s="37">
        <f t="shared" si="2"/>
        <v>2804.5005988675957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82</v>
      </c>
      <c r="M36" s="93"/>
      <c r="N36" s="93"/>
      <c r="O36" s="41">
        <v>18368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6207754</v>
      </c>
      <c r="E5" s="26">
        <f t="shared" si="0"/>
        <v>383183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3632430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10223367</v>
      </c>
      <c r="O5" s="32">
        <f aca="true" t="shared" si="2" ref="O5:O34">(N5/O$36)</f>
        <v>578.4083168316831</v>
      </c>
      <c r="P5" s="6"/>
    </row>
    <row r="6" spans="1:16" ht="15">
      <c r="A6" s="12"/>
      <c r="B6" s="44">
        <v>511</v>
      </c>
      <c r="C6" s="20" t="s">
        <v>19</v>
      </c>
      <c r="D6" s="46">
        <v>99390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99390</v>
      </c>
      <c r="O6" s="47">
        <f t="shared" si="2"/>
        <v>5.623196605374823</v>
      </c>
      <c r="P6" s="9"/>
    </row>
    <row r="7" spans="1:16" ht="15">
      <c r="A7" s="12"/>
      <c r="B7" s="44">
        <v>512</v>
      </c>
      <c r="C7" s="20" t="s">
        <v>20</v>
      </c>
      <c r="D7" s="46">
        <v>658267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658267</v>
      </c>
      <c r="O7" s="47">
        <f t="shared" si="2"/>
        <v>37.242828854314006</v>
      </c>
      <c r="P7" s="9"/>
    </row>
    <row r="8" spans="1:16" ht="15">
      <c r="A8" s="12"/>
      <c r="B8" s="44">
        <v>513</v>
      </c>
      <c r="C8" s="20" t="s">
        <v>21</v>
      </c>
      <c r="D8" s="46">
        <v>2424907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2424907</v>
      </c>
      <c r="O8" s="47">
        <f t="shared" si="2"/>
        <v>137.19417256011315</v>
      </c>
      <c r="P8" s="9"/>
    </row>
    <row r="9" spans="1:16" ht="15">
      <c r="A9" s="12"/>
      <c r="B9" s="44">
        <v>514</v>
      </c>
      <c r="C9" s="20" t="s">
        <v>22</v>
      </c>
      <c r="D9" s="46">
        <v>229032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229032</v>
      </c>
      <c r="O9" s="47">
        <f t="shared" si="2"/>
        <v>12.957963224893918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3632430</v>
      </c>
      <c r="L10" s="46">
        <v>0</v>
      </c>
      <c r="M10" s="46">
        <v>0</v>
      </c>
      <c r="N10" s="46">
        <f t="shared" si="1"/>
        <v>3632430</v>
      </c>
      <c r="O10" s="47">
        <f t="shared" si="2"/>
        <v>205.5123055162659</v>
      </c>
      <c r="P10" s="9"/>
    </row>
    <row r="11" spans="1:16" ht="15">
      <c r="A11" s="12"/>
      <c r="B11" s="44">
        <v>519</v>
      </c>
      <c r="C11" s="20" t="s">
        <v>65</v>
      </c>
      <c r="D11" s="46">
        <v>2796158</v>
      </c>
      <c r="E11" s="46">
        <v>383183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3179341</v>
      </c>
      <c r="O11" s="47">
        <f t="shared" si="2"/>
        <v>179.87785007072137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9108888</v>
      </c>
      <c r="E12" s="31">
        <f t="shared" si="3"/>
        <v>0</v>
      </c>
      <c r="F12" s="31">
        <f t="shared" si="3"/>
        <v>0</v>
      </c>
      <c r="G12" s="31">
        <f t="shared" si="3"/>
        <v>2438</v>
      </c>
      <c r="H12" s="31">
        <f t="shared" si="3"/>
        <v>0</v>
      </c>
      <c r="I12" s="31">
        <f t="shared" si="3"/>
        <v>792997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9904323</v>
      </c>
      <c r="O12" s="43">
        <f t="shared" si="2"/>
        <v>560.3577369165488</v>
      </c>
      <c r="P12" s="10"/>
    </row>
    <row r="13" spans="1:16" ht="15">
      <c r="A13" s="12"/>
      <c r="B13" s="44">
        <v>521</v>
      </c>
      <c r="C13" s="20" t="s">
        <v>27</v>
      </c>
      <c r="D13" s="46">
        <v>5363014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5363014</v>
      </c>
      <c r="O13" s="47">
        <f t="shared" si="2"/>
        <v>303.4237057991513</v>
      </c>
      <c r="P13" s="9"/>
    </row>
    <row r="14" spans="1:16" ht="15">
      <c r="A14" s="12"/>
      <c r="B14" s="44">
        <v>522</v>
      </c>
      <c r="C14" s="20" t="s">
        <v>28</v>
      </c>
      <c r="D14" s="46">
        <v>3243542</v>
      </c>
      <c r="E14" s="46">
        <v>0</v>
      </c>
      <c r="F14" s="46">
        <v>0</v>
      </c>
      <c r="G14" s="46">
        <v>2438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3245980</v>
      </c>
      <c r="O14" s="47">
        <f t="shared" si="2"/>
        <v>183.64809052333806</v>
      </c>
      <c r="P14" s="9"/>
    </row>
    <row r="15" spans="1:16" ht="15">
      <c r="A15" s="12"/>
      <c r="B15" s="44">
        <v>524</v>
      </c>
      <c r="C15" s="20" t="s">
        <v>29</v>
      </c>
      <c r="D15" s="46">
        <v>502332</v>
      </c>
      <c r="E15" s="46">
        <v>0</v>
      </c>
      <c r="F15" s="46">
        <v>0</v>
      </c>
      <c r="G15" s="46">
        <v>0</v>
      </c>
      <c r="H15" s="46">
        <v>0</v>
      </c>
      <c r="I15" s="46">
        <v>792997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1295329</v>
      </c>
      <c r="O15" s="47">
        <f t="shared" si="2"/>
        <v>73.28594059405941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SUM(D17:D22)</f>
        <v>0</v>
      </c>
      <c r="E16" s="31">
        <f t="shared" si="4"/>
        <v>994236</v>
      </c>
      <c r="F16" s="31">
        <f t="shared" si="4"/>
        <v>0</v>
      </c>
      <c r="G16" s="31">
        <f t="shared" si="4"/>
        <v>8801</v>
      </c>
      <c r="H16" s="31">
        <f t="shared" si="4"/>
        <v>0</v>
      </c>
      <c r="I16" s="31">
        <f t="shared" si="4"/>
        <v>13883038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14886075</v>
      </c>
      <c r="O16" s="43">
        <f t="shared" si="2"/>
        <v>842.2107496463932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2946459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2946459</v>
      </c>
      <c r="O17" s="47">
        <f t="shared" si="2"/>
        <v>166.70206506364923</v>
      </c>
      <c r="P17" s="9"/>
    </row>
    <row r="18" spans="1:16" ht="15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2872884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2872884</v>
      </c>
      <c r="O18" s="47">
        <f t="shared" si="2"/>
        <v>162.53940594059407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2598773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2598773</v>
      </c>
      <c r="O19" s="47">
        <f t="shared" si="2"/>
        <v>147.03100424328147</v>
      </c>
      <c r="P19" s="9"/>
    </row>
    <row r="20" spans="1:16" ht="15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5464922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5464922</v>
      </c>
      <c r="O20" s="47">
        <f t="shared" si="2"/>
        <v>309.1893635077794</v>
      </c>
      <c r="P20" s="9"/>
    </row>
    <row r="21" spans="1:16" ht="15">
      <c r="A21" s="12"/>
      <c r="B21" s="44">
        <v>537</v>
      </c>
      <c r="C21" s="20" t="s">
        <v>77</v>
      </c>
      <c r="D21" s="46">
        <v>0</v>
      </c>
      <c r="E21" s="46">
        <v>994236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994236</v>
      </c>
      <c r="O21" s="47">
        <f t="shared" si="2"/>
        <v>56.25097595473833</v>
      </c>
      <c r="P21" s="9"/>
    </row>
    <row r="22" spans="1:16" ht="15">
      <c r="A22" s="12"/>
      <c r="B22" s="44">
        <v>538</v>
      </c>
      <c r="C22" s="20" t="s">
        <v>68</v>
      </c>
      <c r="D22" s="46">
        <v>0</v>
      </c>
      <c r="E22" s="46">
        <v>0</v>
      </c>
      <c r="F22" s="46">
        <v>0</v>
      </c>
      <c r="G22" s="46">
        <v>8801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8801</v>
      </c>
      <c r="O22" s="47">
        <f t="shared" si="2"/>
        <v>0.49793493635077796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1033133</v>
      </c>
      <c r="E23" s="31">
        <f t="shared" si="6"/>
        <v>2262810</v>
      </c>
      <c r="F23" s="31">
        <f t="shared" si="6"/>
        <v>0</v>
      </c>
      <c r="G23" s="31">
        <f t="shared" si="6"/>
        <v>227416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4">SUM(D23:M23)</f>
        <v>3523359</v>
      </c>
      <c r="O23" s="43">
        <f t="shared" si="2"/>
        <v>199.34138613861387</v>
      </c>
      <c r="P23" s="10"/>
    </row>
    <row r="24" spans="1:16" ht="15">
      <c r="A24" s="12"/>
      <c r="B24" s="44">
        <v>541</v>
      </c>
      <c r="C24" s="20" t="s">
        <v>69</v>
      </c>
      <c r="D24" s="46">
        <v>1033133</v>
      </c>
      <c r="E24" s="46">
        <v>2262810</v>
      </c>
      <c r="F24" s="46">
        <v>0</v>
      </c>
      <c r="G24" s="46">
        <v>227416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3523359</v>
      </c>
      <c r="O24" s="47">
        <f t="shared" si="2"/>
        <v>199.34138613861387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150064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150064</v>
      </c>
      <c r="O25" s="43">
        <f t="shared" si="2"/>
        <v>8.49018387553041</v>
      </c>
      <c r="P25" s="10"/>
    </row>
    <row r="26" spans="1:16" ht="15">
      <c r="A26" s="13"/>
      <c r="B26" s="45">
        <v>559</v>
      </c>
      <c r="C26" s="21" t="s">
        <v>40</v>
      </c>
      <c r="D26" s="46">
        <v>0</v>
      </c>
      <c r="E26" s="46">
        <v>150064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150064</v>
      </c>
      <c r="O26" s="47">
        <f t="shared" si="2"/>
        <v>8.49018387553041</v>
      </c>
      <c r="P26" s="9"/>
    </row>
    <row r="27" spans="1:16" ht="15.75">
      <c r="A27" s="28" t="s">
        <v>41</v>
      </c>
      <c r="B27" s="29"/>
      <c r="C27" s="30"/>
      <c r="D27" s="31">
        <f aca="true" t="shared" si="9" ref="D27:M27">SUM(D28:D29)</f>
        <v>0</v>
      </c>
      <c r="E27" s="31">
        <f t="shared" si="9"/>
        <v>3770008</v>
      </c>
      <c r="F27" s="31">
        <f t="shared" si="9"/>
        <v>0</v>
      </c>
      <c r="G27" s="31">
        <f t="shared" si="9"/>
        <v>161786</v>
      </c>
      <c r="H27" s="31">
        <f t="shared" si="9"/>
        <v>0</v>
      </c>
      <c r="I27" s="31">
        <f t="shared" si="9"/>
        <v>359994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4291788</v>
      </c>
      <c r="O27" s="43">
        <f t="shared" si="2"/>
        <v>242.81685997171147</v>
      </c>
      <c r="P27" s="9"/>
    </row>
    <row r="28" spans="1:16" ht="15">
      <c r="A28" s="12"/>
      <c r="B28" s="44">
        <v>572</v>
      </c>
      <c r="C28" s="20" t="s">
        <v>70</v>
      </c>
      <c r="D28" s="46">
        <v>0</v>
      </c>
      <c r="E28" s="46">
        <v>726226</v>
      </c>
      <c r="F28" s="46">
        <v>0</v>
      </c>
      <c r="G28" s="46">
        <v>161786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888012</v>
      </c>
      <c r="O28" s="47">
        <f t="shared" si="2"/>
        <v>50.2411315417256</v>
      </c>
      <c r="P28" s="9"/>
    </row>
    <row r="29" spans="1:16" ht="15">
      <c r="A29" s="12"/>
      <c r="B29" s="44">
        <v>575</v>
      </c>
      <c r="C29" s="20" t="s">
        <v>71</v>
      </c>
      <c r="D29" s="46">
        <v>0</v>
      </c>
      <c r="E29" s="46">
        <v>3043782</v>
      </c>
      <c r="F29" s="46">
        <v>0</v>
      </c>
      <c r="G29" s="46">
        <v>0</v>
      </c>
      <c r="H29" s="46">
        <v>0</v>
      </c>
      <c r="I29" s="46">
        <v>359994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3403776</v>
      </c>
      <c r="O29" s="47">
        <f t="shared" si="2"/>
        <v>192.57572842998584</v>
      </c>
      <c r="P29" s="9"/>
    </row>
    <row r="30" spans="1:16" ht="15.75">
      <c r="A30" s="28" t="s">
        <v>72</v>
      </c>
      <c r="B30" s="29"/>
      <c r="C30" s="30"/>
      <c r="D30" s="31">
        <f aca="true" t="shared" si="10" ref="D30:M30">SUM(D31:D33)</f>
        <v>1577303</v>
      </c>
      <c r="E30" s="31">
        <f t="shared" si="10"/>
        <v>1613419</v>
      </c>
      <c r="F30" s="31">
        <f t="shared" si="10"/>
        <v>2557354</v>
      </c>
      <c r="G30" s="31">
        <f t="shared" si="10"/>
        <v>0</v>
      </c>
      <c r="H30" s="31">
        <f t="shared" si="10"/>
        <v>0</v>
      </c>
      <c r="I30" s="31">
        <f t="shared" si="10"/>
        <v>3811015</v>
      </c>
      <c r="J30" s="31">
        <f t="shared" si="10"/>
        <v>1132903</v>
      </c>
      <c r="K30" s="31">
        <f t="shared" si="10"/>
        <v>109940</v>
      </c>
      <c r="L30" s="31">
        <f t="shared" si="10"/>
        <v>0</v>
      </c>
      <c r="M30" s="31">
        <f t="shared" si="10"/>
        <v>0</v>
      </c>
      <c r="N30" s="31">
        <f t="shared" si="7"/>
        <v>10801934</v>
      </c>
      <c r="O30" s="43">
        <f t="shared" si="2"/>
        <v>611.1419519094767</v>
      </c>
      <c r="P30" s="9"/>
    </row>
    <row r="31" spans="1:16" ht="15">
      <c r="A31" s="12"/>
      <c r="B31" s="44">
        <v>581</v>
      </c>
      <c r="C31" s="20" t="s">
        <v>73</v>
      </c>
      <c r="D31" s="46">
        <v>1562071</v>
      </c>
      <c r="E31" s="46">
        <v>1402224</v>
      </c>
      <c r="F31" s="46">
        <v>0</v>
      </c>
      <c r="G31" s="46">
        <v>0</v>
      </c>
      <c r="H31" s="46">
        <v>0</v>
      </c>
      <c r="I31" s="46">
        <v>26590</v>
      </c>
      <c r="J31" s="46">
        <v>34604</v>
      </c>
      <c r="K31" s="46">
        <v>0</v>
      </c>
      <c r="L31" s="46">
        <v>0</v>
      </c>
      <c r="M31" s="46">
        <v>0</v>
      </c>
      <c r="N31" s="46">
        <f t="shared" si="7"/>
        <v>3025489</v>
      </c>
      <c r="O31" s="47">
        <f t="shared" si="2"/>
        <v>171.1733521923621</v>
      </c>
      <c r="P31" s="9"/>
    </row>
    <row r="32" spans="1:16" ht="15">
      <c r="A32" s="12"/>
      <c r="B32" s="44">
        <v>583</v>
      </c>
      <c r="C32" s="20" t="s">
        <v>45</v>
      </c>
      <c r="D32" s="46">
        <v>0</v>
      </c>
      <c r="E32" s="46">
        <v>0</v>
      </c>
      <c r="F32" s="46">
        <v>2557354</v>
      </c>
      <c r="G32" s="46">
        <v>0</v>
      </c>
      <c r="H32" s="46">
        <v>0</v>
      </c>
      <c r="I32" s="46">
        <v>3784425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6341779</v>
      </c>
      <c r="O32" s="47">
        <f t="shared" si="2"/>
        <v>358.7993776520509</v>
      </c>
      <c r="P32" s="9"/>
    </row>
    <row r="33" spans="1:16" ht="15.75" thickBot="1">
      <c r="A33" s="12"/>
      <c r="B33" s="44">
        <v>590</v>
      </c>
      <c r="C33" s="20" t="s">
        <v>74</v>
      </c>
      <c r="D33" s="46">
        <v>15232</v>
      </c>
      <c r="E33" s="46">
        <v>211195</v>
      </c>
      <c r="F33" s="46">
        <v>0</v>
      </c>
      <c r="G33" s="46">
        <v>0</v>
      </c>
      <c r="H33" s="46">
        <v>0</v>
      </c>
      <c r="I33" s="46">
        <v>0</v>
      </c>
      <c r="J33" s="46">
        <v>1098299</v>
      </c>
      <c r="K33" s="46">
        <v>109940</v>
      </c>
      <c r="L33" s="46">
        <v>0</v>
      </c>
      <c r="M33" s="46">
        <v>0</v>
      </c>
      <c r="N33" s="46">
        <f t="shared" si="7"/>
        <v>1434666</v>
      </c>
      <c r="O33" s="47">
        <f t="shared" si="2"/>
        <v>81.16922206506365</v>
      </c>
      <c r="P33" s="9"/>
    </row>
    <row r="34" spans="1:119" ht="16.5" thickBot="1">
      <c r="A34" s="14" t="s">
        <v>10</v>
      </c>
      <c r="B34" s="23"/>
      <c r="C34" s="22"/>
      <c r="D34" s="15">
        <f>SUM(D5,D12,D16,D23,D25,D27,D30)</f>
        <v>17927078</v>
      </c>
      <c r="E34" s="15">
        <f aca="true" t="shared" si="11" ref="E34:M34">SUM(E5,E12,E16,E23,E25,E27,E30)</f>
        <v>9173720</v>
      </c>
      <c r="F34" s="15">
        <f t="shared" si="11"/>
        <v>2557354</v>
      </c>
      <c r="G34" s="15">
        <f t="shared" si="11"/>
        <v>400441</v>
      </c>
      <c r="H34" s="15">
        <f t="shared" si="11"/>
        <v>0</v>
      </c>
      <c r="I34" s="15">
        <f t="shared" si="11"/>
        <v>18847044</v>
      </c>
      <c r="J34" s="15">
        <f t="shared" si="11"/>
        <v>1132903</v>
      </c>
      <c r="K34" s="15">
        <f t="shared" si="11"/>
        <v>3742370</v>
      </c>
      <c r="L34" s="15">
        <f t="shared" si="11"/>
        <v>0</v>
      </c>
      <c r="M34" s="15">
        <f t="shared" si="11"/>
        <v>0</v>
      </c>
      <c r="N34" s="15">
        <f t="shared" si="7"/>
        <v>53780910</v>
      </c>
      <c r="O34" s="37">
        <f t="shared" si="2"/>
        <v>3042.7671852899575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78</v>
      </c>
      <c r="M36" s="93"/>
      <c r="N36" s="93"/>
      <c r="O36" s="41">
        <v>17675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6059858</v>
      </c>
      <c r="E5" s="59">
        <f t="shared" si="0"/>
        <v>327740</v>
      </c>
      <c r="F5" s="59">
        <f t="shared" si="0"/>
        <v>0</v>
      </c>
      <c r="G5" s="59">
        <f t="shared" si="0"/>
        <v>445765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3349902</v>
      </c>
      <c r="L5" s="59">
        <f t="shared" si="0"/>
        <v>0</v>
      </c>
      <c r="M5" s="59">
        <f t="shared" si="0"/>
        <v>0</v>
      </c>
      <c r="N5" s="60">
        <f aca="true" t="shared" si="1" ref="N5:N33">SUM(D5:M5)</f>
        <v>10183265</v>
      </c>
      <c r="O5" s="61">
        <f aca="true" t="shared" si="2" ref="O5:O33">(N5/O$35)</f>
        <v>582.3334477040087</v>
      </c>
      <c r="P5" s="62"/>
    </row>
    <row r="6" spans="1:16" ht="15">
      <c r="A6" s="64"/>
      <c r="B6" s="65">
        <v>511</v>
      </c>
      <c r="C6" s="66" t="s">
        <v>19</v>
      </c>
      <c r="D6" s="67">
        <v>102108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102108</v>
      </c>
      <c r="O6" s="68">
        <f t="shared" si="2"/>
        <v>5.839080459770115</v>
      </c>
      <c r="P6" s="69"/>
    </row>
    <row r="7" spans="1:16" ht="15">
      <c r="A7" s="64"/>
      <c r="B7" s="65">
        <v>512</v>
      </c>
      <c r="C7" s="66" t="s">
        <v>20</v>
      </c>
      <c r="D7" s="67">
        <v>646002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646002</v>
      </c>
      <c r="O7" s="68">
        <f t="shared" si="2"/>
        <v>36.94184251158003</v>
      </c>
      <c r="P7" s="69"/>
    </row>
    <row r="8" spans="1:16" ht="15">
      <c r="A8" s="64"/>
      <c r="B8" s="65">
        <v>513</v>
      </c>
      <c r="C8" s="66" t="s">
        <v>21</v>
      </c>
      <c r="D8" s="67">
        <v>2422356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2422356</v>
      </c>
      <c r="O8" s="68">
        <f t="shared" si="2"/>
        <v>138.52324583976667</v>
      </c>
      <c r="P8" s="69"/>
    </row>
    <row r="9" spans="1:16" ht="15">
      <c r="A9" s="64"/>
      <c r="B9" s="65">
        <v>514</v>
      </c>
      <c r="C9" s="66" t="s">
        <v>22</v>
      </c>
      <c r="D9" s="67">
        <v>156036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156036</v>
      </c>
      <c r="O9" s="68">
        <f t="shared" si="2"/>
        <v>8.922971350145822</v>
      </c>
      <c r="P9" s="69"/>
    </row>
    <row r="10" spans="1:16" ht="15">
      <c r="A10" s="64"/>
      <c r="B10" s="65">
        <v>518</v>
      </c>
      <c r="C10" s="66" t="s">
        <v>24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3349902</v>
      </c>
      <c r="L10" s="67">
        <v>0</v>
      </c>
      <c r="M10" s="67">
        <v>0</v>
      </c>
      <c r="N10" s="67">
        <f t="shared" si="1"/>
        <v>3349902</v>
      </c>
      <c r="O10" s="68">
        <f t="shared" si="2"/>
        <v>191.56527706296106</v>
      </c>
      <c r="P10" s="69"/>
    </row>
    <row r="11" spans="1:16" ht="15">
      <c r="A11" s="64"/>
      <c r="B11" s="65">
        <v>519</v>
      </c>
      <c r="C11" s="66" t="s">
        <v>65</v>
      </c>
      <c r="D11" s="67">
        <v>2733356</v>
      </c>
      <c r="E11" s="67">
        <v>327740</v>
      </c>
      <c r="F11" s="67">
        <v>0</v>
      </c>
      <c r="G11" s="67">
        <v>445765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3506861</v>
      </c>
      <c r="O11" s="68">
        <f t="shared" si="2"/>
        <v>200.54103047978498</v>
      </c>
      <c r="P11" s="69"/>
    </row>
    <row r="12" spans="1:16" ht="15.75">
      <c r="A12" s="70" t="s">
        <v>26</v>
      </c>
      <c r="B12" s="71"/>
      <c r="C12" s="72"/>
      <c r="D12" s="73">
        <f aca="true" t="shared" si="3" ref="D12:M12">SUM(D13:D15)</f>
        <v>9053949</v>
      </c>
      <c r="E12" s="73">
        <f t="shared" si="3"/>
        <v>0</v>
      </c>
      <c r="F12" s="73">
        <f t="shared" si="3"/>
        <v>0</v>
      </c>
      <c r="G12" s="73">
        <f t="shared" si="3"/>
        <v>21220</v>
      </c>
      <c r="H12" s="73">
        <f t="shared" si="3"/>
        <v>0</v>
      </c>
      <c r="I12" s="73">
        <f t="shared" si="3"/>
        <v>618522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9693691</v>
      </c>
      <c r="O12" s="75">
        <f t="shared" si="2"/>
        <v>554.3369931949449</v>
      </c>
      <c r="P12" s="76"/>
    </row>
    <row r="13" spans="1:16" ht="15">
      <c r="A13" s="64"/>
      <c r="B13" s="65">
        <v>521</v>
      </c>
      <c r="C13" s="66" t="s">
        <v>27</v>
      </c>
      <c r="D13" s="67">
        <v>5322277</v>
      </c>
      <c r="E13" s="67">
        <v>0</v>
      </c>
      <c r="F13" s="67">
        <v>0</v>
      </c>
      <c r="G13" s="67">
        <v>21220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5343497</v>
      </c>
      <c r="O13" s="68">
        <f t="shared" si="2"/>
        <v>305.56968033396237</v>
      </c>
      <c r="P13" s="69"/>
    </row>
    <row r="14" spans="1:16" ht="15">
      <c r="A14" s="64"/>
      <c r="B14" s="65">
        <v>522</v>
      </c>
      <c r="C14" s="66" t="s">
        <v>28</v>
      </c>
      <c r="D14" s="67">
        <v>3282677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3282677</v>
      </c>
      <c r="O14" s="68">
        <f t="shared" si="2"/>
        <v>187.72099273746213</v>
      </c>
      <c r="P14" s="69"/>
    </row>
    <row r="15" spans="1:16" ht="15">
      <c r="A15" s="64"/>
      <c r="B15" s="65">
        <v>524</v>
      </c>
      <c r="C15" s="66" t="s">
        <v>29</v>
      </c>
      <c r="D15" s="67">
        <v>448995</v>
      </c>
      <c r="E15" s="67">
        <v>0</v>
      </c>
      <c r="F15" s="67">
        <v>0</v>
      </c>
      <c r="G15" s="67">
        <v>0</v>
      </c>
      <c r="H15" s="67">
        <v>0</v>
      </c>
      <c r="I15" s="67">
        <v>618522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1067517</v>
      </c>
      <c r="O15" s="68">
        <f t="shared" si="2"/>
        <v>61.04632012352033</v>
      </c>
      <c r="P15" s="69"/>
    </row>
    <row r="16" spans="1:16" ht="15.75">
      <c r="A16" s="70" t="s">
        <v>30</v>
      </c>
      <c r="B16" s="71"/>
      <c r="C16" s="72"/>
      <c r="D16" s="73">
        <f aca="true" t="shared" si="4" ref="D16:M16">SUM(D17:D21)</f>
        <v>0</v>
      </c>
      <c r="E16" s="73">
        <f t="shared" si="4"/>
        <v>0</v>
      </c>
      <c r="F16" s="73">
        <f t="shared" si="4"/>
        <v>0</v>
      </c>
      <c r="G16" s="73">
        <f t="shared" si="4"/>
        <v>46968</v>
      </c>
      <c r="H16" s="73">
        <f t="shared" si="4"/>
        <v>0</v>
      </c>
      <c r="I16" s="73">
        <f t="shared" si="4"/>
        <v>17007647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17054615</v>
      </c>
      <c r="O16" s="75">
        <f t="shared" si="2"/>
        <v>975.2739177674844</v>
      </c>
      <c r="P16" s="76"/>
    </row>
    <row r="17" spans="1:16" ht="15">
      <c r="A17" s="64"/>
      <c r="B17" s="65">
        <v>533</v>
      </c>
      <c r="C17" s="66" t="s">
        <v>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2749213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2749213</v>
      </c>
      <c r="O17" s="68">
        <f t="shared" si="2"/>
        <v>157.21467375764854</v>
      </c>
      <c r="P17" s="69"/>
    </row>
    <row r="18" spans="1:16" ht="15">
      <c r="A18" s="64"/>
      <c r="B18" s="65">
        <v>534</v>
      </c>
      <c r="C18" s="66" t="s">
        <v>66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2828566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2828566</v>
      </c>
      <c r="O18" s="68">
        <f t="shared" si="2"/>
        <v>161.7525018585235</v>
      </c>
      <c r="P18" s="69"/>
    </row>
    <row r="19" spans="1:16" ht="15">
      <c r="A19" s="64"/>
      <c r="B19" s="65">
        <v>535</v>
      </c>
      <c r="C19" s="66" t="s">
        <v>33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2336944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2336944</v>
      </c>
      <c r="O19" s="68">
        <f t="shared" si="2"/>
        <v>133.63893177789214</v>
      </c>
      <c r="P19" s="69"/>
    </row>
    <row r="20" spans="1:16" ht="15">
      <c r="A20" s="64"/>
      <c r="B20" s="65">
        <v>536</v>
      </c>
      <c r="C20" s="66" t="s">
        <v>67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9092924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9092924</v>
      </c>
      <c r="O20" s="68">
        <f t="shared" si="2"/>
        <v>519.9819294332933</v>
      </c>
      <c r="P20" s="69"/>
    </row>
    <row r="21" spans="1:16" ht="15">
      <c r="A21" s="64"/>
      <c r="B21" s="65">
        <v>538</v>
      </c>
      <c r="C21" s="66" t="s">
        <v>68</v>
      </c>
      <c r="D21" s="67">
        <v>0</v>
      </c>
      <c r="E21" s="67">
        <v>0</v>
      </c>
      <c r="F21" s="67">
        <v>0</v>
      </c>
      <c r="G21" s="67">
        <v>46968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46968</v>
      </c>
      <c r="O21" s="68">
        <f t="shared" si="2"/>
        <v>2.6858809401269514</v>
      </c>
      <c r="P21" s="69"/>
    </row>
    <row r="22" spans="1:16" ht="15.75">
      <c r="A22" s="70" t="s">
        <v>36</v>
      </c>
      <c r="B22" s="71"/>
      <c r="C22" s="72"/>
      <c r="D22" s="73">
        <f aca="true" t="shared" si="5" ref="D22:M22">SUM(D23:D23)</f>
        <v>973648</v>
      </c>
      <c r="E22" s="73">
        <f t="shared" si="5"/>
        <v>915251</v>
      </c>
      <c r="F22" s="73">
        <f t="shared" si="5"/>
        <v>0</v>
      </c>
      <c r="G22" s="73">
        <f t="shared" si="5"/>
        <v>1808018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1"/>
        <v>3696917</v>
      </c>
      <c r="O22" s="75">
        <f t="shared" si="2"/>
        <v>211.40944701778463</v>
      </c>
      <c r="P22" s="76"/>
    </row>
    <row r="23" spans="1:16" ht="15">
      <c r="A23" s="64"/>
      <c r="B23" s="65">
        <v>541</v>
      </c>
      <c r="C23" s="66" t="s">
        <v>69</v>
      </c>
      <c r="D23" s="67">
        <v>973648</v>
      </c>
      <c r="E23" s="67">
        <v>915251</v>
      </c>
      <c r="F23" s="67">
        <v>0</v>
      </c>
      <c r="G23" s="67">
        <v>1808018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3696917</v>
      </c>
      <c r="O23" s="68">
        <f t="shared" si="2"/>
        <v>211.40944701778463</v>
      </c>
      <c r="P23" s="69"/>
    </row>
    <row r="24" spans="1:16" ht="15.75">
      <c r="A24" s="70" t="s">
        <v>39</v>
      </c>
      <c r="B24" s="71"/>
      <c r="C24" s="72"/>
      <c r="D24" s="73">
        <f aca="true" t="shared" si="6" ref="D24:M24">SUM(D25:D25)</f>
        <v>0</v>
      </c>
      <c r="E24" s="73">
        <f t="shared" si="6"/>
        <v>41790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1"/>
        <v>41790</v>
      </c>
      <c r="O24" s="75">
        <f t="shared" si="2"/>
        <v>2.38977526162292</v>
      </c>
      <c r="P24" s="76"/>
    </row>
    <row r="25" spans="1:16" ht="15">
      <c r="A25" s="64"/>
      <c r="B25" s="65">
        <v>559</v>
      </c>
      <c r="C25" s="66" t="s">
        <v>40</v>
      </c>
      <c r="D25" s="67">
        <v>0</v>
      </c>
      <c r="E25" s="67">
        <v>41790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41790</v>
      </c>
      <c r="O25" s="68">
        <f t="shared" si="2"/>
        <v>2.38977526162292</v>
      </c>
      <c r="P25" s="69"/>
    </row>
    <row r="26" spans="1:16" ht="15.75">
      <c r="A26" s="70" t="s">
        <v>41</v>
      </c>
      <c r="B26" s="71"/>
      <c r="C26" s="72"/>
      <c r="D26" s="73">
        <f aca="true" t="shared" si="7" ref="D26:M26">SUM(D27:D28)</f>
        <v>0</v>
      </c>
      <c r="E26" s="73">
        <f t="shared" si="7"/>
        <v>2972417</v>
      </c>
      <c r="F26" s="73">
        <f t="shared" si="7"/>
        <v>0</v>
      </c>
      <c r="G26" s="73">
        <f t="shared" si="7"/>
        <v>362005</v>
      </c>
      <c r="H26" s="73">
        <f t="shared" si="7"/>
        <v>0</v>
      </c>
      <c r="I26" s="73">
        <f t="shared" si="7"/>
        <v>313107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3647529</v>
      </c>
      <c r="O26" s="75">
        <f t="shared" si="2"/>
        <v>208.58517756047348</v>
      </c>
      <c r="P26" s="69"/>
    </row>
    <row r="27" spans="1:16" ht="15">
      <c r="A27" s="64"/>
      <c r="B27" s="65">
        <v>572</v>
      </c>
      <c r="C27" s="66" t="s">
        <v>70</v>
      </c>
      <c r="D27" s="67">
        <v>0</v>
      </c>
      <c r="E27" s="67">
        <v>0</v>
      </c>
      <c r="F27" s="67">
        <v>0</v>
      </c>
      <c r="G27" s="67">
        <v>362005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362005</v>
      </c>
      <c r="O27" s="68">
        <f t="shared" si="2"/>
        <v>20.701378166638072</v>
      </c>
      <c r="P27" s="69"/>
    </row>
    <row r="28" spans="1:16" ht="15">
      <c r="A28" s="64"/>
      <c r="B28" s="65">
        <v>575</v>
      </c>
      <c r="C28" s="66" t="s">
        <v>71</v>
      </c>
      <c r="D28" s="67">
        <v>0</v>
      </c>
      <c r="E28" s="67">
        <v>2972417</v>
      </c>
      <c r="F28" s="67">
        <v>0</v>
      </c>
      <c r="G28" s="67">
        <v>0</v>
      </c>
      <c r="H28" s="67">
        <v>0</v>
      </c>
      <c r="I28" s="67">
        <v>313107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3285524</v>
      </c>
      <c r="O28" s="68">
        <f t="shared" si="2"/>
        <v>187.88379939383543</v>
      </c>
      <c r="P28" s="69"/>
    </row>
    <row r="29" spans="1:16" ht="15.75">
      <c r="A29" s="70" t="s">
        <v>72</v>
      </c>
      <c r="B29" s="71"/>
      <c r="C29" s="72"/>
      <c r="D29" s="73">
        <f aca="true" t="shared" si="8" ref="D29:M29">SUM(D30:D32)</f>
        <v>2702361</v>
      </c>
      <c r="E29" s="73">
        <f t="shared" si="8"/>
        <v>1294810</v>
      </c>
      <c r="F29" s="73">
        <f t="shared" si="8"/>
        <v>2557847</v>
      </c>
      <c r="G29" s="73">
        <f t="shared" si="8"/>
        <v>0</v>
      </c>
      <c r="H29" s="73">
        <f t="shared" si="8"/>
        <v>0</v>
      </c>
      <c r="I29" s="73">
        <f t="shared" si="8"/>
        <v>6948</v>
      </c>
      <c r="J29" s="73">
        <f t="shared" si="8"/>
        <v>975762</v>
      </c>
      <c r="K29" s="73">
        <f t="shared" si="8"/>
        <v>126705</v>
      </c>
      <c r="L29" s="73">
        <f t="shared" si="8"/>
        <v>0</v>
      </c>
      <c r="M29" s="73">
        <f t="shared" si="8"/>
        <v>0</v>
      </c>
      <c r="N29" s="73">
        <f t="shared" si="1"/>
        <v>7664433</v>
      </c>
      <c r="O29" s="75">
        <f t="shared" si="2"/>
        <v>438.2931892262824</v>
      </c>
      <c r="P29" s="69"/>
    </row>
    <row r="30" spans="1:16" ht="15">
      <c r="A30" s="64"/>
      <c r="B30" s="65">
        <v>581</v>
      </c>
      <c r="C30" s="66" t="s">
        <v>73</v>
      </c>
      <c r="D30" s="67">
        <v>2686012</v>
      </c>
      <c r="E30" s="67">
        <v>1294810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3980822</v>
      </c>
      <c r="O30" s="68">
        <f t="shared" si="2"/>
        <v>227.6446503116601</v>
      </c>
      <c r="P30" s="69"/>
    </row>
    <row r="31" spans="1:16" ht="15">
      <c r="A31" s="64"/>
      <c r="B31" s="65">
        <v>583</v>
      </c>
      <c r="C31" s="66" t="s">
        <v>45</v>
      </c>
      <c r="D31" s="67">
        <v>0</v>
      </c>
      <c r="E31" s="67">
        <v>0</v>
      </c>
      <c r="F31" s="67">
        <v>2557847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"/>
        <v>2557847</v>
      </c>
      <c r="O31" s="68">
        <f t="shared" si="2"/>
        <v>146.27134442728885</v>
      </c>
      <c r="P31" s="69"/>
    </row>
    <row r="32" spans="1:16" ht="15.75" thickBot="1">
      <c r="A32" s="64"/>
      <c r="B32" s="65">
        <v>590</v>
      </c>
      <c r="C32" s="66" t="s">
        <v>74</v>
      </c>
      <c r="D32" s="67">
        <v>16349</v>
      </c>
      <c r="E32" s="67">
        <v>0</v>
      </c>
      <c r="F32" s="67">
        <v>0</v>
      </c>
      <c r="G32" s="67">
        <v>0</v>
      </c>
      <c r="H32" s="67">
        <v>0</v>
      </c>
      <c r="I32" s="67">
        <v>6948</v>
      </c>
      <c r="J32" s="67">
        <v>975762</v>
      </c>
      <c r="K32" s="67">
        <v>126705</v>
      </c>
      <c r="L32" s="67">
        <v>0</v>
      </c>
      <c r="M32" s="67">
        <v>0</v>
      </c>
      <c r="N32" s="67">
        <f t="shared" si="1"/>
        <v>1125764</v>
      </c>
      <c r="O32" s="68">
        <f t="shared" si="2"/>
        <v>64.37719448733345</v>
      </c>
      <c r="P32" s="69"/>
    </row>
    <row r="33" spans="1:119" ht="16.5" thickBot="1">
      <c r="A33" s="77" t="s">
        <v>10</v>
      </c>
      <c r="B33" s="78"/>
      <c r="C33" s="79"/>
      <c r="D33" s="80">
        <f>SUM(D5,D12,D16,D22,D24,D26,D29)</f>
        <v>18789816</v>
      </c>
      <c r="E33" s="80">
        <f aca="true" t="shared" si="9" ref="E33:M33">SUM(E5,E12,E16,E22,E24,E26,E29)</f>
        <v>5552008</v>
      </c>
      <c r="F33" s="80">
        <f t="shared" si="9"/>
        <v>2557847</v>
      </c>
      <c r="G33" s="80">
        <f t="shared" si="9"/>
        <v>2683976</v>
      </c>
      <c r="H33" s="80">
        <f t="shared" si="9"/>
        <v>0</v>
      </c>
      <c r="I33" s="80">
        <f t="shared" si="9"/>
        <v>17946224</v>
      </c>
      <c r="J33" s="80">
        <f t="shared" si="9"/>
        <v>975762</v>
      </c>
      <c r="K33" s="80">
        <f t="shared" si="9"/>
        <v>3476607</v>
      </c>
      <c r="L33" s="80">
        <f t="shared" si="9"/>
        <v>0</v>
      </c>
      <c r="M33" s="80">
        <f t="shared" si="9"/>
        <v>0</v>
      </c>
      <c r="N33" s="80">
        <f t="shared" si="1"/>
        <v>51982240</v>
      </c>
      <c r="O33" s="81">
        <f t="shared" si="2"/>
        <v>2972.6219477326013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5" ht="1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5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75</v>
      </c>
      <c r="M35" s="117"/>
      <c r="N35" s="117"/>
      <c r="O35" s="91">
        <v>17487</v>
      </c>
    </row>
    <row r="36" spans="1:15" ht="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ht="15.75" customHeight="1" thickBot="1">
      <c r="A37" s="121" t="s">
        <v>54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6191966</v>
      </c>
      <c r="E5" s="26">
        <f t="shared" si="0"/>
        <v>228624</v>
      </c>
      <c r="F5" s="26">
        <f t="shared" si="0"/>
        <v>0</v>
      </c>
      <c r="G5" s="26">
        <f t="shared" si="0"/>
        <v>211462</v>
      </c>
      <c r="H5" s="26">
        <f t="shared" si="0"/>
        <v>0</v>
      </c>
      <c r="I5" s="26">
        <f t="shared" si="0"/>
        <v>116327</v>
      </c>
      <c r="J5" s="26">
        <f t="shared" si="0"/>
        <v>0</v>
      </c>
      <c r="K5" s="26">
        <f t="shared" si="0"/>
        <v>2447175</v>
      </c>
      <c r="L5" s="26">
        <f t="shared" si="0"/>
        <v>0</v>
      </c>
      <c r="M5" s="26">
        <f t="shared" si="0"/>
        <v>0</v>
      </c>
      <c r="N5" s="27">
        <f>SUM(D5:M5)</f>
        <v>9195554</v>
      </c>
      <c r="O5" s="32">
        <f aca="true" t="shared" si="1" ref="O5:O34">(N5/O$36)</f>
        <v>538.1608240182595</v>
      </c>
      <c r="P5" s="6"/>
    </row>
    <row r="6" spans="1:16" ht="15">
      <c r="A6" s="12"/>
      <c r="B6" s="44">
        <v>511</v>
      </c>
      <c r="C6" s="20" t="s">
        <v>19</v>
      </c>
      <c r="D6" s="46">
        <v>105847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105847</v>
      </c>
      <c r="O6" s="47">
        <f t="shared" si="1"/>
        <v>6.194592380172061</v>
      </c>
      <c r="P6" s="9"/>
    </row>
    <row r="7" spans="1:16" ht="15">
      <c r="A7" s="12"/>
      <c r="B7" s="44">
        <v>512</v>
      </c>
      <c r="C7" s="20" t="s">
        <v>20</v>
      </c>
      <c r="D7" s="46">
        <v>701688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701688</v>
      </c>
      <c r="O7" s="47">
        <f t="shared" si="1"/>
        <v>41.06560543102944</v>
      </c>
      <c r="P7" s="9"/>
    </row>
    <row r="8" spans="1:16" ht="15">
      <c r="A8" s="12"/>
      <c r="B8" s="44">
        <v>513</v>
      </c>
      <c r="C8" s="20" t="s">
        <v>21</v>
      </c>
      <c r="D8" s="46">
        <v>1947494</v>
      </c>
      <c r="E8" s="46">
        <v>0</v>
      </c>
      <c r="F8" s="46">
        <v>0</v>
      </c>
      <c r="G8" s="46">
        <v>0</v>
      </c>
      <c r="H8" s="46">
        <v>0</v>
      </c>
      <c r="I8" s="46">
        <v>116327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2063821</v>
      </c>
      <c r="O8" s="47">
        <f t="shared" si="1"/>
        <v>120.7831099666413</v>
      </c>
      <c r="P8" s="9"/>
    </row>
    <row r="9" spans="1:16" ht="15">
      <c r="A9" s="12"/>
      <c r="B9" s="44">
        <v>514</v>
      </c>
      <c r="C9" s="20" t="s">
        <v>22</v>
      </c>
      <c r="D9" s="46">
        <v>190145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190145</v>
      </c>
      <c r="O9" s="47">
        <f t="shared" si="1"/>
        <v>11.128050564756833</v>
      </c>
      <c r="P9" s="9"/>
    </row>
    <row r="10" spans="1:16" ht="15">
      <c r="A10" s="12"/>
      <c r="B10" s="44">
        <v>515</v>
      </c>
      <c r="C10" s="20" t="s">
        <v>23</v>
      </c>
      <c r="D10" s="46">
        <v>657770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657770</v>
      </c>
      <c r="O10" s="47">
        <f t="shared" si="1"/>
        <v>38.49534734008311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2447175</v>
      </c>
      <c r="L11" s="46">
        <v>0</v>
      </c>
      <c r="M11" s="46">
        <v>0</v>
      </c>
      <c r="N11" s="46">
        <f t="shared" si="2"/>
        <v>2447175</v>
      </c>
      <c r="O11" s="47">
        <f t="shared" si="1"/>
        <v>143.21852870603382</v>
      </c>
      <c r="P11" s="9"/>
    </row>
    <row r="12" spans="1:16" ht="15">
      <c r="A12" s="12"/>
      <c r="B12" s="44">
        <v>519</v>
      </c>
      <c r="C12" s="20" t="s">
        <v>25</v>
      </c>
      <c r="D12" s="46">
        <v>2589022</v>
      </c>
      <c r="E12" s="46">
        <v>228624</v>
      </c>
      <c r="F12" s="46">
        <v>0</v>
      </c>
      <c r="G12" s="46">
        <v>211462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3029108</v>
      </c>
      <c r="O12" s="47">
        <f t="shared" si="1"/>
        <v>177.27558962954294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8424603</v>
      </c>
      <c r="E13" s="31">
        <f t="shared" si="3"/>
        <v>0</v>
      </c>
      <c r="F13" s="31">
        <f t="shared" si="3"/>
        <v>0</v>
      </c>
      <c r="G13" s="31">
        <f t="shared" si="3"/>
        <v>117626</v>
      </c>
      <c r="H13" s="31">
        <f t="shared" si="3"/>
        <v>0</v>
      </c>
      <c r="I13" s="31">
        <f t="shared" si="3"/>
        <v>573571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9115800</v>
      </c>
      <c r="O13" s="43">
        <f t="shared" si="1"/>
        <v>533.4932989992392</v>
      </c>
      <c r="P13" s="10"/>
    </row>
    <row r="14" spans="1:16" ht="15">
      <c r="A14" s="12"/>
      <c r="B14" s="44">
        <v>521</v>
      </c>
      <c r="C14" s="20" t="s">
        <v>27</v>
      </c>
      <c r="D14" s="46">
        <v>5079089</v>
      </c>
      <c r="E14" s="46">
        <v>0</v>
      </c>
      <c r="F14" s="46">
        <v>0</v>
      </c>
      <c r="G14" s="46">
        <v>10177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5089266</v>
      </c>
      <c r="O14" s="47">
        <f t="shared" si="1"/>
        <v>297.84432609586236</v>
      </c>
      <c r="P14" s="9"/>
    </row>
    <row r="15" spans="1:16" ht="15">
      <c r="A15" s="12"/>
      <c r="B15" s="44">
        <v>522</v>
      </c>
      <c r="C15" s="20" t="s">
        <v>28</v>
      </c>
      <c r="D15" s="46">
        <v>3098626</v>
      </c>
      <c r="E15" s="46">
        <v>0</v>
      </c>
      <c r="F15" s="46">
        <v>0</v>
      </c>
      <c r="G15" s="46">
        <v>107449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3206075</v>
      </c>
      <c r="O15" s="47">
        <f t="shared" si="1"/>
        <v>187.63241060455317</v>
      </c>
      <c r="P15" s="9"/>
    </row>
    <row r="16" spans="1:16" ht="15">
      <c r="A16" s="12"/>
      <c r="B16" s="44">
        <v>524</v>
      </c>
      <c r="C16" s="20" t="s">
        <v>29</v>
      </c>
      <c r="D16" s="46">
        <v>246888</v>
      </c>
      <c r="E16" s="46">
        <v>0</v>
      </c>
      <c r="F16" s="46">
        <v>0</v>
      </c>
      <c r="G16" s="46">
        <v>0</v>
      </c>
      <c r="H16" s="46">
        <v>0</v>
      </c>
      <c r="I16" s="46">
        <v>573571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820459</v>
      </c>
      <c r="O16" s="47">
        <f t="shared" si="1"/>
        <v>48.016562298823665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16173</v>
      </c>
      <c r="H17" s="31">
        <f t="shared" si="5"/>
        <v>0</v>
      </c>
      <c r="I17" s="31">
        <f t="shared" si="5"/>
        <v>17154015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17170188</v>
      </c>
      <c r="O17" s="43">
        <f t="shared" si="1"/>
        <v>1004.8684965178205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2793422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2793422</v>
      </c>
      <c r="O18" s="47">
        <f t="shared" si="1"/>
        <v>163.48229648270615</v>
      </c>
      <c r="P18" s="9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2800264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2800264</v>
      </c>
      <c r="O19" s="47">
        <f t="shared" si="1"/>
        <v>163.88271785567974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2347578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2347578</v>
      </c>
      <c r="O20" s="47">
        <f t="shared" si="1"/>
        <v>137.38971147656113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9212751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9212751</v>
      </c>
      <c r="O21" s="47">
        <f t="shared" si="1"/>
        <v>539.1672616609118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16173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16173</v>
      </c>
      <c r="O22" s="47">
        <f t="shared" si="1"/>
        <v>0.9465090419617253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982164</v>
      </c>
      <c r="E23" s="31">
        <f t="shared" si="6"/>
        <v>1423027</v>
      </c>
      <c r="F23" s="31">
        <f t="shared" si="6"/>
        <v>0</v>
      </c>
      <c r="G23" s="31">
        <f t="shared" si="6"/>
        <v>173501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2578692</v>
      </c>
      <c r="O23" s="43">
        <f t="shared" si="1"/>
        <v>150.91543278515832</v>
      </c>
      <c r="P23" s="10"/>
    </row>
    <row r="24" spans="1:16" ht="15">
      <c r="A24" s="12"/>
      <c r="B24" s="44">
        <v>541</v>
      </c>
      <c r="C24" s="20" t="s">
        <v>37</v>
      </c>
      <c r="D24" s="46">
        <v>982164</v>
      </c>
      <c r="E24" s="46">
        <v>1423027</v>
      </c>
      <c r="F24" s="46">
        <v>0</v>
      </c>
      <c r="G24" s="46">
        <v>173501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2578692</v>
      </c>
      <c r="O24" s="47">
        <f t="shared" si="1"/>
        <v>150.91543278515832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87150</v>
      </c>
      <c r="F25" s="31">
        <f t="shared" si="7"/>
        <v>0</v>
      </c>
      <c r="G25" s="31">
        <f t="shared" si="7"/>
        <v>60038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147188</v>
      </c>
      <c r="O25" s="43">
        <f t="shared" si="1"/>
        <v>8.614034060982034</v>
      </c>
      <c r="P25" s="10"/>
    </row>
    <row r="26" spans="1:16" ht="15">
      <c r="A26" s="13"/>
      <c r="B26" s="45">
        <v>559</v>
      </c>
      <c r="C26" s="21" t="s">
        <v>40</v>
      </c>
      <c r="D26" s="46">
        <v>0</v>
      </c>
      <c r="E26" s="46">
        <v>87150</v>
      </c>
      <c r="F26" s="46">
        <v>0</v>
      </c>
      <c r="G26" s="46">
        <v>60038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147188</v>
      </c>
      <c r="O26" s="47">
        <f t="shared" si="1"/>
        <v>8.614034060982034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0</v>
      </c>
      <c r="E27" s="31">
        <f t="shared" si="8"/>
        <v>3066523</v>
      </c>
      <c r="F27" s="31">
        <f t="shared" si="8"/>
        <v>0</v>
      </c>
      <c r="G27" s="31">
        <f t="shared" si="8"/>
        <v>2491612</v>
      </c>
      <c r="H27" s="31">
        <f t="shared" si="8"/>
        <v>0</v>
      </c>
      <c r="I27" s="31">
        <f t="shared" si="8"/>
        <v>262959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5821094</v>
      </c>
      <c r="O27" s="43">
        <f t="shared" si="1"/>
        <v>340.6738456136244</v>
      </c>
      <c r="P27" s="9"/>
    </row>
    <row r="28" spans="1:16" ht="15">
      <c r="A28" s="12"/>
      <c r="B28" s="44">
        <v>572</v>
      </c>
      <c r="C28" s="20" t="s">
        <v>42</v>
      </c>
      <c r="D28" s="46">
        <v>0</v>
      </c>
      <c r="E28" s="46">
        <v>0</v>
      </c>
      <c r="F28" s="46">
        <v>0</v>
      </c>
      <c r="G28" s="46">
        <v>2491612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2491612</v>
      </c>
      <c r="O28" s="47">
        <f t="shared" si="1"/>
        <v>145.81916076549425</v>
      </c>
      <c r="P28" s="9"/>
    </row>
    <row r="29" spans="1:16" ht="15">
      <c r="A29" s="12"/>
      <c r="B29" s="44">
        <v>575</v>
      </c>
      <c r="C29" s="20" t="s">
        <v>43</v>
      </c>
      <c r="D29" s="46">
        <v>0</v>
      </c>
      <c r="E29" s="46">
        <v>3066523</v>
      </c>
      <c r="F29" s="46">
        <v>0</v>
      </c>
      <c r="G29" s="46">
        <v>0</v>
      </c>
      <c r="H29" s="46">
        <v>0</v>
      </c>
      <c r="I29" s="46">
        <v>262959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3329482</v>
      </c>
      <c r="O29" s="47">
        <f t="shared" si="1"/>
        <v>194.85468484813015</v>
      </c>
      <c r="P29" s="9"/>
    </row>
    <row r="30" spans="1:16" ht="15.75">
      <c r="A30" s="28" t="s">
        <v>47</v>
      </c>
      <c r="B30" s="29"/>
      <c r="C30" s="30"/>
      <c r="D30" s="31">
        <f aca="true" t="shared" si="9" ref="D30:M30">SUM(D31:D33)</f>
        <v>2663109</v>
      </c>
      <c r="E30" s="31">
        <f t="shared" si="9"/>
        <v>24943836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1087313</v>
      </c>
      <c r="K30" s="31">
        <f t="shared" si="9"/>
        <v>90291</v>
      </c>
      <c r="L30" s="31">
        <f t="shared" si="9"/>
        <v>0</v>
      </c>
      <c r="M30" s="31">
        <f t="shared" si="9"/>
        <v>0</v>
      </c>
      <c r="N30" s="31">
        <f t="shared" si="4"/>
        <v>28784549</v>
      </c>
      <c r="O30" s="43">
        <f t="shared" si="1"/>
        <v>1684.5876397261075</v>
      </c>
      <c r="P30" s="9"/>
    </row>
    <row r="31" spans="1:16" ht="15">
      <c r="A31" s="12"/>
      <c r="B31" s="44">
        <v>581</v>
      </c>
      <c r="C31" s="20" t="s">
        <v>44</v>
      </c>
      <c r="D31" s="46">
        <v>2658746</v>
      </c>
      <c r="E31" s="46">
        <v>1909008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4567754</v>
      </c>
      <c r="O31" s="47">
        <f t="shared" si="1"/>
        <v>267.3233452332182</v>
      </c>
      <c r="P31" s="9"/>
    </row>
    <row r="32" spans="1:16" ht="15">
      <c r="A32" s="12"/>
      <c r="B32" s="44">
        <v>583</v>
      </c>
      <c r="C32" s="20" t="s">
        <v>45</v>
      </c>
      <c r="D32" s="46">
        <v>0</v>
      </c>
      <c r="E32" s="46">
        <v>23034828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23034828</v>
      </c>
      <c r="O32" s="47">
        <f t="shared" si="1"/>
        <v>1348.0908292854217</v>
      </c>
      <c r="P32" s="9"/>
    </row>
    <row r="33" spans="1:16" ht="15.75" thickBot="1">
      <c r="A33" s="12"/>
      <c r="B33" s="44">
        <v>590</v>
      </c>
      <c r="C33" s="20" t="s">
        <v>46</v>
      </c>
      <c r="D33" s="46">
        <v>4363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1087313</v>
      </c>
      <c r="K33" s="46">
        <v>90291</v>
      </c>
      <c r="L33" s="46">
        <v>0</v>
      </c>
      <c r="M33" s="46">
        <v>0</v>
      </c>
      <c r="N33" s="46">
        <f t="shared" si="4"/>
        <v>1181967</v>
      </c>
      <c r="O33" s="47">
        <f t="shared" si="1"/>
        <v>69.17346520746767</v>
      </c>
      <c r="P33" s="9"/>
    </row>
    <row r="34" spans="1:119" ht="16.5" thickBot="1">
      <c r="A34" s="14" t="s">
        <v>10</v>
      </c>
      <c r="B34" s="23"/>
      <c r="C34" s="22"/>
      <c r="D34" s="15">
        <f>SUM(D5,D13,D17,D23,D25,D27,D30)</f>
        <v>18261842</v>
      </c>
      <c r="E34" s="15">
        <f aca="true" t="shared" si="10" ref="E34:M34">SUM(E5,E13,E17,E23,E25,E27,E30)</f>
        <v>29749160</v>
      </c>
      <c r="F34" s="15">
        <f t="shared" si="10"/>
        <v>0</v>
      </c>
      <c r="G34" s="15">
        <f t="shared" si="10"/>
        <v>3070412</v>
      </c>
      <c r="H34" s="15">
        <f t="shared" si="10"/>
        <v>0</v>
      </c>
      <c r="I34" s="15">
        <f t="shared" si="10"/>
        <v>18106872</v>
      </c>
      <c r="J34" s="15">
        <f t="shared" si="10"/>
        <v>1087313</v>
      </c>
      <c r="K34" s="15">
        <f t="shared" si="10"/>
        <v>2537466</v>
      </c>
      <c r="L34" s="15">
        <f t="shared" si="10"/>
        <v>0</v>
      </c>
      <c r="M34" s="15">
        <f t="shared" si="10"/>
        <v>0</v>
      </c>
      <c r="N34" s="15">
        <f t="shared" si="4"/>
        <v>72813065</v>
      </c>
      <c r="O34" s="37">
        <f t="shared" si="1"/>
        <v>4261.313571721192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63</v>
      </c>
      <c r="M36" s="93"/>
      <c r="N36" s="93"/>
      <c r="O36" s="41">
        <v>17087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2022-05-17T17:02:52Z</cp:lastPrinted>
  <dcterms:created xsi:type="dcterms:W3CDTF">2000-08-31T21:26:31Z</dcterms:created>
  <dcterms:modified xsi:type="dcterms:W3CDTF">2022-05-17T17:03:02Z</dcterms:modified>
  <cp:category/>
  <cp:version/>
  <cp:contentType/>
  <cp:contentStatus/>
</cp:coreProperties>
</file>