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'2008'!$A$1:$O$41</definedName>
    <definedName name="_xlnm.Print_Area" localSheetId="13">'2009'!$A$1:$O$41</definedName>
    <definedName name="_xlnm.Print_Area" localSheetId="12">'2010'!$A$1:$O$41</definedName>
    <definedName name="_xlnm.Print_Area" localSheetId="11">'2011'!$A$1:$O$41</definedName>
    <definedName name="_xlnm.Print_Area" localSheetId="10">'2012'!$A$1:$O$40</definedName>
    <definedName name="_xlnm.Print_Area" localSheetId="9">'2013'!$A$1:$O$40</definedName>
    <definedName name="_xlnm.Print_Area" localSheetId="8">'2014'!$A$1:$O$40</definedName>
    <definedName name="_xlnm.Print_Area" localSheetId="7">'2015'!$A$1:$O$40</definedName>
    <definedName name="_xlnm.Print_Area" localSheetId="6">'2016'!$A$1:$O$40</definedName>
    <definedName name="_xlnm.Print_Area" localSheetId="5">'2017'!$A$1:$O$41</definedName>
    <definedName name="_xlnm.Print_Area" localSheetId="4">'2018'!$A$1:$O$42</definedName>
    <definedName name="_xlnm.Print_Area" localSheetId="3">'2019'!$A$1:$O$41</definedName>
    <definedName name="_xlnm.Print_Area" localSheetId="2">'2020'!$A$1:$O$41</definedName>
    <definedName name="_xlnm.Print_Area" localSheetId="1">'2021'!$A$1:$P$40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33" i="48"/>
  <c r="P33" i="48" s="1"/>
  <c r="O30" i="48"/>
  <c r="P30" i="48" s="1"/>
  <c r="O21" i="48"/>
  <c r="P21" i="48" s="1"/>
  <c r="L35" i="48"/>
  <c r="F35" i="48"/>
  <c r="G35" i="48"/>
  <c r="J35" i="48"/>
  <c r="O16" i="48"/>
  <c r="P16" i="48" s="1"/>
  <c r="D35" i="48"/>
  <c r="H35" i="48"/>
  <c r="I35" i="48"/>
  <c r="O13" i="48"/>
  <c r="P13" i="48" s="1"/>
  <c r="M35" i="48"/>
  <c r="N35" i="48"/>
  <c r="K35" i="48"/>
  <c r="E35" i="48"/>
  <c r="O5" i="48"/>
  <c r="P5" i="48" s="1"/>
  <c r="O35" i="47"/>
  <c r="P35" i="47"/>
  <c r="N34" i="47"/>
  <c r="M34" i="47"/>
  <c r="L34" i="47"/>
  <c r="K34" i="47"/>
  <c r="J34" i="47"/>
  <c r="I34" i="47"/>
  <c r="H34" i="47"/>
  <c r="G34" i="47"/>
  <c r="F34" i="47"/>
  <c r="O34" i="47" s="1"/>
  <c r="P34" i="47" s="1"/>
  <c r="E34" i="47"/>
  <c r="D34" i="47"/>
  <c r="O33" i="47"/>
  <c r="P33" i="47" s="1"/>
  <c r="O32" i="47"/>
  <c r="P32" i="47"/>
  <c r="N31" i="47"/>
  <c r="M31" i="47"/>
  <c r="L31" i="47"/>
  <c r="K31" i="47"/>
  <c r="J31" i="47"/>
  <c r="I31" i="47"/>
  <c r="O31" i="47" s="1"/>
  <c r="P31" i="47" s="1"/>
  <c r="H31" i="47"/>
  <c r="G31" i="47"/>
  <c r="F31" i="47"/>
  <c r="E31" i="47"/>
  <c r="D31" i="47"/>
  <c r="O30" i="47"/>
  <c r="P30" i="47" s="1"/>
  <c r="N29" i="47"/>
  <c r="M29" i="47"/>
  <c r="L29" i="47"/>
  <c r="K29" i="47"/>
  <c r="J29" i="47"/>
  <c r="O29" i="47" s="1"/>
  <c r="P29" i="47" s="1"/>
  <c r="I29" i="47"/>
  <c r="H29" i="47"/>
  <c r="G29" i="47"/>
  <c r="F29" i="47"/>
  <c r="E29" i="47"/>
  <c r="D29" i="47"/>
  <c r="O28" i="47"/>
  <c r="P28" i="47" s="1"/>
  <c r="O27" i="47"/>
  <c r="P27" i="47" s="1"/>
  <c r="O26" i="47"/>
  <c r="P26" i="47"/>
  <c r="O25" i="47"/>
  <c r="P25" i="47"/>
  <c r="O24" i="47"/>
  <c r="P24" i="47" s="1"/>
  <c r="O23" i="47"/>
  <c r="P23" i="47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O20" i="47"/>
  <c r="P20" i="47"/>
  <c r="O19" i="47"/>
  <c r="P19" i="47"/>
  <c r="O18" i="47"/>
  <c r="P18" i="47" s="1"/>
  <c r="O17" i="47"/>
  <c r="P17" i="47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O14" i="47"/>
  <c r="P14" i="47"/>
  <c r="N13" i="47"/>
  <c r="M13" i="47"/>
  <c r="L13" i="47"/>
  <c r="K13" i="47"/>
  <c r="J13" i="47"/>
  <c r="I13" i="47"/>
  <c r="I36" i="47" s="1"/>
  <c r="H13" i="47"/>
  <c r="G13" i="47"/>
  <c r="F13" i="47"/>
  <c r="E13" i="47"/>
  <c r="D13" i="47"/>
  <c r="O12" i="47"/>
  <c r="P12" i="47" s="1"/>
  <c r="O11" i="47"/>
  <c r="P11" i="47"/>
  <c r="O10" i="47"/>
  <c r="P10" i="47"/>
  <c r="O9" i="47"/>
  <c r="P9" i="47" s="1"/>
  <c r="O8" i="47"/>
  <c r="P8" i="47"/>
  <c r="O7" i="47"/>
  <c r="P7" i="47" s="1"/>
  <c r="O6" i="47"/>
  <c r="P6" i="47" s="1"/>
  <c r="N5" i="47"/>
  <c r="M5" i="47"/>
  <c r="L5" i="47"/>
  <c r="K5" i="47"/>
  <c r="J5" i="47"/>
  <c r="J36" i="47" s="1"/>
  <c r="I5" i="47"/>
  <c r="H5" i="47"/>
  <c r="G5" i="47"/>
  <c r="F5" i="47"/>
  <c r="E5" i="47"/>
  <c r="D5" i="47"/>
  <c r="N36" i="45"/>
  <c r="O36" i="45" s="1"/>
  <c r="M35" i="45"/>
  <c r="L35" i="45"/>
  <c r="K35" i="45"/>
  <c r="J35" i="45"/>
  <c r="N35" i="45" s="1"/>
  <c r="O35" i="45" s="1"/>
  <c r="I35" i="45"/>
  <c r="H35" i="45"/>
  <c r="G35" i="45"/>
  <c r="F35" i="45"/>
  <c r="E35" i="45"/>
  <c r="D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/>
  <c r="N26" i="45"/>
  <c r="O26" i="45" s="1"/>
  <c r="N25" i="45"/>
  <c r="O25" i="45"/>
  <c r="N24" i="45"/>
  <c r="O24" i="45" s="1"/>
  <c r="N23" i="45"/>
  <c r="O23" i="45" s="1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/>
  <c r="N18" i="45"/>
  <c r="O18" i="45" s="1"/>
  <c r="N17" i="45"/>
  <c r="O17" i="45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/>
  <c r="N14" i="45"/>
  <c r="O14" i="45" s="1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J37" i="45" s="1"/>
  <c r="I5" i="45"/>
  <c r="H5" i="45"/>
  <c r="G5" i="45"/>
  <c r="F5" i="45"/>
  <c r="E5" i="45"/>
  <c r="D5" i="45"/>
  <c r="N36" i="44"/>
  <c r="O36" i="44" s="1"/>
  <c r="M35" i="44"/>
  <c r="L35" i="44"/>
  <c r="K35" i="44"/>
  <c r="J35" i="44"/>
  <c r="N35" i="44" s="1"/>
  <c r="O35" i="44" s="1"/>
  <c r="I35" i="44"/>
  <c r="H35" i="44"/>
  <c r="G35" i="44"/>
  <c r="F35" i="44"/>
  <c r="E35" i="44"/>
  <c r="D35" i="44"/>
  <c r="N34" i="44"/>
  <c r="O34" i="44" s="1"/>
  <c r="N33" i="44"/>
  <c r="O33" i="44" s="1"/>
  <c r="M32" i="44"/>
  <c r="L32" i="44"/>
  <c r="N32" i="44" s="1"/>
  <c r="O32" i="44" s="1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N30" i="44" s="1"/>
  <c r="O30" i="44" s="1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/>
  <c r="N24" i="44"/>
  <c r="O24" i="44" s="1"/>
  <c r="N23" i="44"/>
  <c r="O23" i="44" s="1"/>
  <c r="M22" i="44"/>
  <c r="L22" i="44"/>
  <c r="L37" i="44" s="1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H37" i="44" s="1"/>
  <c r="G16" i="44"/>
  <c r="F16" i="44"/>
  <c r="E16" i="44"/>
  <c r="D16" i="44"/>
  <c r="N15" i="44"/>
  <c r="O15" i="44"/>
  <c r="N14" i="44"/>
  <c r="O14" i="44" s="1"/>
  <c r="M13" i="44"/>
  <c r="L13" i="44"/>
  <c r="K13" i="44"/>
  <c r="J13" i="44"/>
  <c r="N13" i="44" s="1"/>
  <c r="O13" i="44" s="1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J37" i="44" s="1"/>
  <c r="I5" i="44"/>
  <c r="H5" i="44"/>
  <c r="G5" i="44"/>
  <c r="F5" i="44"/>
  <c r="E5" i="44"/>
  <c r="D5" i="44"/>
  <c r="N37" i="43"/>
  <c r="O37" i="43" s="1"/>
  <c r="N36" i="43"/>
  <c r="O36" i="43" s="1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N18" i="43"/>
  <c r="O18" i="43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36" i="42"/>
  <c r="O36" i="42" s="1"/>
  <c r="M35" i="42"/>
  <c r="L35" i="42"/>
  <c r="N35" i="42" s="1"/>
  <c r="O35" i="42" s="1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N18" i="42"/>
  <c r="O18" i="42"/>
  <c r="N17" i="42"/>
  <c r="O17" i="42" s="1"/>
  <c r="M16" i="42"/>
  <c r="L16" i="42"/>
  <c r="K16" i="42"/>
  <c r="J16" i="42"/>
  <c r="J37" i="42" s="1"/>
  <c r="I16" i="42"/>
  <c r="H16" i="42"/>
  <c r="G16" i="42"/>
  <c r="F16" i="42"/>
  <c r="E16" i="42"/>
  <c r="D16" i="42"/>
  <c r="N15" i="42"/>
  <c r="O15" i="42" s="1"/>
  <c r="N14" i="42"/>
  <c r="O14" i="42" s="1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L37" i="42" s="1"/>
  <c r="K5" i="42"/>
  <c r="J5" i="42"/>
  <c r="I5" i="42"/>
  <c r="H5" i="42"/>
  <c r="G5" i="42"/>
  <c r="F5" i="42"/>
  <c r="E5" i="42"/>
  <c r="D5" i="42"/>
  <c r="N35" i="41"/>
  <c r="O35" i="41" s="1"/>
  <c r="M34" i="41"/>
  <c r="L34" i="41"/>
  <c r="L36" i="41" s="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 s="1"/>
  <c r="N25" i="41"/>
  <c r="O25" i="4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H36" i="41" s="1"/>
  <c r="G16" i="41"/>
  <c r="F16" i="41"/>
  <c r="E16" i="41"/>
  <c r="D16" i="41"/>
  <c r="N15" i="41"/>
  <c r="O15" i="4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35" i="40"/>
  <c r="O35" i="40" s="1"/>
  <c r="M34" i="40"/>
  <c r="L34" i="40"/>
  <c r="K34" i="40"/>
  <c r="J34" i="40"/>
  <c r="N34" i="40" s="1"/>
  <c r="O34" i="40" s="1"/>
  <c r="I34" i="40"/>
  <c r="H34" i="40"/>
  <c r="G34" i="40"/>
  <c r="F34" i="40"/>
  <c r="E34" i="40"/>
  <c r="D34" i="40"/>
  <c r="N33" i="40"/>
  <c r="O33" i="40" s="1"/>
  <c r="N32" i="40"/>
  <c r="O32" i="40" s="1"/>
  <c r="M31" i="40"/>
  <c r="L31" i="40"/>
  <c r="N31" i="40" s="1"/>
  <c r="O31" i="40" s="1"/>
  <c r="K31" i="40"/>
  <c r="J31" i="40"/>
  <c r="I31" i="40"/>
  <c r="H31" i="40"/>
  <c r="G31" i="40"/>
  <c r="F31" i="40"/>
  <c r="E31" i="40"/>
  <c r="D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M21" i="40"/>
  <c r="L21" i="40"/>
  <c r="N21" i="40" s="1"/>
  <c r="O21" i="40" s="1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F36" i="40" s="1"/>
  <c r="E16" i="40"/>
  <c r="D16" i="40"/>
  <c r="N15" i="40"/>
  <c r="O15" i="40" s="1"/>
  <c r="N14" i="40"/>
  <c r="O14" i="40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H36" i="40" s="1"/>
  <c r="G5" i="40"/>
  <c r="F5" i="40"/>
  <c r="E5" i="40"/>
  <c r="D5" i="40"/>
  <c r="N35" i="39"/>
  <c r="O35" i="39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N32" i="39"/>
  <c r="O32" i="39" s="1"/>
  <c r="M31" i="39"/>
  <c r="L31" i="39"/>
  <c r="L36" i="39" s="1"/>
  <c r="K31" i="39"/>
  <c r="J31" i="39"/>
  <c r="I31" i="39"/>
  <c r="H31" i="39"/>
  <c r="G31" i="39"/>
  <c r="F31" i="39"/>
  <c r="N31" i="39" s="1"/>
  <c r="O31" i="39" s="1"/>
  <c r="E31" i="39"/>
  <c r="D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 s="1"/>
  <c r="N25" i="39"/>
  <c r="O25" i="39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 s="1"/>
  <c r="N18" i="39"/>
  <c r="O18" i="39"/>
  <c r="N17" i="39"/>
  <c r="O17" i="39" s="1"/>
  <c r="M16" i="39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 s="1"/>
  <c r="N14" i="39"/>
  <c r="O14" i="39"/>
  <c r="M13" i="39"/>
  <c r="L13" i="39"/>
  <c r="K13" i="39"/>
  <c r="J13" i="39"/>
  <c r="I13" i="39"/>
  <c r="H13" i="39"/>
  <c r="H36" i="39" s="1"/>
  <c r="G13" i="39"/>
  <c r="F13" i="39"/>
  <c r="E13" i="39"/>
  <c r="D13" i="39"/>
  <c r="D36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N5" i="39" s="1"/>
  <c r="O5" i="39" s="1"/>
  <c r="D5" i="39"/>
  <c r="N35" i="38"/>
  <c r="O35" i="38"/>
  <c r="M34" i="38"/>
  <c r="L34" i="38"/>
  <c r="K34" i="38"/>
  <c r="J34" i="38"/>
  <c r="I34" i="38"/>
  <c r="H34" i="38"/>
  <c r="G34" i="38"/>
  <c r="F34" i="38"/>
  <c r="E34" i="38"/>
  <c r="E36" i="38" s="1"/>
  <c r="D34" i="38"/>
  <c r="N33" i="38"/>
  <c r="O33" i="38"/>
  <c r="N32" i="38"/>
  <c r="O32" i="38" s="1"/>
  <c r="M31" i="38"/>
  <c r="L31" i="38"/>
  <c r="K31" i="38"/>
  <c r="J31" i="38"/>
  <c r="I31" i="38"/>
  <c r="H31" i="38"/>
  <c r="G31" i="38"/>
  <c r="N31" i="38" s="1"/>
  <c r="O31" i="38" s="1"/>
  <c r="F31" i="38"/>
  <c r="E31" i="38"/>
  <c r="D31" i="38"/>
  <c r="N30" i="38"/>
  <c r="O30" i="38" s="1"/>
  <c r="M29" i="38"/>
  <c r="L29" i="38"/>
  <c r="K29" i="38"/>
  <c r="J29" i="38"/>
  <c r="I29" i="38"/>
  <c r="H29" i="38"/>
  <c r="G29" i="38"/>
  <c r="G36" i="38" s="1"/>
  <c r="F29" i="38"/>
  <c r="E29" i="38"/>
  <c r="D29" i="38"/>
  <c r="N29" i="38" s="1"/>
  <c r="O29" i="38" s="1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M21" i="38"/>
  <c r="L21" i="38"/>
  <c r="K21" i="38"/>
  <c r="J21" i="38"/>
  <c r="J36" i="38"/>
  <c r="I21" i="38"/>
  <c r="H21" i="38"/>
  <c r="G21" i="38"/>
  <c r="F21" i="38"/>
  <c r="E21" i="38"/>
  <c r="D21" i="38"/>
  <c r="N20" i="38"/>
  <c r="O20" i="38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D36" i="38" s="1"/>
  <c r="N15" i="38"/>
  <c r="O15" i="38" s="1"/>
  <c r="N14" i="38"/>
  <c r="O14" i="38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L36" i="38" s="1"/>
  <c r="K5" i="38"/>
  <c r="K36" i="38" s="1"/>
  <c r="J5" i="38"/>
  <c r="I5" i="38"/>
  <c r="H5" i="38"/>
  <c r="G5" i="38"/>
  <c r="F5" i="38"/>
  <c r="F36" i="38"/>
  <c r="E5" i="38"/>
  <c r="D5" i="38"/>
  <c r="N36" i="37"/>
  <c r="O36" i="37" s="1"/>
  <c r="M35" i="37"/>
  <c r="L35" i="37"/>
  <c r="L37" i="37" s="1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N31" i="37" s="1"/>
  <c r="O31" i="37" s="1"/>
  <c r="E31" i="37"/>
  <c r="D31" i="37"/>
  <c r="N30" i="37"/>
  <c r="O30" i="37" s="1"/>
  <c r="M29" i="37"/>
  <c r="L29" i="37"/>
  <c r="K29" i="37"/>
  <c r="J29" i="37"/>
  <c r="I29" i="37"/>
  <c r="H29" i="37"/>
  <c r="G29" i="37"/>
  <c r="F29" i="37"/>
  <c r="F37" i="37" s="1"/>
  <c r="E29" i="37"/>
  <c r="D29" i="37"/>
  <c r="N29" i="37" s="1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H37" i="37" s="1"/>
  <c r="G21" i="37"/>
  <c r="F21" i="37"/>
  <c r="E21" i="37"/>
  <c r="D21" i="37"/>
  <c r="N20" i="37"/>
  <c r="O20" i="37"/>
  <c r="N19" i="37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M11" i="37"/>
  <c r="L11" i="37"/>
  <c r="K11" i="37"/>
  <c r="N11" i="37" s="1"/>
  <c r="O11" i="37" s="1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M37" i="37" s="1"/>
  <c r="L5" i="37"/>
  <c r="K5" i="37"/>
  <c r="J5" i="37"/>
  <c r="J37" i="37"/>
  <c r="I5" i="37"/>
  <c r="H5" i="37"/>
  <c r="G5" i="37"/>
  <c r="F5" i="37"/>
  <c r="E5" i="37"/>
  <c r="E37" i="37" s="1"/>
  <c r="D5" i="37"/>
  <c r="N35" i="36"/>
  <c r="O35" i="36" s="1"/>
  <c r="M34" i="36"/>
  <c r="L34" i="36"/>
  <c r="K34" i="36"/>
  <c r="J34" i="36"/>
  <c r="I34" i="36"/>
  <c r="H34" i="36"/>
  <c r="G34" i="36"/>
  <c r="F34" i="36"/>
  <c r="N34" i="36" s="1"/>
  <c r="O34" i="36" s="1"/>
  <c r="E34" i="36"/>
  <c r="D34" i="36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E36" i="36" s="1"/>
  <c r="D31" i="36"/>
  <c r="N31" i="36" s="1"/>
  <c r="O31" i="36" s="1"/>
  <c r="N30" i="36"/>
  <c r="O30" i="36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/>
  <c r="M21" i="36"/>
  <c r="L21" i="36"/>
  <c r="K21" i="36"/>
  <c r="J21" i="36"/>
  <c r="I21" i="36"/>
  <c r="H21" i="36"/>
  <c r="G21" i="36"/>
  <c r="G36" i="36" s="1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L36" i="36" s="1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M13" i="36"/>
  <c r="L13" i="36"/>
  <c r="K13" i="36"/>
  <c r="K36" i="36" s="1"/>
  <c r="J13" i="36"/>
  <c r="I13" i="36"/>
  <c r="H13" i="36"/>
  <c r="G13" i="36"/>
  <c r="F13" i="36"/>
  <c r="N13" i="36" s="1"/>
  <c r="O13" i="36" s="1"/>
  <c r="E13" i="36"/>
  <c r="D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J5" i="36"/>
  <c r="J36" i="36" s="1"/>
  <c r="I5" i="36"/>
  <c r="N5" i="36" s="1"/>
  <c r="O5" i="36" s="1"/>
  <c r="H5" i="36"/>
  <c r="H36" i="36"/>
  <c r="G5" i="36"/>
  <c r="F5" i="36"/>
  <c r="E5" i="36"/>
  <c r="D5" i="36"/>
  <c r="D36" i="36" s="1"/>
  <c r="N36" i="35"/>
  <c r="O36" i="35" s="1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M30" i="35"/>
  <c r="L30" i="35"/>
  <c r="K30" i="35"/>
  <c r="J30" i="35"/>
  <c r="I30" i="35"/>
  <c r="H30" i="35"/>
  <c r="G30" i="35"/>
  <c r="N30" i="35" s="1"/>
  <c r="O30" i="35" s="1"/>
  <c r="F30" i="35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/>
  <c r="N14" i="35"/>
  <c r="O14" i="35" s="1"/>
  <c r="M13" i="35"/>
  <c r="L13" i="35"/>
  <c r="K13" i="35"/>
  <c r="J13" i="35"/>
  <c r="I13" i="35"/>
  <c r="H13" i="35"/>
  <c r="G13" i="35"/>
  <c r="G37" i="35" s="1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37" i="35" s="1"/>
  <c r="L5" i="35"/>
  <c r="L37" i="35" s="1"/>
  <c r="K5" i="35"/>
  <c r="K37" i="35" s="1"/>
  <c r="J5" i="35"/>
  <c r="J37" i="35" s="1"/>
  <c r="I5" i="35"/>
  <c r="I37" i="35" s="1"/>
  <c r="H5" i="35"/>
  <c r="G5" i="35"/>
  <c r="F5" i="35"/>
  <c r="F37" i="35" s="1"/>
  <c r="E5" i="35"/>
  <c r="D5" i="35"/>
  <c r="D37" i="35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 s="1"/>
  <c r="M32" i="34"/>
  <c r="M37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/>
  <c r="M22" i="34"/>
  <c r="L22" i="34"/>
  <c r="K22" i="34"/>
  <c r="J22" i="34"/>
  <c r="I22" i="34"/>
  <c r="H22" i="34"/>
  <c r="H37" i="34" s="1"/>
  <c r="G22" i="34"/>
  <c r="F22" i="34"/>
  <c r="E22" i="34"/>
  <c r="D22" i="34"/>
  <c r="N21" i="34"/>
  <c r="O21" i="34" s="1"/>
  <c r="N20" i="34"/>
  <c r="O20" i="34" s="1"/>
  <c r="N19" i="34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L5" i="34"/>
  <c r="N5" i="34" s="1"/>
  <c r="O5" i="34" s="1"/>
  <c r="K5" i="34"/>
  <c r="J5" i="34"/>
  <c r="J37" i="34" s="1"/>
  <c r="I5" i="34"/>
  <c r="I37" i="34" s="1"/>
  <c r="H5" i="34"/>
  <c r="G5" i="34"/>
  <c r="G37" i="34" s="1"/>
  <c r="F5" i="34"/>
  <c r="E5" i="34"/>
  <c r="E37" i="34"/>
  <c r="D5" i="34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 s="1"/>
  <c r="N17" i="33"/>
  <c r="O17" i="33" s="1"/>
  <c r="N18" i="33"/>
  <c r="O18" i="33"/>
  <c r="N19" i="33"/>
  <c r="O19" i="33" s="1"/>
  <c r="N20" i="33"/>
  <c r="O20" i="33" s="1"/>
  <c r="N21" i="33"/>
  <c r="O21" i="33" s="1"/>
  <c r="E22" i="33"/>
  <c r="F22" i="33"/>
  <c r="G22" i="33"/>
  <c r="G37" i="33" s="1"/>
  <c r="H22" i="33"/>
  <c r="I22" i="33"/>
  <c r="J22" i="33"/>
  <c r="K22" i="33"/>
  <c r="L22" i="33"/>
  <c r="M22" i="33"/>
  <c r="D22" i="33"/>
  <c r="E16" i="33"/>
  <c r="F16" i="33"/>
  <c r="G16" i="33"/>
  <c r="H16" i="33"/>
  <c r="I16" i="33"/>
  <c r="N16" i="33" s="1"/>
  <c r="O16" i="33" s="1"/>
  <c r="J16" i="33"/>
  <c r="K16" i="33"/>
  <c r="L16" i="33"/>
  <c r="M16" i="33"/>
  <c r="D16" i="33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D37" i="33"/>
  <c r="E5" i="33"/>
  <c r="F5" i="33"/>
  <c r="G5" i="33"/>
  <c r="H5" i="33"/>
  <c r="H37" i="33" s="1"/>
  <c r="I5" i="33"/>
  <c r="N5" i="33" s="1"/>
  <c r="O5" i="33" s="1"/>
  <c r="J5" i="33"/>
  <c r="J37" i="33" s="1"/>
  <c r="K5" i="33"/>
  <c r="K37" i="33" s="1"/>
  <c r="L5" i="33"/>
  <c r="L37" i="33" s="1"/>
  <c r="M5" i="33"/>
  <c r="M37" i="33" s="1"/>
  <c r="D5" i="33"/>
  <c r="E35" i="33"/>
  <c r="F35" i="33"/>
  <c r="G35" i="33"/>
  <c r="H35" i="33"/>
  <c r="I35" i="33"/>
  <c r="N35" i="33" s="1"/>
  <c r="O35" i="33" s="1"/>
  <c r="J35" i="33"/>
  <c r="K35" i="33"/>
  <c r="L35" i="33"/>
  <c r="M35" i="33"/>
  <c r="D35" i="33"/>
  <c r="N36" i="33"/>
  <c r="O36" i="33" s="1"/>
  <c r="N34" i="33"/>
  <c r="O34" i="33" s="1"/>
  <c r="N33" i="33"/>
  <c r="O33" i="33" s="1"/>
  <c r="E32" i="33"/>
  <c r="F32" i="33"/>
  <c r="N32" i="33" s="1"/>
  <c r="O32" i="33" s="1"/>
  <c r="G32" i="33"/>
  <c r="H32" i="33"/>
  <c r="I32" i="33"/>
  <c r="J32" i="33"/>
  <c r="K32" i="33"/>
  <c r="L32" i="33"/>
  <c r="M32" i="33"/>
  <c r="D32" i="33"/>
  <c r="E30" i="33"/>
  <c r="E37" i="33" s="1"/>
  <c r="F30" i="33"/>
  <c r="G30" i="33"/>
  <c r="H30" i="33"/>
  <c r="I30" i="33"/>
  <c r="J30" i="33"/>
  <c r="K30" i="33"/>
  <c r="L30" i="33"/>
  <c r="M30" i="33"/>
  <c r="D30" i="33"/>
  <c r="N30" i="33" s="1"/>
  <c r="O30" i="33" s="1"/>
  <c r="N31" i="33"/>
  <c r="O31" i="33"/>
  <c r="N15" i="33"/>
  <c r="O15" i="33" s="1"/>
  <c r="N29" i="33"/>
  <c r="O29" i="33"/>
  <c r="N7" i="33"/>
  <c r="O7" i="33" s="1"/>
  <c r="N8" i="33"/>
  <c r="O8" i="33"/>
  <c r="N9" i="33"/>
  <c r="O9" i="33"/>
  <c r="N10" i="33"/>
  <c r="O10" i="33"/>
  <c r="N11" i="33"/>
  <c r="O11" i="33" s="1"/>
  <c r="N12" i="33"/>
  <c r="O12" i="33"/>
  <c r="N6" i="33"/>
  <c r="O6" i="33" s="1"/>
  <c r="N14" i="33"/>
  <c r="O14" i="33"/>
  <c r="K37" i="34"/>
  <c r="D37" i="37"/>
  <c r="I36" i="38"/>
  <c r="H36" i="38"/>
  <c r="M36" i="38"/>
  <c r="M36" i="39"/>
  <c r="G36" i="39"/>
  <c r="K36" i="39"/>
  <c r="N29" i="39"/>
  <c r="O29" i="39" s="1"/>
  <c r="I36" i="39"/>
  <c r="N5" i="37"/>
  <c r="O5" i="37"/>
  <c r="M36" i="36"/>
  <c r="I37" i="37"/>
  <c r="N21" i="37"/>
  <c r="O21" i="37" s="1"/>
  <c r="H37" i="35"/>
  <c r="N21" i="38"/>
  <c r="O21" i="38"/>
  <c r="N34" i="38"/>
  <c r="O34" i="38" s="1"/>
  <c r="N16" i="36"/>
  <c r="O16" i="36"/>
  <c r="G37" i="37"/>
  <c r="K36" i="40"/>
  <c r="E36" i="40"/>
  <c r="M36" i="40"/>
  <c r="N29" i="40"/>
  <c r="O29" i="40" s="1"/>
  <c r="G36" i="40"/>
  <c r="I36" i="40"/>
  <c r="D36" i="40"/>
  <c r="M36" i="41"/>
  <c r="N29" i="41"/>
  <c r="O29" i="41" s="1"/>
  <c r="K36" i="41"/>
  <c r="N34" i="41"/>
  <c r="O34" i="41" s="1"/>
  <c r="G36" i="41"/>
  <c r="E36" i="41"/>
  <c r="I36" i="41"/>
  <c r="N31" i="41"/>
  <c r="O31" i="41" s="1"/>
  <c r="F36" i="41"/>
  <c r="N21" i="41"/>
  <c r="O21" i="41"/>
  <c r="D36" i="41"/>
  <c r="K37" i="42"/>
  <c r="M37" i="42"/>
  <c r="F37" i="42"/>
  <c r="N30" i="42"/>
  <c r="O30" i="42"/>
  <c r="E37" i="42"/>
  <c r="H37" i="42"/>
  <c r="N32" i="42"/>
  <c r="O32" i="42" s="1"/>
  <c r="I37" i="42"/>
  <c r="G37" i="42"/>
  <c r="N37" i="42" s="1"/>
  <c r="O37" i="42" s="1"/>
  <c r="N22" i="42"/>
  <c r="O22" i="42"/>
  <c r="N16" i="42"/>
  <c r="O16" i="42" s="1"/>
  <c r="D37" i="42"/>
  <c r="I38" i="43"/>
  <c r="M38" i="43"/>
  <c r="N30" i="43"/>
  <c r="O30" i="43"/>
  <c r="J38" i="43"/>
  <c r="K38" i="43"/>
  <c r="E38" i="43"/>
  <c r="F38" i="43"/>
  <c r="H38" i="43"/>
  <c r="G38" i="43"/>
  <c r="N32" i="43"/>
  <c r="O32" i="43"/>
  <c r="N22" i="43"/>
  <c r="O22" i="43" s="1"/>
  <c r="D38" i="43"/>
  <c r="M37" i="44"/>
  <c r="K37" i="44"/>
  <c r="I37" i="44"/>
  <c r="E37" i="44"/>
  <c r="F37" i="44"/>
  <c r="G37" i="44"/>
  <c r="D37" i="44"/>
  <c r="N30" i="45"/>
  <c r="O30" i="45" s="1"/>
  <c r="K37" i="45"/>
  <c r="M37" i="45"/>
  <c r="G37" i="45"/>
  <c r="E37" i="45"/>
  <c r="N32" i="45"/>
  <c r="O32" i="45" s="1"/>
  <c r="I37" i="45"/>
  <c r="F37" i="45"/>
  <c r="D37" i="45"/>
  <c r="K36" i="47"/>
  <c r="H36" i="47"/>
  <c r="L36" i="47"/>
  <c r="E36" i="47"/>
  <c r="G36" i="47"/>
  <c r="M36" i="47"/>
  <c r="N36" i="47"/>
  <c r="D36" i="47"/>
  <c r="O35" i="48" l="1"/>
  <c r="P35" i="48" s="1"/>
  <c r="N37" i="35"/>
  <c r="O37" i="35" s="1"/>
  <c r="N37" i="37"/>
  <c r="O37" i="37" s="1"/>
  <c r="N37" i="44"/>
  <c r="O37" i="44" s="1"/>
  <c r="N36" i="36"/>
  <c r="O36" i="36" s="1"/>
  <c r="O36" i="47"/>
  <c r="P36" i="47" s="1"/>
  <c r="N36" i="38"/>
  <c r="O36" i="38" s="1"/>
  <c r="N16" i="41"/>
  <c r="O16" i="41" s="1"/>
  <c r="L37" i="34"/>
  <c r="O13" i="47"/>
  <c r="P13" i="47" s="1"/>
  <c r="N16" i="44"/>
  <c r="O16" i="44" s="1"/>
  <c r="D37" i="34"/>
  <c r="N5" i="38"/>
  <c r="O5" i="38" s="1"/>
  <c r="F37" i="33"/>
  <c r="N37" i="33" s="1"/>
  <c r="O37" i="33" s="1"/>
  <c r="N16" i="38"/>
  <c r="O16" i="38" s="1"/>
  <c r="O5" i="47"/>
  <c r="P5" i="47" s="1"/>
  <c r="L37" i="45"/>
  <c r="N22" i="44"/>
  <c r="O22" i="44" s="1"/>
  <c r="N5" i="42"/>
  <c r="O5" i="42" s="1"/>
  <c r="N5" i="40"/>
  <c r="O5" i="40" s="1"/>
  <c r="L36" i="40"/>
  <c r="I37" i="33"/>
  <c r="F36" i="39"/>
  <c r="J36" i="41"/>
  <c r="N36" i="41" s="1"/>
  <c r="O36" i="41" s="1"/>
  <c r="J36" i="39"/>
  <c r="N22" i="33"/>
  <c r="O22" i="33" s="1"/>
  <c r="N5" i="35"/>
  <c r="O5" i="35" s="1"/>
  <c r="K37" i="37"/>
  <c r="N13" i="39"/>
  <c r="O13" i="39" s="1"/>
  <c r="N5" i="45"/>
  <c r="O5" i="45" s="1"/>
  <c r="H37" i="45"/>
  <c r="N37" i="45" s="1"/>
  <c r="O37" i="45" s="1"/>
  <c r="L38" i="43"/>
  <c r="N38" i="43" s="1"/>
  <c r="O38" i="43" s="1"/>
  <c r="J36" i="40"/>
  <c r="N36" i="40" s="1"/>
  <c r="O36" i="40" s="1"/>
  <c r="F36" i="36"/>
  <c r="I36" i="36"/>
  <c r="F36" i="47"/>
  <c r="N5" i="44"/>
  <c r="O5" i="44" s="1"/>
  <c r="E36" i="39"/>
  <c r="N36" i="39" s="1"/>
  <c r="O36" i="39" s="1"/>
  <c r="N16" i="40"/>
  <c r="O16" i="40" s="1"/>
  <c r="E37" i="35"/>
  <c r="N22" i="34"/>
  <c r="O22" i="34" s="1"/>
  <c r="F37" i="34"/>
  <c r="N37" i="34" l="1"/>
  <c r="O37" i="34" s="1"/>
</calcChain>
</file>

<file path=xl/sharedStrings.xml><?xml version="1.0" encoding="utf-8"?>
<sst xmlns="http://schemas.openxmlformats.org/spreadsheetml/2006/main" count="790" uniqueCount="109">
  <si>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</si>
  <si>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</si>
  <si>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</si>
  <si>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</si>
  <si>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</si>
  <si>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</si>
  <si>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</si>
  <si>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</si>
  <si>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</si>
  <si>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</si>
  <si>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</si>
  <si>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</si>
  <si>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</si>
  <si>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</si>
  <si>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</si>
  <si>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</si>
  <si>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</si>
  <si>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</si>
  <si>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Impact Fees - Residential - Culture / Recreation</t>
  </si>
  <si>
    <t>Intergovernmental Revenue</t>
  </si>
  <si>
    <t>State Grant - Physical Environment - Other Physical Environment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</si>
  <si>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</si>
  <si>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</si>
  <si>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</si>
  <si>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</si>
  <si>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</si>
  <si>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</si>
  <si>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</si>
  <si>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</si>
  <si>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</si>
  <si>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</si>
  <si>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</si>
  <si>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</si>
  <si>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</si>
  <si>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</si>
  <si>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</si>
  <si>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</si>
  <si>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</si>
  <si>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</si>
  <si>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</si>
  <si>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</si>
  <si>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</si>
  <si>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</si>
  <si>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</si>
  <si>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</si>
  <si>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</si>
  <si>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</si>
  <si>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</si>
  <si>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</si>
  <si>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</si>
  <si>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</si>
  <si>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Redington Shores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</si>
  <si>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</si>
  <si>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</si>
  <si>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</si>
  <si>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</si>
  <si>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</si>
  <si>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</si>
  <si>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</si>
  <si>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</si>
  <si>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</si>
  <si>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Franchise Fee - Electricity</t>
  </si>
  <si>
    <t>Franchise Fee - Gas</t>
  </si>
  <si>
    <t>Grants from Other Local Units - Other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</si>
  <si>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</si>
  <si>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</si>
  <si>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</si>
  <si>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</si>
  <si>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</si>
  <si>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</si>
  <si>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</si>
  <si>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</si>
  <si>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</si>
  <si>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</si>
  <si>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</si>
  <si>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</si>
  <si>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</si>
  <si>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</si>
  <si>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</si>
  <si>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</si>
  <si>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</si>
  <si>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</si>
  <si>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Grants from Other Local Units - Physical Environment</t>
  </si>
  <si>
    <t>2017 Municipal Population:</t>
  </si>
  <si>
    <t>Local Fiscal Year Ended September 30, 2018</t>
  </si>
  <si>
    <t>Proprietary Non-Operating - Capital Contributions from Other Public Source</t>
  </si>
  <si>
    <t>2018 Municipal Population:</t>
  </si>
  <si>
    <t>Local Fiscal Year Ended September 30, 2019</t>
  </si>
  <si>
    <t>2019 Municipal Population:</t>
  </si>
  <si>
    <t>Local Fiscal Year Ended September 30, 2020</t>
  </si>
  <si>
    <t>Discretionary Sales Surtaxes</t>
  </si>
  <si>
    <t>Impact Fees - Commercial - Culture / Recreation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</si>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</sst>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96</v>
      </c>
      <c r="N4" s="35" t="s">
        <v>10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 t="shared" ref="D5:N5" si="0">SUM(D6:D12)</f>
        <v>1755729</v>
      </c>
      <c r="E5" s="27">
        <f t="shared" si="0"/>
        <v>0</v>
      </c>
      <c r="F5" s="27">
        <f t="shared" si="0"/>
        <v>0</v>
      </c>
      <c r="G5" s="27">
        <f t="shared" si="0"/>
        <v>323391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2079120</v>
      </c>
      <c r="P5" s="33">
        <f t="shared" ref="P5:P35" si="1">(O5/P$37)</f>
        <v>953.28748280605225</v>
      </c>
      <c r="Q5" s="6"/>
    </row>
    <row r="6" spans="1:134">
      <c r="A6" s="12"/>
      <c r="B6" s="25">
        <v>311</v>
      </c>
      <c r="C6" s="20" t="s">
        <v>3</v>
      </c>
      <c r="D6" s="46">
        <v>1381438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1381438</v>
      </c>
      <c r="P6" s="47">
        <f t="shared" si="1"/>
        <v>633.39660706098118</v>
      </c>
      <c r="Q6" s="9"/>
    </row>
    <row r="7" spans="1:134">
      <c r="A7" s="12"/>
      <c r="B7" s="25">
        <v>312.41000000000003</v>
      </c>
      <c r="C7" s="20" t="s">
        <v>99</v>
      </c>
      <c r="D7" s="46">
        <v>28263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28263</v>
      </c>
      <c r="P7" s="47">
        <f t="shared" si="1"/>
        <v>12.958734525447042</v>
      </c>
      <c r="Q7" s="9"/>
    </row>
    <row r="8" spans="1:134">
      <c r="A8" s="12"/>
      <c r="B8" s="25">
        <v>312.63</v>
      </c>
      <c r="C8" s="20" t="s">
        <v>100</v>
      </c>
      <c r="D8" s="46">
        <v>0</v>
      </c>
      <c r="E8" s="46">
        <v>0</v>
      </c>
      <c r="F8" s="46">
        <v>0</v>
      </c>
      <c r="G8" s="46">
        <v>323391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323391</v>
      </c>
      <c r="P8" s="47">
        <f t="shared" si="1"/>
        <v>148.27647867950481</v>
      </c>
      <c r="Q8" s="9"/>
    </row>
    <row r="9" spans="1:134">
      <c r="A9" s="12"/>
      <c r="B9" s="25">
        <v>314.10000000000002</v>
      </c>
      <c r="C9" s="20" t="s">
        <v>13</v>
      </c>
      <c r="D9" s="46">
        <v>242784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242784</v>
      </c>
      <c r="P9" s="47">
        <f t="shared" si="1"/>
        <v>111.31774415405778</v>
      </c>
      <c r="Q9" s="9"/>
    </row>
    <row r="10" spans="1:134">
      <c r="A10" s="12"/>
      <c r="B10" s="25">
        <v>314.39999999999998</v>
      </c>
      <c r="C10" s="20" t="s">
        <v>14</v>
      </c>
      <c r="D10" s="46">
        <v>8728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8728</v>
      </c>
      <c r="P10" s="47">
        <f t="shared" si="1"/>
        <v>4.0018340210912422</v>
      </c>
      <c r="Q10" s="9"/>
    </row>
    <row r="11" spans="1:134">
      <c r="A11" s="12"/>
      <c r="B11" s="25">
        <v>315.10000000000002</v>
      </c>
      <c r="C11" s="20" t="s">
        <v>101</v>
      </c>
      <c r="D11" s="46">
        <v>82236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82236</v>
      </c>
      <c r="P11" s="47">
        <f t="shared" si="1"/>
        <v>37.705639614855571</v>
      </c>
      <c r="Q11" s="9"/>
    </row>
    <row r="12" spans="1:134">
      <c r="A12" s="12"/>
      <c r="B12" s="25">
        <v>316</v>
      </c>
      <c r="C12" s="20" t="s">
        <v>68</v>
      </c>
      <c r="D12" s="46">
        <v>12280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12280</v>
      </c>
      <c r="P12" s="47">
        <f t="shared" si="1"/>
        <v>5.6304447501146262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SUM(D14:D15)</f>
        <v>328866</v>
      </c>
      <c r="E13" s="32">
        <f t="shared" si="3"/>
        <v>0</v>
      </c>
      <c r="F13" s="32">
        <f t="shared" si="3"/>
        <v>0</v>
      </c>
      <c r="G13" s="32">
        <f t="shared" si="3"/>
        <v>115500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444366</v>
      </c>
      <c r="P13" s="45">
        <f t="shared" si="1"/>
        <v>203.74415405777165</v>
      </c>
      <c r="Q13" s="10"/>
    </row>
    <row r="14" spans="1:134">
      <c r="A14" s="12"/>
      <c r="B14" s="25">
        <v>322</v>
      </c>
      <c r="C14" s="20" t="s">
        <v>102</v>
      </c>
      <c r="D14" s="46">
        <v>328866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328866</v>
      </c>
      <c r="P14" s="47">
        <f t="shared" si="1"/>
        <v>150.78679504814306</v>
      </c>
      <c r="Q14" s="9"/>
    </row>
    <row r="15" spans="1:134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115500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4">SUM(D15:N15)</f>
        <v>115500</v>
      </c>
      <c r="P15" s="47">
        <f t="shared" si="1"/>
        <v>52.957359009628611</v>
      </c>
      <c r="Q15" s="9"/>
    </row>
    <row r="16" spans="1:134" ht="15.75">
      <c r="A16" s="29" t="s">
        <v>103</v>
      </c>
      <c r="B16" s="30"/>
      <c r="C16" s="31"/>
      <c r="D16" s="32">
        <f t="shared" ref="D16:N16" si="5">SUM(D17:D20)</f>
        <v>267735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>SUM(D16:N16)</f>
        <v>267735</v>
      </c>
      <c r="P16" s="45">
        <f t="shared" si="1"/>
        <v>122.75790921595599</v>
      </c>
      <c r="Q16" s="10"/>
    </row>
    <row r="17" spans="1:17">
      <c r="A17" s="12"/>
      <c r="B17" s="25">
        <v>334.9</v>
      </c>
      <c r="C17" s="20" t="s">
        <v>21</v>
      </c>
      <c r="D17" s="46">
        <v>13801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6">SUM(D17:N17)</f>
        <v>13801</v>
      </c>
      <c r="P17" s="47">
        <f t="shared" si="1"/>
        <v>6.3278312700596056</v>
      </c>
      <c r="Q17" s="9"/>
    </row>
    <row r="18" spans="1:17">
      <c r="A18" s="12"/>
      <c r="B18" s="25">
        <v>335.125</v>
      </c>
      <c r="C18" s="20" t="s">
        <v>104</v>
      </c>
      <c r="D18" s="46">
        <v>73992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73992</v>
      </c>
      <c r="P18" s="47">
        <f t="shared" si="1"/>
        <v>33.925722145804677</v>
      </c>
      <c r="Q18" s="9"/>
    </row>
    <row r="19" spans="1:17">
      <c r="A19" s="12"/>
      <c r="B19" s="25">
        <v>335.15</v>
      </c>
      <c r="C19" s="20" t="s">
        <v>70</v>
      </c>
      <c r="D19" s="46">
        <v>2814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2814</v>
      </c>
      <c r="P19" s="47">
        <f t="shared" si="1"/>
        <v>1.2902338376891334</v>
      </c>
      <c r="Q19" s="9"/>
    </row>
    <row r="20" spans="1:17">
      <c r="A20" s="12"/>
      <c r="B20" s="25">
        <v>335.18</v>
      </c>
      <c r="C20" s="20" t="s">
        <v>105</v>
      </c>
      <c r="D20" s="46">
        <v>177128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177128</v>
      </c>
      <c r="P20" s="47">
        <f t="shared" si="1"/>
        <v>81.214121962402572</v>
      </c>
      <c r="Q20" s="9"/>
    </row>
    <row r="21" spans="1:17" ht="15.75">
      <c r="A21" s="29" t="s">
        <v>29</v>
      </c>
      <c r="B21" s="30"/>
      <c r="C21" s="31"/>
      <c r="D21" s="32">
        <f t="shared" ref="D21:N21" si="7">SUM(D22:D27)</f>
        <v>589373</v>
      </c>
      <c r="E21" s="32">
        <f t="shared" si="7"/>
        <v>0</v>
      </c>
      <c r="F21" s="32">
        <f t="shared" si="7"/>
        <v>0</v>
      </c>
      <c r="G21" s="32">
        <f t="shared" si="7"/>
        <v>54187</v>
      </c>
      <c r="H21" s="32">
        <f t="shared" si="7"/>
        <v>0</v>
      </c>
      <c r="I21" s="32">
        <f t="shared" si="7"/>
        <v>1021865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7"/>
        <v>0</v>
      </c>
      <c r="O21" s="32">
        <f>SUM(D21:N21)</f>
        <v>1665425</v>
      </c>
      <c r="P21" s="45">
        <f t="shared" si="1"/>
        <v>763.60614397065569</v>
      </c>
      <c r="Q21" s="10"/>
    </row>
    <row r="22" spans="1:17">
      <c r="A22" s="12"/>
      <c r="B22" s="25">
        <v>343.4</v>
      </c>
      <c r="C22" s="20" t="s">
        <v>33</v>
      </c>
      <c r="D22" s="46">
        <v>399003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8">SUM(D22:N22)</f>
        <v>399003</v>
      </c>
      <c r="P22" s="47">
        <f t="shared" si="1"/>
        <v>182.94497936726273</v>
      </c>
      <c r="Q22" s="9"/>
    </row>
    <row r="23" spans="1:17">
      <c r="A23" s="12"/>
      <c r="B23" s="25">
        <v>343.5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1021865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8"/>
        <v>1021865</v>
      </c>
      <c r="P23" s="47">
        <f t="shared" si="1"/>
        <v>468.53049060064188</v>
      </c>
      <c r="Q23" s="9"/>
    </row>
    <row r="24" spans="1:17">
      <c r="A24" s="12"/>
      <c r="B24" s="25">
        <v>343.9</v>
      </c>
      <c r="C24" s="20" t="s">
        <v>35</v>
      </c>
      <c r="D24" s="46">
        <v>0</v>
      </c>
      <c r="E24" s="46">
        <v>0</v>
      </c>
      <c r="F24" s="46">
        <v>0</v>
      </c>
      <c r="G24" s="46">
        <v>54187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8"/>
        <v>54187</v>
      </c>
      <c r="P24" s="47">
        <f t="shared" si="1"/>
        <v>24.845025217790006</v>
      </c>
      <c r="Q24" s="9"/>
    </row>
    <row r="25" spans="1:17">
      <c r="A25" s="12"/>
      <c r="B25" s="25">
        <v>344.5</v>
      </c>
      <c r="C25" s="20" t="s">
        <v>73</v>
      </c>
      <c r="D25" s="46">
        <v>181088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8"/>
        <v>181088</v>
      </c>
      <c r="P25" s="47">
        <f t="shared" si="1"/>
        <v>83.029802842732693</v>
      </c>
      <c r="Q25" s="9"/>
    </row>
    <row r="26" spans="1:17">
      <c r="A26" s="12"/>
      <c r="B26" s="25">
        <v>347.2</v>
      </c>
      <c r="C26" s="20" t="s">
        <v>37</v>
      </c>
      <c r="D26" s="46">
        <v>4962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8"/>
        <v>4962</v>
      </c>
      <c r="P26" s="47">
        <f t="shared" si="1"/>
        <v>2.2751031636863823</v>
      </c>
      <c r="Q26" s="9"/>
    </row>
    <row r="27" spans="1:17">
      <c r="A27" s="12"/>
      <c r="B27" s="25">
        <v>349</v>
      </c>
      <c r="C27" s="20" t="s">
        <v>106</v>
      </c>
      <c r="D27" s="46">
        <v>4320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4320</v>
      </c>
      <c r="P27" s="47">
        <f t="shared" si="1"/>
        <v>1.9807427785419531</v>
      </c>
      <c r="Q27" s="9"/>
    </row>
    <row r="28" spans="1:17" ht="15.75">
      <c r="A28" s="29" t="s">
        <v>30</v>
      </c>
      <c r="B28" s="30"/>
      <c r="C28" s="31"/>
      <c r="D28" s="32">
        <f t="shared" ref="D28:N28" si="9">SUM(D29:D29)</f>
        <v>3257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>SUM(D28:N28)</f>
        <v>3257</v>
      </c>
      <c r="P28" s="45">
        <f t="shared" si="1"/>
        <v>1.4933516735442458</v>
      </c>
      <c r="Q28" s="10"/>
    </row>
    <row r="29" spans="1:17">
      <c r="A29" s="13"/>
      <c r="B29" s="39">
        <v>351.5</v>
      </c>
      <c r="C29" s="21" t="s">
        <v>40</v>
      </c>
      <c r="D29" s="46">
        <v>3257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10">SUM(D29:N29)</f>
        <v>3257</v>
      </c>
      <c r="P29" s="47">
        <f t="shared" si="1"/>
        <v>1.4933516735442458</v>
      </c>
      <c r="Q29" s="9"/>
    </row>
    <row r="30" spans="1:17" ht="15.75">
      <c r="A30" s="29" t="s">
        <v>4</v>
      </c>
      <c r="B30" s="30"/>
      <c r="C30" s="31"/>
      <c r="D30" s="32">
        <f t="shared" ref="D30:N30" si="11">SUM(D31:D32)</f>
        <v>63957</v>
      </c>
      <c r="E30" s="32">
        <f t="shared" si="11"/>
        <v>0</v>
      </c>
      <c r="F30" s="32">
        <f t="shared" si="11"/>
        <v>0</v>
      </c>
      <c r="G30" s="32">
        <f t="shared" si="11"/>
        <v>19565</v>
      </c>
      <c r="H30" s="32">
        <f t="shared" si="11"/>
        <v>0</v>
      </c>
      <c r="I30" s="32">
        <f t="shared" si="11"/>
        <v>9623</v>
      </c>
      <c r="J30" s="32">
        <f t="shared" si="11"/>
        <v>0</v>
      </c>
      <c r="K30" s="32">
        <f t="shared" si="11"/>
        <v>0</v>
      </c>
      <c r="L30" s="32">
        <f t="shared" si="11"/>
        <v>0</v>
      </c>
      <c r="M30" s="32">
        <f t="shared" si="11"/>
        <v>0</v>
      </c>
      <c r="N30" s="32">
        <f t="shared" si="11"/>
        <v>0</v>
      </c>
      <c r="O30" s="32">
        <f>SUM(D30:N30)</f>
        <v>93145</v>
      </c>
      <c r="P30" s="45">
        <f t="shared" si="1"/>
        <v>42.707473635946812</v>
      </c>
      <c r="Q30" s="10"/>
    </row>
    <row r="31" spans="1:17">
      <c r="A31" s="12"/>
      <c r="B31" s="25">
        <v>361.1</v>
      </c>
      <c r="C31" s="20" t="s">
        <v>41</v>
      </c>
      <c r="D31" s="46">
        <v>54908</v>
      </c>
      <c r="E31" s="46">
        <v>0</v>
      </c>
      <c r="F31" s="46">
        <v>0</v>
      </c>
      <c r="G31" s="46">
        <v>19565</v>
      </c>
      <c r="H31" s="46">
        <v>0</v>
      </c>
      <c r="I31" s="46">
        <v>9623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84096</v>
      </c>
      <c r="P31" s="47">
        <f t="shared" si="1"/>
        <v>38.558459422283356</v>
      </c>
      <c r="Q31" s="9"/>
    </row>
    <row r="32" spans="1:17">
      <c r="A32" s="12"/>
      <c r="B32" s="25">
        <v>369.9</v>
      </c>
      <c r="C32" s="20" t="s">
        <v>42</v>
      </c>
      <c r="D32" s="46">
        <v>9049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12">SUM(D32:N32)</f>
        <v>9049</v>
      </c>
      <c r="P32" s="47">
        <f t="shared" si="1"/>
        <v>4.1490142136634569</v>
      </c>
      <c r="Q32" s="9"/>
    </row>
    <row r="33" spans="1:120" ht="15.75">
      <c r="A33" s="29" t="s">
        <v>31</v>
      </c>
      <c r="B33" s="30"/>
      <c r="C33" s="31"/>
      <c r="D33" s="32">
        <f t="shared" ref="D33:N33" si="13">SUM(D34:D34)</f>
        <v>50000</v>
      </c>
      <c r="E33" s="32">
        <f t="shared" si="13"/>
        <v>0</v>
      </c>
      <c r="F33" s="32">
        <f t="shared" si="13"/>
        <v>0</v>
      </c>
      <c r="G33" s="32">
        <f t="shared" si="13"/>
        <v>0</v>
      </c>
      <c r="H33" s="32">
        <f t="shared" si="13"/>
        <v>0</v>
      </c>
      <c r="I33" s="32">
        <f t="shared" si="13"/>
        <v>0</v>
      </c>
      <c r="J33" s="32">
        <f t="shared" si="13"/>
        <v>0</v>
      </c>
      <c r="K33" s="32">
        <f t="shared" si="13"/>
        <v>0</v>
      </c>
      <c r="L33" s="32">
        <f t="shared" si="13"/>
        <v>0</v>
      </c>
      <c r="M33" s="32">
        <f t="shared" si="13"/>
        <v>0</v>
      </c>
      <c r="N33" s="32">
        <f t="shared" si="13"/>
        <v>0</v>
      </c>
      <c r="O33" s="32">
        <f t="shared" si="12"/>
        <v>50000</v>
      </c>
      <c r="P33" s="45">
        <f t="shared" si="1"/>
        <v>22.925263640531867</v>
      </c>
      <c r="Q33" s="9"/>
    </row>
    <row r="34" spans="1:120" ht="15.75" thickBot="1">
      <c r="A34" s="12"/>
      <c r="B34" s="25">
        <v>381</v>
      </c>
      <c r="C34" s="20" t="s">
        <v>43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2"/>
        <v>50000</v>
      </c>
      <c r="P34" s="47">
        <f t="shared" si="1"/>
        <v>22.925263640531867</v>
      </c>
      <c r="Q34" s="9"/>
    </row>
    <row r="35" spans="1:120" ht="16.5" thickBot="1">
      <c r="A35" s="14" t="s">
        <v>38</v>
      </c>
      <c r="B35" s="23"/>
      <c r="C35" s="22"/>
      <c r="D35" s="15">
        <f t="shared" ref="D35:N35" si="14">SUM(D5,D13,D16,D21,D28,D30,D33)</f>
        <v>3058917</v>
      </c>
      <c r="E35" s="15">
        <f t="shared" si="14"/>
        <v>0</v>
      </c>
      <c r="F35" s="15">
        <f t="shared" si="14"/>
        <v>0</v>
      </c>
      <c r="G35" s="15">
        <f t="shared" si="14"/>
        <v>512643</v>
      </c>
      <c r="H35" s="15">
        <f t="shared" si="14"/>
        <v>0</v>
      </c>
      <c r="I35" s="15">
        <f t="shared" si="14"/>
        <v>1031488</v>
      </c>
      <c r="J35" s="15">
        <f t="shared" si="14"/>
        <v>0</v>
      </c>
      <c r="K35" s="15">
        <f t="shared" si="14"/>
        <v>0</v>
      </c>
      <c r="L35" s="15">
        <f t="shared" si="14"/>
        <v>0</v>
      </c>
      <c r="M35" s="15">
        <f t="shared" si="14"/>
        <v>0</v>
      </c>
      <c r="N35" s="15">
        <f t="shared" si="14"/>
        <v>0</v>
      </c>
      <c r="O35" s="15">
        <f>SUM(D35:N35)</f>
        <v>4603048</v>
      </c>
      <c r="P35" s="38">
        <f t="shared" si="1"/>
        <v>2110.5217790004585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108</v>
      </c>
      <c r="N37" s="48"/>
      <c r="O37" s="48"/>
      <c r="P37" s="43">
        <v>2181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1243751</v>
      </c>
      <c r="E5" s="27">
        <f t="shared" si="0"/>
        <v>0</v>
      </c>
      <c r="F5" s="27">
        <f t="shared" si="0"/>
        <v>0</v>
      </c>
      <c r="G5" s="27">
        <f t="shared" si="0"/>
        <v>188130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1431881</v>
      </c>
      <c r="O5" s="33">
        <f t="shared" ref="O5:O36" si="1">(N5/O$38)</f>
        <v>667.8549440298508</v>
      </c>
      <c r="P5" s="6"/>
    </row>
    <row r="6" spans="1:133">
      <c r="A6" s="12"/>
      <c r="B6" s="25">
        <v>311</v>
      </c>
      <c r="C6" s="20" t="s">
        <v>3</v>
      </c>
      <c r="D6" s="46">
        <v>884828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884828</v>
      </c>
      <c r="O6" s="47">
        <f t="shared" si="1"/>
        <v>412.69962686567163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188130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188130</v>
      </c>
      <c r="O7" s="47">
        <f t="shared" si="1"/>
        <v>87.747201492537314</v>
      </c>
      <c r="P7" s="9"/>
    </row>
    <row r="8" spans="1:133">
      <c r="A8" s="12"/>
      <c r="B8" s="25">
        <v>312.41000000000003</v>
      </c>
      <c r="C8" s="20" t="s">
        <v>12</v>
      </c>
      <c r="D8" s="46">
        <v>31077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31077</v>
      </c>
      <c r="O8" s="47">
        <f t="shared" si="1"/>
        <v>14.494869402985074</v>
      </c>
      <c r="P8" s="9"/>
    </row>
    <row r="9" spans="1:133">
      <c r="A9" s="12"/>
      <c r="B9" s="25">
        <v>314.10000000000002</v>
      </c>
      <c r="C9" s="20" t="s">
        <v>13</v>
      </c>
      <c r="D9" s="46">
        <v>197277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197277</v>
      </c>
      <c r="O9" s="47">
        <f t="shared" si="1"/>
        <v>92.013526119402982</v>
      </c>
      <c r="P9" s="9"/>
    </row>
    <row r="10" spans="1:133">
      <c r="A10" s="12"/>
      <c r="B10" s="25">
        <v>314.39999999999998</v>
      </c>
      <c r="C10" s="20" t="s">
        <v>14</v>
      </c>
      <c r="D10" s="46">
        <v>5317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5317</v>
      </c>
      <c r="O10" s="47">
        <f t="shared" si="1"/>
        <v>2.4799440298507465</v>
      </c>
      <c r="P10" s="9"/>
    </row>
    <row r="11" spans="1:133">
      <c r="A11" s="12"/>
      <c r="B11" s="25">
        <v>315</v>
      </c>
      <c r="C11" s="20" t="s">
        <v>67</v>
      </c>
      <c r="D11" s="46">
        <v>112322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112322</v>
      </c>
      <c r="O11" s="47">
        <f t="shared" si="1"/>
        <v>52.388992537313435</v>
      </c>
      <c r="P11" s="9"/>
    </row>
    <row r="12" spans="1:133">
      <c r="A12" s="12"/>
      <c r="B12" s="25">
        <v>316</v>
      </c>
      <c r="C12" s="20" t="s">
        <v>68</v>
      </c>
      <c r="D12" s="46">
        <v>12930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12930</v>
      </c>
      <c r="O12" s="47">
        <f t="shared" si="1"/>
        <v>6.0307835820895521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113316</v>
      </c>
      <c r="E13" s="32">
        <f t="shared" si="3"/>
        <v>0</v>
      </c>
      <c r="F13" s="32">
        <f t="shared" si="3"/>
        <v>0</v>
      </c>
      <c r="G13" s="32">
        <f t="shared" si="3"/>
        <v>37412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150728</v>
      </c>
      <c r="O13" s="45">
        <f t="shared" si="1"/>
        <v>70.302238805970148</v>
      </c>
      <c r="P13" s="10"/>
    </row>
    <row r="14" spans="1:133">
      <c r="A14" s="12"/>
      <c r="B14" s="25">
        <v>322</v>
      </c>
      <c r="C14" s="20" t="s">
        <v>0</v>
      </c>
      <c r="D14" s="46">
        <v>113316</v>
      </c>
      <c r="E14" s="46">
        <v>0</v>
      </c>
      <c r="F14" s="46">
        <v>0</v>
      </c>
      <c r="G14" s="46">
        <v>5372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118688</v>
      </c>
      <c r="O14" s="47">
        <f t="shared" si="1"/>
        <v>55.35820895522388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32040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32040</v>
      </c>
      <c r="O15" s="47">
        <f t="shared" si="1"/>
        <v>14.944029850746269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181468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181468</v>
      </c>
      <c r="O16" s="45">
        <f t="shared" si="1"/>
        <v>84.639925373134332</v>
      </c>
      <c r="P16" s="10"/>
    </row>
    <row r="17" spans="1:16">
      <c r="A17" s="12"/>
      <c r="B17" s="25">
        <v>334.9</v>
      </c>
      <c r="C17" s="20" t="s">
        <v>21</v>
      </c>
      <c r="D17" s="46">
        <v>9474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9474</v>
      </c>
      <c r="O17" s="47">
        <f t="shared" si="1"/>
        <v>4.4188432835820892</v>
      </c>
      <c r="P17" s="9"/>
    </row>
    <row r="18" spans="1:16">
      <c r="A18" s="12"/>
      <c r="B18" s="25">
        <v>335.12</v>
      </c>
      <c r="C18" s="20" t="s">
        <v>69</v>
      </c>
      <c r="D18" s="46">
        <v>51427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51427</v>
      </c>
      <c r="O18" s="47">
        <f t="shared" si="1"/>
        <v>23.986473880597014</v>
      </c>
      <c r="P18" s="9"/>
    </row>
    <row r="19" spans="1:16">
      <c r="A19" s="12"/>
      <c r="B19" s="25">
        <v>335.15</v>
      </c>
      <c r="C19" s="20" t="s">
        <v>70</v>
      </c>
      <c r="D19" s="46">
        <v>3181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3181</v>
      </c>
      <c r="O19" s="47">
        <f t="shared" si="1"/>
        <v>1.4836753731343284</v>
      </c>
      <c r="P19" s="9"/>
    </row>
    <row r="20" spans="1:16">
      <c r="A20" s="12"/>
      <c r="B20" s="25">
        <v>335.18</v>
      </c>
      <c r="C20" s="20" t="s">
        <v>71</v>
      </c>
      <c r="D20" s="46">
        <v>117386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117386</v>
      </c>
      <c r="O20" s="47">
        <f t="shared" si="1"/>
        <v>54.750932835820898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SUM(D22:D28)</f>
        <v>523876</v>
      </c>
      <c r="E21" s="32">
        <f t="shared" si="6"/>
        <v>0</v>
      </c>
      <c r="F21" s="32">
        <f t="shared" si="6"/>
        <v>0</v>
      </c>
      <c r="G21" s="32">
        <f t="shared" si="6"/>
        <v>44092</v>
      </c>
      <c r="H21" s="32">
        <f t="shared" si="6"/>
        <v>0</v>
      </c>
      <c r="I21" s="32">
        <f t="shared" si="6"/>
        <v>826842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1394810</v>
      </c>
      <c r="O21" s="45">
        <f t="shared" si="1"/>
        <v>650.56436567164178</v>
      </c>
      <c r="P21" s="10"/>
    </row>
    <row r="22" spans="1:16">
      <c r="A22" s="12"/>
      <c r="B22" s="25">
        <v>341.9</v>
      </c>
      <c r="C22" s="20" t="s">
        <v>72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7">SUM(D22:M22)</f>
        <v>150000</v>
      </c>
      <c r="O22" s="47">
        <f t="shared" si="1"/>
        <v>69.962686567164184</v>
      </c>
      <c r="P22" s="9"/>
    </row>
    <row r="23" spans="1:16">
      <c r="A23" s="12"/>
      <c r="B23" s="25">
        <v>343.4</v>
      </c>
      <c r="C23" s="20" t="s">
        <v>33</v>
      </c>
      <c r="D23" s="46">
        <v>293145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293145</v>
      </c>
      <c r="O23" s="47">
        <f t="shared" si="1"/>
        <v>136.72807835820896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826842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826842</v>
      </c>
      <c r="O24" s="47">
        <f t="shared" si="1"/>
        <v>385.65391791044777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44092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44092</v>
      </c>
      <c r="O25" s="47">
        <f t="shared" si="1"/>
        <v>20.565298507462686</v>
      </c>
      <c r="P25" s="9"/>
    </row>
    <row r="26" spans="1:16">
      <c r="A26" s="12"/>
      <c r="B26" s="25">
        <v>344.5</v>
      </c>
      <c r="C26" s="20" t="s">
        <v>73</v>
      </c>
      <c r="D26" s="46">
        <v>47696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47696</v>
      </c>
      <c r="O26" s="47">
        <f t="shared" si="1"/>
        <v>22.246268656716417</v>
      </c>
      <c r="P26" s="9"/>
    </row>
    <row r="27" spans="1:16">
      <c r="A27" s="12"/>
      <c r="B27" s="25">
        <v>347.2</v>
      </c>
      <c r="C27" s="20" t="s">
        <v>37</v>
      </c>
      <c r="D27" s="46">
        <v>3100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3100</v>
      </c>
      <c r="O27" s="47">
        <f t="shared" si="1"/>
        <v>1.4458955223880596</v>
      </c>
      <c r="P27" s="9"/>
    </row>
    <row r="28" spans="1:16">
      <c r="A28" s="12"/>
      <c r="B28" s="25">
        <v>349</v>
      </c>
      <c r="C28" s="20" t="s">
        <v>1</v>
      </c>
      <c r="D28" s="46">
        <v>29935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29935</v>
      </c>
      <c r="O28" s="47">
        <f t="shared" si="1"/>
        <v>13.962220149253731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9942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6" si="9">SUM(D29:M29)</f>
        <v>9942</v>
      </c>
      <c r="O29" s="45">
        <f t="shared" si="1"/>
        <v>4.6371268656716422</v>
      </c>
      <c r="P29" s="10"/>
    </row>
    <row r="30" spans="1:16">
      <c r="A30" s="13"/>
      <c r="B30" s="39">
        <v>351.5</v>
      </c>
      <c r="C30" s="21" t="s">
        <v>40</v>
      </c>
      <c r="D30" s="46">
        <v>9942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9942</v>
      </c>
      <c r="O30" s="47">
        <f t="shared" si="1"/>
        <v>4.6371268656716422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SUM(D32:D33)</f>
        <v>95576</v>
      </c>
      <c r="E31" s="32">
        <f t="shared" si="10"/>
        <v>0</v>
      </c>
      <c r="F31" s="32">
        <f t="shared" si="10"/>
        <v>0</v>
      </c>
      <c r="G31" s="32">
        <f t="shared" si="10"/>
        <v>188380</v>
      </c>
      <c r="H31" s="32">
        <f t="shared" si="10"/>
        <v>0</v>
      </c>
      <c r="I31" s="32">
        <f t="shared" si="10"/>
        <v>13610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297566</v>
      </c>
      <c r="O31" s="45">
        <f t="shared" si="1"/>
        <v>138.79011194029852</v>
      </c>
      <c r="P31" s="10"/>
    </row>
    <row r="32" spans="1:16">
      <c r="A32" s="12"/>
      <c r="B32" s="25">
        <v>361.1</v>
      </c>
      <c r="C32" s="20" t="s">
        <v>41</v>
      </c>
      <c r="D32" s="46">
        <v>15204</v>
      </c>
      <c r="E32" s="46">
        <v>0</v>
      </c>
      <c r="F32" s="46">
        <v>0</v>
      </c>
      <c r="G32" s="46">
        <v>8253</v>
      </c>
      <c r="H32" s="46">
        <v>0</v>
      </c>
      <c r="I32" s="46">
        <v>6330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29787</v>
      </c>
      <c r="O32" s="47">
        <f t="shared" si="1"/>
        <v>13.893190298507463</v>
      </c>
      <c r="P32" s="9"/>
    </row>
    <row r="33" spans="1:119">
      <c r="A33" s="12"/>
      <c r="B33" s="25">
        <v>369.9</v>
      </c>
      <c r="C33" s="20" t="s">
        <v>42</v>
      </c>
      <c r="D33" s="46">
        <v>80372</v>
      </c>
      <c r="E33" s="46">
        <v>0</v>
      </c>
      <c r="F33" s="46">
        <v>0</v>
      </c>
      <c r="G33" s="46">
        <v>180127</v>
      </c>
      <c r="H33" s="46">
        <v>0</v>
      </c>
      <c r="I33" s="46">
        <v>7280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267779</v>
      </c>
      <c r="O33" s="47">
        <f t="shared" si="1"/>
        <v>124.89692164179104</v>
      </c>
      <c r="P33" s="9"/>
    </row>
    <row r="34" spans="1:119" ht="15.75">
      <c r="A34" s="29" t="s">
        <v>31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150000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150000</v>
      </c>
      <c r="O34" s="45">
        <f t="shared" si="1"/>
        <v>69.962686567164184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150000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150000</v>
      </c>
      <c r="O35" s="47">
        <f t="shared" si="1"/>
        <v>69.962686567164184</v>
      </c>
      <c r="P35" s="9"/>
    </row>
    <row r="36" spans="1:119" ht="16.5" thickBot="1">
      <c r="A36" s="14" t="s">
        <v>38</v>
      </c>
      <c r="B36" s="23"/>
      <c r="C36" s="22"/>
      <c r="D36" s="15">
        <f t="shared" ref="D36:M36" si="12">SUM(D5,D13,D16,D21,D29,D31,D34)</f>
        <v>2167929</v>
      </c>
      <c r="E36" s="15">
        <f t="shared" si="12"/>
        <v>0</v>
      </c>
      <c r="F36" s="15">
        <f t="shared" si="12"/>
        <v>0</v>
      </c>
      <c r="G36" s="15">
        <f t="shared" si="12"/>
        <v>608014</v>
      </c>
      <c r="H36" s="15">
        <f t="shared" si="12"/>
        <v>0</v>
      </c>
      <c r="I36" s="15">
        <f t="shared" si="12"/>
        <v>840452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3616395</v>
      </c>
      <c r="O36" s="38">
        <f t="shared" si="1"/>
        <v>1686.7513992537313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74</v>
      </c>
      <c r="M38" s="48"/>
      <c r="N38" s="48"/>
      <c r="O38" s="43">
        <v>2144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1254045</v>
      </c>
      <c r="E5" s="27">
        <f t="shared" si="0"/>
        <v>0</v>
      </c>
      <c r="F5" s="27">
        <f t="shared" si="0"/>
        <v>0</v>
      </c>
      <c r="G5" s="27">
        <f t="shared" si="0"/>
        <v>178051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1432096</v>
      </c>
      <c r="O5" s="33">
        <f t="shared" ref="O5:O36" si="1">(N5/O$38)</f>
        <v>672.66134335368713</v>
      </c>
      <c r="P5" s="6"/>
    </row>
    <row r="6" spans="1:133">
      <c r="A6" s="12"/>
      <c r="B6" s="25">
        <v>311</v>
      </c>
      <c r="C6" s="20" t="s">
        <v>3</v>
      </c>
      <c r="D6" s="46">
        <v>886208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886208</v>
      </c>
      <c r="O6" s="47">
        <f t="shared" si="1"/>
        <v>416.25551902301549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178051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178051</v>
      </c>
      <c r="O7" s="47">
        <f t="shared" si="1"/>
        <v>83.631282292155944</v>
      </c>
      <c r="P7" s="9"/>
    </row>
    <row r="8" spans="1:133">
      <c r="A8" s="12"/>
      <c r="B8" s="25">
        <v>312.41000000000003</v>
      </c>
      <c r="C8" s="20" t="s">
        <v>12</v>
      </c>
      <c r="D8" s="46">
        <v>29989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29989</v>
      </c>
      <c r="O8" s="47">
        <f t="shared" si="1"/>
        <v>14.085955847815876</v>
      </c>
      <c r="P8" s="9"/>
    </row>
    <row r="9" spans="1:133">
      <c r="A9" s="12"/>
      <c r="B9" s="25">
        <v>314.10000000000002</v>
      </c>
      <c r="C9" s="20" t="s">
        <v>13</v>
      </c>
      <c r="D9" s="46">
        <v>202016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202016</v>
      </c>
      <c r="O9" s="47">
        <f t="shared" si="1"/>
        <v>94.887740723344294</v>
      </c>
      <c r="P9" s="9"/>
    </row>
    <row r="10" spans="1:133">
      <c r="A10" s="12"/>
      <c r="B10" s="25">
        <v>314.39999999999998</v>
      </c>
      <c r="C10" s="20" t="s">
        <v>14</v>
      </c>
      <c r="D10" s="46">
        <v>4610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4610</v>
      </c>
      <c r="O10" s="47">
        <f t="shared" si="1"/>
        <v>2.1653358384217944</v>
      </c>
      <c r="P10" s="9"/>
    </row>
    <row r="11" spans="1:133">
      <c r="A11" s="12"/>
      <c r="B11" s="25">
        <v>315</v>
      </c>
      <c r="C11" s="20" t="s">
        <v>15</v>
      </c>
      <c r="D11" s="46">
        <v>115080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115080</v>
      </c>
      <c r="O11" s="47">
        <f t="shared" si="1"/>
        <v>54.053546265852511</v>
      </c>
      <c r="P11" s="9"/>
    </row>
    <row r="12" spans="1:133">
      <c r="A12" s="12"/>
      <c r="B12" s="25">
        <v>316</v>
      </c>
      <c r="C12" s="20" t="s">
        <v>16</v>
      </c>
      <c r="D12" s="46">
        <v>16142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16142</v>
      </c>
      <c r="O12" s="47">
        <f t="shared" si="1"/>
        <v>7.5819633630812584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76140</v>
      </c>
      <c r="E13" s="32">
        <f t="shared" si="3"/>
        <v>0</v>
      </c>
      <c r="F13" s="32">
        <f t="shared" si="3"/>
        <v>0</v>
      </c>
      <c r="G13" s="32">
        <f t="shared" si="3"/>
        <v>23548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99688</v>
      </c>
      <c r="O13" s="45">
        <f t="shared" si="1"/>
        <v>46.82386096759042</v>
      </c>
      <c r="P13" s="10"/>
    </row>
    <row r="14" spans="1:133">
      <c r="A14" s="12"/>
      <c r="B14" s="25">
        <v>322</v>
      </c>
      <c r="C14" s="20" t="s">
        <v>0</v>
      </c>
      <c r="D14" s="46">
        <v>76140</v>
      </c>
      <c r="E14" s="46">
        <v>0</v>
      </c>
      <c r="F14" s="46">
        <v>0</v>
      </c>
      <c r="G14" s="46">
        <v>3223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79363</v>
      </c>
      <c r="O14" s="47">
        <f t="shared" si="1"/>
        <v>37.277125410991076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20325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20325</v>
      </c>
      <c r="O15" s="47">
        <f t="shared" si="1"/>
        <v>9.5467355565993426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178662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178662</v>
      </c>
      <c r="O16" s="45">
        <f t="shared" si="1"/>
        <v>83.918271488961949</v>
      </c>
      <c r="P16" s="10"/>
    </row>
    <row r="17" spans="1:16">
      <c r="A17" s="12"/>
      <c r="B17" s="25">
        <v>334.9</v>
      </c>
      <c r="C17" s="20" t="s">
        <v>21</v>
      </c>
      <c r="D17" s="46">
        <v>8704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8704</v>
      </c>
      <c r="O17" s="47">
        <f t="shared" si="1"/>
        <v>4.0883043682480036</v>
      </c>
      <c r="P17" s="9"/>
    </row>
    <row r="18" spans="1:16">
      <c r="A18" s="12"/>
      <c r="B18" s="25">
        <v>335.12</v>
      </c>
      <c r="C18" s="20" t="s">
        <v>22</v>
      </c>
      <c r="D18" s="46">
        <v>51810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51810</v>
      </c>
      <c r="O18" s="47">
        <f t="shared" si="1"/>
        <v>24.335368717707844</v>
      </c>
      <c r="P18" s="9"/>
    </row>
    <row r="19" spans="1:16">
      <c r="A19" s="12"/>
      <c r="B19" s="25">
        <v>335.15</v>
      </c>
      <c r="C19" s="20" t="s">
        <v>23</v>
      </c>
      <c r="D19" s="46">
        <v>6086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6086</v>
      </c>
      <c r="O19" s="47">
        <f t="shared" si="1"/>
        <v>2.8586190699859091</v>
      </c>
      <c r="P19" s="9"/>
    </row>
    <row r="20" spans="1:16">
      <c r="A20" s="12"/>
      <c r="B20" s="25">
        <v>335.18</v>
      </c>
      <c r="C20" s="20" t="s">
        <v>24</v>
      </c>
      <c r="D20" s="46">
        <v>112062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112062</v>
      </c>
      <c r="O20" s="47">
        <f t="shared" si="1"/>
        <v>52.635979333020195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SUM(D22:D28)</f>
        <v>507506</v>
      </c>
      <c r="E21" s="32">
        <f t="shared" si="6"/>
        <v>0</v>
      </c>
      <c r="F21" s="32">
        <f t="shared" si="6"/>
        <v>0</v>
      </c>
      <c r="G21" s="32">
        <f t="shared" si="6"/>
        <v>43135</v>
      </c>
      <c r="H21" s="32">
        <f t="shared" si="6"/>
        <v>0</v>
      </c>
      <c r="I21" s="32">
        <f t="shared" si="6"/>
        <v>753222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1303863</v>
      </c>
      <c r="O21" s="45">
        <f t="shared" si="1"/>
        <v>612.42977923907938</v>
      </c>
      <c r="P21" s="10"/>
    </row>
    <row r="22" spans="1:16">
      <c r="A22" s="12"/>
      <c r="B22" s="25">
        <v>341.9</v>
      </c>
      <c r="C22" s="20" t="s">
        <v>32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7">SUM(D22:M22)</f>
        <v>150000</v>
      </c>
      <c r="O22" s="47">
        <f t="shared" si="1"/>
        <v>70.455612963832792</v>
      </c>
      <c r="P22" s="9"/>
    </row>
    <row r="23" spans="1:16">
      <c r="A23" s="12"/>
      <c r="B23" s="25">
        <v>343.4</v>
      </c>
      <c r="C23" s="20" t="s">
        <v>33</v>
      </c>
      <c r="D23" s="46">
        <v>281425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281425</v>
      </c>
      <c r="O23" s="47">
        <f t="shared" si="1"/>
        <v>132.18647252231094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753222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753222</v>
      </c>
      <c r="O24" s="47">
        <f t="shared" si="1"/>
        <v>353.79145138562706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43135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43135</v>
      </c>
      <c r="O25" s="47">
        <f t="shared" si="1"/>
        <v>20.26068576796618</v>
      </c>
      <c r="P25" s="9"/>
    </row>
    <row r="26" spans="1:16">
      <c r="A26" s="12"/>
      <c r="B26" s="25">
        <v>344.5</v>
      </c>
      <c r="C26" s="20" t="s">
        <v>36</v>
      </c>
      <c r="D26" s="46">
        <v>49076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49076</v>
      </c>
      <c r="O26" s="47">
        <f t="shared" si="1"/>
        <v>23.051197745420385</v>
      </c>
      <c r="P26" s="9"/>
    </row>
    <row r="27" spans="1:16">
      <c r="A27" s="12"/>
      <c r="B27" s="25">
        <v>347.2</v>
      </c>
      <c r="C27" s="20" t="s">
        <v>37</v>
      </c>
      <c r="D27" s="46">
        <v>2910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2910</v>
      </c>
      <c r="O27" s="47">
        <f t="shared" si="1"/>
        <v>1.366838891498356</v>
      </c>
      <c r="P27" s="9"/>
    </row>
    <row r="28" spans="1:16">
      <c r="A28" s="12"/>
      <c r="B28" s="25">
        <v>349</v>
      </c>
      <c r="C28" s="20" t="s">
        <v>1</v>
      </c>
      <c r="D28" s="46">
        <v>24095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24095</v>
      </c>
      <c r="O28" s="47">
        <f t="shared" si="1"/>
        <v>11.317519962423674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7412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6" si="9">SUM(D29:M29)</f>
        <v>7412</v>
      </c>
      <c r="O29" s="45">
        <f t="shared" si="1"/>
        <v>3.4814466885861908</v>
      </c>
      <c r="P29" s="10"/>
    </row>
    <row r="30" spans="1:16">
      <c r="A30" s="13"/>
      <c r="B30" s="39">
        <v>351.5</v>
      </c>
      <c r="C30" s="21" t="s">
        <v>40</v>
      </c>
      <c r="D30" s="46">
        <v>7412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7412</v>
      </c>
      <c r="O30" s="47">
        <f t="shared" si="1"/>
        <v>3.4814466885861908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SUM(D32:D33)</f>
        <v>19049</v>
      </c>
      <c r="E31" s="32">
        <f t="shared" si="10"/>
        <v>0</v>
      </c>
      <c r="F31" s="32">
        <f t="shared" si="10"/>
        <v>0</v>
      </c>
      <c r="G31" s="32">
        <f t="shared" si="10"/>
        <v>8381</v>
      </c>
      <c r="H31" s="32">
        <f t="shared" si="10"/>
        <v>0</v>
      </c>
      <c r="I31" s="32">
        <f t="shared" si="10"/>
        <v>12836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40266</v>
      </c>
      <c r="O31" s="45">
        <f t="shared" si="1"/>
        <v>18.913104744011275</v>
      </c>
      <c r="P31" s="10"/>
    </row>
    <row r="32" spans="1:16">
      <c r="A32" s="12"/>
      <c r="B32" s="25">
        <v>361.1</v>
      </c>
      <c r="C32" s="20" t="s">
        <v>41</v>
      </c>
      <c r="D32" s="46">
        <v>15548</v>
      </c>
      <c r="E32" s="46">
        <v>0</v>
      </c>
      <c r="F32" s="46">
        <v>0</v>
      </c>
      <c r="G32" s="46">
        <v>8381</v>
      </c>
      <c r="H32" s="46">
        <v>0</v>
      </c>
      <c r="I32" s="46">
        <v>9101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33030</v>
      </c>
      <c r="O32" s="47">
        <f t="shared" si="1"/>
        <v>15.514325974635979</v>
      </c>
      <c r="P32" s="9"/>
    </row>
    <row r="33" spans="1:119">
      <c r="A33" s="12"/>
      <c r="B33" s="25">
        <v>369.9</v>
      </c>
      <c r="C33" s="20" t="s">
        <v>42</v>
      </c>
      <c r="D33" s="46">
        <v>3501</v>
      </c>
      <c r="E33" s="46">
        <v>0</v>
      </c>
      <c r="F33" s="46">
        <v>0</v>
      </c>
      <c r="G33" s="46">
        <v>0</v>
      </c>
      <c r="H33" s="46">
        <v>0</v>
      </c>
      <c r="I33" s="46">
        <v>3735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7236</v>
      </c>
      <c r="O33" s="47">
        <f t="shared" si="1"/>
        <v>3.3987787693752938</v>
      </c>
      <c r="P33" s="9"/>
    </row>
    <row r="34" spans="1:119" ht="15.75">
      <c r="A34" s="29" t="s">
        <v>31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150000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150000</v>
      </c>
      <c r="O34" s="45">
        <f t="shared" si="1"/>
        <v>70.455612963832792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150000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150000</v>
      </c>
      <c r="O35" s="47">
        <f t="shared" si="1"/>
        <v>70.455612963832792</v>
      </c>
      <c r="P35" s="9"/>
    </row>
    <row r="36" spans="1:119" ht="16.5" thickBot="1">
      <c r="A36" s="14" t="s">
        <v>38</v>
      </c>
      <c r="B36" s="23"/>
      <c r="C36" s="22"/>
      <c r="D36" s="15">
        <f t="shared" ref="D36:M36" si="12">SUM(D5,D13,D16,D21,D29,D31,D34)</f>
        <v>2042814</v>
      </c>
      <c r="E36" s="15">
        <f t="shared" si="12"/>
        <v>0</v>
      </c>
      <c r="F36" s="15">
        <f t="shared" si="12"/>
        <v>0</v>
      </c>
      <c r="G36" s="15">
        <f t="shared" si="12"/>
        <v>403115</v>
      </c>
      <c r="H36" s="15">
        <f t="shared" si="12"/>
        <v>0</v>
      </c>
      <c r="I36" s="15">
        <f t="shared" si="12"/>
        <v>766058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3211987</v>
      </c>
      <c r="O36" s="38">
        <f t="shared" si="1"/>
        <v>1508.6834194457492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58</v>
      </c>
      <c r="M38" s="48"/>
      <c r="N38" s="48"/>
      <c r="O38" s="43">
        <v>2129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1296538</v>
      </c>
      <c r="E5" s="27">
        <f t="shared" si="0"/>
        <v>0</v>
      </c>
      <c r="F5" s="27">
        <f t="shared" si="0"/>
        <v>0</v>
      </c>
      <c r="G5" s="27">
        <f t="shared" si="0"/>
        <v>168208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1464746</v>
      </c>
      <c r="O5" s="33">
        <f t="shared" ref="O5:O37" si="1">(N5/O$39)</f>
        <v>688.32048872180451</v>
      </c>
      <c r="P5" s="6"/>
    </row>
    <row r="6" spans="1:133">
      <c r="A6" s="12"/>
      <c r="B6" s="25">
        <v>311</v>
      </c>
      <c r="C6" s="20" t="s">
        <v>3</v>
      </c>
      <c r="D6" s="46">
        <v>927966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927966</v>
      </c>
      <c r="O6" s="47">
        <f t="shared" si="1"/>
        <v>436.07424812030075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168208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168208</v>
      </c>
      <c r="O7" s="47">
        <f t="shared" si="1"/>
        <v>79.045112781954884</v>
      </c>
      <c r="P7" s="9"/>
    </row>
    <row r="8" spans="1:133">
      <c r="A8" s="12"/>
      <c r="B8" s="25">
        <v>312.41000000000003</v>
      </c>
      <c r="C8" s="20" t="s">
        <v>12</v>
      </c>
      <c r="D8" s="46">
        <v>29922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29922</v>
      </c>
      <c r="O8" s="47">
        <f t="shared" si="1"/>
        <v>14.061090225563909</v>
      </c>
      <c r="P8" s="9"/>
    </row>
    <row r="9" spans="1:133">
      <c r="A9" s="12"/>
      <c r="B9" s="25">
        <v>314.10000000000002</v>
      </c>
      <c r="C9" s="20" t="s">
        <v>13</v>
      </c>
      <c r="D9" s="46">
        <v>209225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209225</v>
      </c>
      <c r="O9" s="47">
        <f t="shared" si="1"/>
        <v>98.320018796992485</v>
      </c>
      <c r="P9" s="9"/>
    </row>
    <row r="10" spans="1:133">
      <c r="A10" s="12"/>
      <c r="B10" s="25">
        <v>314.39999999999998</v>
      </c>
      <c r="C10" s="20" t="s">
        <v>14</v>
      </c>
      <c r="D10" s="46">
        <v>3567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3567</v>
      </c>
      <c r="O10" s="47">
        <f t="shared" si="1"/>
        <v>1.6762218045112782</v>
      </c>
      <c r="P10" s="9"/>
    </row>
    <row r="11" spans="1:133">
      <c r="A11" s="12"/>
      <c r="B11" s="25">
        <v>315</v>
      </c>
      <c r="C11" s="20" t="s">
        <v>15</v>
      </c>
      <c r="D11" s="46">
        <v>111360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111360</v>
      </c>
      <c r="O11" s="47">
        <f t="shared" si="1"/>
        <v>52.330827067669176</v>
      </c>
      <c r="P11" s="9"/>
    </row>
    <row r="12" spans="1:133">
      <c r="A12" s="12"/>
      <c r="B12" s="25">
        <v>316</v>
      </c>
      <c r="C12" s="20" t="s">
        <v>16</v>
      </c>
      <c r="D12" s="46">
        <v>14498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14498</v>
      </c>
      <c r="O12" s="47">
        <f t="shared" si="1"/>
        <v>6.8129699248120303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84217</v>
      </c>
      <c r="E13" s="32">
        <f t="shared" si="3"/>
        <v>0</v>
      </c>
      <c r="F13" s="32">
        <f t="shared" si="3"/>
        <v>0</v>
      </c>
      <c r="G13" s="32">
        <f t="shared" si="3"/>
        <v>41139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125356</v>
      </c>
      <c r="O13" s="45">
        <f t="shared" si="1"/>
        <v>58.907894736842103</v>
      </c>
      <c r="P13" s="10"/>
    </row>
    <row r="14" spans="1:133">
      <c r="A14" s="12"/>
      <c r="B14" s="25">
        <v>322</v>
      </c>
      <c r="C14" s="20" t="s">
        <v>0</v>
      </c>
      <c r="D14" s="46">
        <v>84217</v>
      </c>
      <c r="E14" s="46">
        <v>0</v>
      </c>
      <c r="F14" s="46">
        <v>0</v>
      </c>
      <c r="G14" s="46">
        <v>2736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86953</v>
      </c>
      <c r="O14" s="47">
        <f t="shared" si="1"/>
        <v>40.861372180451127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38403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38403</v>
      </c>
      <c r="O15" s="47">
        <f t="shared" si="1"/>
        <v>18.046522556390979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183825</v>
      </c>
      <c r="E16" s="32">
        <f t="shared" si="5"/>
        <v>0</v>
      </c>
      <c r="F16" s="32">
        <f t="shared" si="5"/>
        <v>0</v>
      </c>
      <c r="G16" s="32">
        <f t="shared" si="5"/>
        <v>61806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245631</v>
      </c>
      <c r="O16" s="45">
        <f t="shared" si="1"/>
        <v>115.42810150375939</v>
      </c>
      <c r="P16" s="10"/>
    </row>
    <row r="17" spans="1:16">
      <c r="A17" s="12"/>
      <c r="B17" s="25">
        <v>334.39</v>
      </c>
      <c r="C17" s="20" t="s">
        <v>20</v>
      </c>
      <c r="D17" s="46">
        <v>0</v>
      </c>
      <c r="E17" s="46">
        <v>0</v>
      </c>
      <c r="F17" s="46">
        <v>0</v>
      </c>
      <c r="G17" s="46">
        <v>61806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61806</v>
      </c>
      <c r="O17" s="47">
        <f t="shared" si="1"/>
        <v>29.044172932330827</v>
      </c>
      <c r="P17" s="9"/>
    </row>
    <row r="18" spans="1:16">
      <c r="A18" s="12"/>
      <c r="B18" s="25">
        <v>334.9</v>
      </c>
      <c r="C18" s="20" t="s">
        <v>21</v>
      </c>
      <c r="D18" s="46">
        <v>7935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7935</v>
      </c>
      <c r="O18" s="47">
        <f t="shared" si="1"/>
        <v>3.7288533834586466</v>
      </c>
      <c r="P18" s="9"/>
    </row>
    <row r="19" spans="1:16">
      <c r="A19" s="12"/>
      <c r="B19" s="25">
        <v>335.12</v>
      </c>
      <c r="C19" s="20" t="s">
        <v>22</v>
      </c>
      <c r="D19" s="46">
        <v>51588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51588</v>
      </c>
      <c r="O19" s="47">
        <f t="shared" si="1"/>
        <v>24.242481203007518</v>
      </c>
      <c r="P19" s="9"/>
    </row>
    <row r="20" spans="1:16">
      <c r="A20" s="12"/>
      <c r="B20" s="25">
        <v>335.15</v>
      </c>
      <c r="C20" s="20" t="s">
        <v>23</v>
      </c>
      <c r="D20" s="46">
        <v>2820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2820</v>
      </c>
      <c r="O20" s="47">
        <f t="shared" si="1"/>
        <v>1.3251879699248121</v>
      </c>
      <c r="P20" s="9"/>
    </row>
    <row r="21" spans="1:16">
      <c r="A21" s="12"/>
      <c r="B21" s="25">
        <v>335.18</v>
      </c>
      <c r="C21" s="20" t="s">
        <v>24</v>
      </c>
      <c r="D21" s="46">
        <v>121482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121482</v>
      </c>
      <c r="O21" s="47">
        <f t="shared" si="1"/>
        <v>57.087406015037594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485828</v>
      </c>
      <c r="E22" s="32">
        <f t="shared" si="6"/>
        <v>0</v>
      </c>
      <c r="F22" s="32">
        <f t="shared" si="6"/>
        <v>0</v>
      </c>
      <c r="G22" s="32">
        <f t="shared" si="6"/>
        <v>38268</v>
      </c>
      <c r="H22" s="32">
        <f t="shared" si="6"/>
        <v>0</v>
      </c>
      <c r="I22" s="32">
        <f t="shared" si="6"/>
        <v>753712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1277808</v>
      </c>
      <c r="O22" s="45">
        <f t="shared" si="1"/>
        <v>600.47368421052636</v>
      </c>
      <c r="P22" s="10"/>
    </row>
    <row r="23" spans="1:16">
      <c r="A23" s="12"/>
      <c r="B23" s="25">
        <v>341.9</v>
      </c>
      <c r="C23" s="20" t="s">
        <v>32</v>
      </c>
      <c r="D23" s="46">
        <v>150000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150000</v>
      </c>
      <c r="O23" s="47">
        <f t="shared" si="1"/>
        <v>70.488721804511272</v>
      </c>
      <c r="P23" s="9"/>
    </row>
    <row r="24" spans="1:16">
      <c r="A24" s="12"/>
      <c r="B24" s="25">
        <v>343.4</v>
      </c>
      <c r="C24" s="20" t="s">
        <v>33</v>
      </c>
      <c r="D24" s="46">
        <v>270797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270797</v>
      </c>
      <c r="O24" s="47">
        <f t="shared" si="1"/>
        <v>127.25422932330827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753712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753712</v>
      </c>
      <c r="O25" s="47">
        <f t="shared" si="1"/>
        <v>354.18796992481202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38268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38268</v>
      </c>
      <c r="O26" s="47">
        <f t="shared" si="1"/>
        <v>17.983082706766918</v>
      </c>
      <c r="P26" s="9"/>
    </row>
    <row r="27" spans="1:16">
      <c r="A27" s="12"/>
      <c r="B27" s="25">
        <v>344.5</v>
      </c>
      <c r="C27" s="20" t="s">
        <v>36</v>
      </c>
      <c r="D27" s="46">
        <v>46442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46442</v>
      </c>
      <c r="O27" s="47">
        <f t="shared" si="1"/>
        <v>21.824248120300751</v>
      </c>
      <c r="P27" s="9"/>
    </row>
    <row r="28" spans="1:16">
      <c r="A28" s="12"/>
      <c r="B28" s="25">
        <v>347.2</v>
      </c>
      <c r="C28" s="20" t="s">
        <v>37</v>
      </c>
      <c r="D28" s="46">
        <v>3136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3136</v>
      </c>
      <c r="O28" s="47">
        <f t="shared" si="1"/>
        <v>1.4736842105263157</v>
      </c>
      <c r="P28" s="9"/>
    </row>
    <row r="29" spans="1:16">
      <c r="A29" s="12"/>
      <c r="B29" s="25">
        <v>349</v>
      </c>
      <c r="C29" s="20" t="s">
        <v>1</v>
      </c>
      <c r="D29" s="46">
        <v>15453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15453</v>
      </c>
      <c r="O29" s="47">
        <f t="shared" si="1"/>
        <v>7.2617481203007515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8367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8367</v>
      </c>
      <c r="O30" s="45">
        <f t="shared" si="1"/>
        <v>3.931860902255639</v>
      </c>
      <c r="P30" s="10"/>
    </row>
    <row r="31" spans="1:16">
      <c r="A31" s="13"/>
      <c r="B31" s="39">
        <v>351.5</v>
      </c>
      <c r="C31" s="21" t="s">
        <v>40</v>
      </c>
      <c r="D31" s="46">
        <v>8367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8367</v>
      </c>
      <c r="O31" s="47">
        <f t="shared" si="1"/>
        <v>3.931860902255639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25804</v>
      </c>
      <c r="E32" s="32">
        <f t="shared" si="10"/>
        <v>0</v>
      </c>
      <c r="F32" s="32">
        <f t="shared" si="10"/>
        <v>0</v>
      </c>
      <c r="G32" s="32">
        <f t="shared" si="10"/>
        <v>11262</v>
      </c>
      <c r="H32" s="32">
        <f t="shared" si="10"/>
        <v>0</v>
      </c>
      <c r="I32" s="32">
        <f t="shared" si="10"/>
        <v>9343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46409</v>
      </c>
      <c r="O32" s="45">
        <f t="shared" si="1"/>
        <v>21.808740601503761</v>
      </c>
      <c r="P32" s="10"/>
    </row>
    <row r="33" spans="1:119">
      <c r="A33" s="12"/>
      <c r="B33" s="25">
        <v>361.1</v>
      </c>
      <c r="C33" s="20" t="s">
        <v>41</v>
      </c>
      <c r="D33" s="46">
        <v>15121</v>
      </c>
      <c r="E33" s="46">
        <v>0</v>
      </c>
      <c r="F33" s="46">
        <v>0</v>
      </c>
      <c r="G33" s="46">
        <v>7514</v>
      </c>
      <c r="H33" s="46">
        <v>0</v>
      </c>
      <c r="I33" s="46">
        <v>8206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30841</v>
      </c>
      <c r="O33" s="47">
        <f t="shared" si="1"/>
        <v>14.492951127819548</v>
      </c>
      <c r="P33" s="9"/>
    </row>
    <row r="34" spans="1:119">
      <c r="A34" s="12"/>
      <c r="B34" s="25">
        <v>369.9</v>
      </c>
      <c r="C34" s="20" t="s">
        <v>42</v>
      </c>
      <c r="D34" s="46">
        <v>10683</v>
      </c>
      <c r="E34" s="46">
        <v>0</v>
      </c>
      <c r="F34" s="46">
        <v>0</v>
      </c>
      <c r="G34" s="46">
        <v>3748</v>
      </c>
      <c r="H34" s="46">
        <v>0</v>
      </c>
      <c r="I34" s="46">
        <v>1137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15568</v>
      </c>
      <c r="O34" s="47">
        <f t="shared" si="1"/>
        <v>7.3157894736842106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210245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210245</v>
      </c>
      <c r="O35" s="45">
        <f t="shared" si="1"/>
        <v>98.799342105263165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210245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210245</v>
      </c>
      <c r="O36" s="47">
        <f t="shared" si="1"/>
        <v>98.799342105263165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2084579</v>
      </c>
      <c r="E37" s="15">
        <f t="shared" si="12"/>
        <v>0</v>
      </c>
      <c r="F37" s="15">
        <f t="shared" si="12"/>
        <v>0</v>
      </c>
      <c r="G37" s="15">
        <f t="shared" si="12"/>
        <v>530928</v>
      </c>
      <c r="H37" s="15">
        <f t="shared" si="12"/>
        <v>0</v>
      </c>
      <c r="I37" s="15">
        <f t="shared" si="12"/>
        <v>763055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3378562</v>
      </c>
      <c r="O37" s="38">
        <f t="shared" si="1"/>
        <v>1587.6701127819549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56</v>
      </c>
      <c r="M39" s="48"/>
      <c r="N39" s="48"/>
      <c r="O39" s="43">
        <v>2128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1424302</v>
      </c>
      <c r="E5" s="27">
        <f t="shared" si="0"/>
        <v>0</v>
      </c>
      <c r="F5" s="27">
        <f t="shared" si="0"/>
        <v>0</v>
      </c>
      <c r="G5" s="27">
        <f t="shared" si="0"/>
        <v>177477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1601779</v>
      </c>
      <c r="O5" s="33">
        <f t="shared" ref="O5:O37" si="1">(N5/O$39)</f>
        <v>755.19990570485618</v>
      </c>
      <c r="P5" s="6"/>
    </row>
    <row r="6" spans="1:133">
      <c r="A6" s="12"/>
      <c r="B6" s="25">
        <v>311</v>
      </c>
      <c r="C6" s="20" t="s">
        <v>3</v>
      </c>
      <c r="D6" s="46">
        <v>1033368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1033368</v>
      </c>
      <c r="O6" s="47">
        <f t="shared" si="1"/>
        <v>487.20792079207922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177477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177477</v>
      </c>
      <c r="O7" s="47">
        <f t="shared" si="1"/>
        <v>83.676096181046674</v>
      </c>
      <c r="P7" s="9"/>
    </row>
    <row r="8" spans="1:133">
      <c r="A8" s="12"/>
      <c r="B8" s="25">
        <v>312.41000000000003</v>
      </c>
      <c r="C8" s="20" t="s">
        <v>12</v>
      </c>
      <c r="D8" s="46">
        <v>30528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30528</v>
      </c>
      <c r="O8" s="47">
        <f t="shared" si="1"/>
        <v>14.393210749646393</v>
      </c>
      <c r="P8" s="9"/>
    </row>
    <row r="9" spans="1:133">
      <c r="A9" s="12"/>
      <c r="B9" s="25">
        <v>314.10000000000002</v>
      </c>
      <c r="C9" s="20" t="s">
        <v>13</v>
      </c>
      <c r="D9" s="46">
        <v>227018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227018</v>
      </c>
      <c r="O9" s="47">
        <f t="shared" si="1"/>
        <v>107.03347477604903</v>
      </c>
      <c r="P9" s="9"/>
    </row>
    <row r="10" spans="1:133">
      <c r="A10" s="12"/>
      <c r="B10" s="25">
        <v>314.39999999999998</v>
      </c>
      <c r="C10" s="20" t="s">
        <v>14</v>
      </c>
      <c r="D10" s="46">
        <v>4604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4604</v>
      </c>
      <c r="O10" s="47">
        <f t="shared" si="1"/>
        <v>2.1706742102781709</v>
      </c>
      <c r="P10" s="9"/>
    </row>
    <row r="11" spans="1:133">
      <c r="A11" s="12"/>
      <c r="B11" s="25">
        <v>315</v>
      </c>
      <c r="C11" s="20" t="s">
        <v>15</v>
      </c>
      <c r="D11" s="46">
        <v>114273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114273</v>
      </c>
      <c r="O11" s="47">
        <f t="shared" si="1"/>
        <v>53.876944837340879</v>
      </c>
      <c r="P11" s="9"/>
    </row>
    <row r="12" spans="1:133">
      <c r="A12" s="12"/>
      <c r="B12" s="25">
        <v>316</v>
      </c>
      <c r="C12" s="20" t="s">
        <v>16</v>
      </c>
      <c r="D12" s="46">
        <v>14511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14511</v>
      </c>
      <c r="O12" s="47">
        <f t="shared" si="1"/>
        <v>6.8415841584158414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68983</v>
      </c>
      <c r="E13" s="32">
        <f t="shared" si="3"/>
        <v>0</v>
      </c>
      <c r="F13" s="32">
        <f t="shared" si="3"/>
        <v>0</v>
      </c>
      <c r="G13" s="32">
        <f t="shared" si="3"/>
        <v>20956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89939</v>
      </c>
      <c r="O13" s="45">
        <f t="shared" si="1"/>
        <v>42.404054691183404</v>
      </c>
      <c r="P13" s="10"/>
    </row>
    <row r="14" spans="1:133">
      <c r="A14" s="12"/>
      <c r="B14" s="25">
        <v>322</v>
      </c>
      <c r="C14" s="20" t="s">
        <v>0</v>
      </c>
      <c r="D14" s="46">
        <v>68983</v>
      </c>
      <c r="E14" s="46">
        <v>0</v>
      </c>
      <c r="F14" s="46">
        <v>0</v>
      </c>
      <c r="G14" s="46">
        <v>3223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72206</v>
      </c>
      <c r="O14" s="47">
        <f t="shared" si="1"/>
        <v>34.043375766148046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17733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17733</v>
      </c>
      <c r="O15" s="47">
        <f t="shared" si="1"/>
        <v>8.3606789250353604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180713</v>
      </c>
      <c r="E16" s="32">
        <f t="shared" si="5"/>
        <v>0</v>
      </c>
      <c r="F16" s="32">
        <f t="shared" si="5"/>
        <v>0</v>
      </c>
      <c r="G16" s="32">
        <f t="shared" si="5"/>
        <v>414910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595623</v>
      </c>
      <c r="O16" s="45">
        <f t="shared" si="1"/>
        <v>280.8217821782178</v>
      </c>
      <c r="P16" s="10"/>
    </row>
    <row r="17" spans="1:16">
      <c r="A17" s="12"/>
      <c r="B17" s="25">
        <v>334.39</v>
      </c>
      <c r="C17" s="20" t="s">
        <v>20</v>
      </c>
      <c r="D17" s="46">
        <v>0</v>
      </c>
      <c r="E17" s="46">
        <v>0</v>
      </c>
      <c r="F17" s="46">
        <v>0</v>
      </c>
      <c r="G17" s="46">
        <v>414910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414910</v>
      </c>
      <c r="O17" s="47">
        <f t="shared" si="1"/>
        <v>195.61999057048561</v>
      </c>
      <c r="P17" s="9"/>
    </row>
    <row r="18" spans="1:16">
      <c r="A18" s="12"/>
      <c r="B18" s="25">
        <v>334.9</v>
      </c>
      <c r="C18" s="20" t="s">
        <v>21</v>
      </c>
      <c r="D18" s="46">
        <v>7164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7164</v>
      </c>
      <c r="O18" s="47">
        <f t="shared" si="1"/>
        <v>3.3776520509193775</v>
      </c>
      <c r="P18" s="9"/>
    </row>
    <row r="19" spans="1:16">
      <c r="A19" s="12"/>
      <c r="B19" s="25">
        <v>335.12</v>
      </c>
      <c r="C19" s="20" t="s">
        <v>22</v>
      </c>
      <c r="D19" s="46">
        <v>51015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51015</v>
      </c>
      <c r="O19" s="47">
        <f t="shared" si="1"/>
        <v>24.052333804809052</v>
      </c>
      <c r="P19" s="9"/>
    </row>
    <row r="20" spans="1:16">
      <c r="A20" s="12"/>
      <c r="B20" s="25">
        <v>335.15</v>
      </c>
      <c r="C20" s="20" t="s">
        <v>23</v>
      </c>
      <c r="D20" s="46">
        <v>2545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2545</v>
      </c>
      <c r="O20" s="47">
        <f t="shared" si="1"/>
        <v>1.1999057048561999</v>
      </c>
      <c r="P20" s="9"/>
    </row>
    <row r="21" spans="1:16">
      <c r="A21" s="12"/>
      <c r="B21" s="25">
        <v>335.18</v>
      </c>
      <c r="C21" s="20" t="s">
        <v>24</v>
      </c>
      <c r="D21" s="46">
        <v>119989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119989</v>
      </c>
      <c r="O21" s="47">
        <f t="shared" si="1"/>
        <v>56.571900047147572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500130</v>
      </c>
      <c r="E22" s="32">
        <f t="shared" si="6"/>
        <v>0</v>
      </c>
      <c r="F22" s="32">
        <f t="shared" si="6"/>
        <v>0</v>
      </c>
      <c r="G22" s="32">
        <f t="shared" si="6"/>
        <v>42711</v>
      </c>
      <c r="H22" s="32">
        <f t="shared" si="6"/>
        <v>0</v>
      </c>
      <c r="I22" s="32">
        <f t="shared" si="6"/>
        <v>754027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1296868</v>
      </c>
      <c r="O22" s="45">
        <f t="shared" si="1"/>
        <v>611.44177274870344</v>
      </c>
      <c r="P22" s="10"/>
    </row>
    <row r="23" spans="1:16">
      <c r="A23" s="12"/>
      <c r="B23" s="25">
        <v>341.9</v>
      </c>
      <c r="C23" s="20" t="s">
        <v>32</v>
      </c>
      <c r="D23" s="46">
        <v>150000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150000</v>
      </c>
      <c r="O23" s="47">
        <f t="shared" si="1"/>
        <v>70.721357850070717</v>
      </c>
      <c r="P23" s="9"/>
    </row>
    <row r="24" spans="1:16">
      <c r="A24" s="12"/>
      <c r="B24" s="25">
        <v>343.4</v>
      </c>
      <c r="C24" s="20" t="s">
        <v>33</v>
      </c>
      <c r="D24" s="46">
        <v>282594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282594</v>
      </c>
      <c r="O24" s="47">
        <f t="shared" si="1"/>
        <v>133.23620933521923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754027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754027</v>
      </c>
      <c r="O25" s="47">
        <f t="shared" si="1"/>
        <v>355.50542197076851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42711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42711</v>
      </c>
      <c r="O26" s="47">
        <f t="shared" si="1"/>
        <v>20.137199434229139</v>
      </c>
      <c r="P26" s="9"/>
    </row>
    <row r="27" spans="1:16">
      <c r="A27" s="12"/>
      <c r="B27" s="25">
        <v>344.5</v>
      </c>
      <c r="C27" s="20" t="s">
        <v>36</v>
      </c>
      <c r="D27" s="46">
        <v>41318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41318</v>
      </c>
      <c r="O27" s="47">
        <f t="shared" si="1"/>
        <v>19.48043375766148</v>
      </c>
      <c r="P27" s="9"/>
    </row>
    <row r="28" spans="1:16">
      <c r="A28" s="12"/>
      <c r="B28" s="25">
        <v>347.2</v>
      </c>
      <c r="C28" s="20" t="s">
        <v>37</v>
      </c>
      <c r="D28" s="46">
        <v>3558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3558</v>
      </c>
      <c r="O28" s="47">
        <f t="shared" si="1"/>
        <v>1.6775106082036775</v>
      </c>
      <c r="P28" s="9"/>
    </row>
    <row r="29" spans="1:16">
      <c r="A29" s="12"/>
      <c r="B29" s="25">
        <v>349</v>
      </c>
      <c r="C29" s="20" t="s">
        <v>1</v>
      </c>
      <c r="D29" s="46">
        <v>22660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22660</v>
      </c>
      <c r="O29" s="47">
        <f t="shared" si="1"/>
        <v>10.683639792550684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11265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11265</v>
      </c>
      <c r="O30" s="45">
        <f t="shared" si="1"/>
        <v>5.3111739745403108</v>
      </c>
      <c r="P30" s="10"/>
    </row>
    <row r="31" spans="1:16">
      <c r="A31" s="13"/>
      <c r="B31" s="39">
        <v>351.5</v>
      </c>
      <c r="C31" s="21" t="s">
        <v>40</v>
      </c>
      <c r="D31" s="46">
        <v>11265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11265</v>
      </c>
      <c r="O31" s="47">
        <f t="shared" si="1"/>
        <v>5.3111739745403108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19367</v>
      </c>
      <c r="E32" s="32">
        <f t="shared" si="10"/>
        <v>0</v>
      </c>
      <c r="F32" s="32">
        <f t="shared" si="10"/>
        <v>0</v>
      </c>
      <c r="G32" s="32">
        <f t="shared" si="10"/>
        <v>2784</v>
      </c>
      <c r="H32" s="32">
        <f t="shared" si="10"/>
        <v>0</v>
      </c>
      <c r="I32" s="32">
        <f t="shared" si="10"/>
        <v>2068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24219</v>
      </c>
      <c r="O32" s="45">
        <f t="shared" si="1"/>
        <v>11.418670438472418</v>
      </c>
      <c r="P32" s="10"/>
    </row>
    <row r="33" spans="1:119">
      <c r="A33" s="12"/>
      <c r="B33" s="25">
        <v>361.1</v>
      </c>
      <c r="C33" s="20" t="s">
        <v>41</v>
      </c>
      <c r="D33" s="46">
        <v>4510</v>
      </c>
      <c r="E33" s="46">
        <v>0</v>
      </c>
      <c r="F33" s="46">
        <v>0</v>
      </c>
      <c r="G33" s="46">
        <v>2784</v>
      </c>
      <c r="H33" s="46">
        <v>0</v>
      </c>
      <c r="I33" s="46">
        <v>1712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9006</v>
      </c>
      <c r="O33" s="47">
        <f t="shared" si="1"/>
        <v>4.2461103253182459</v>
      </c>
      <c r="P33" s="9"/>
    </row>
    <row r="34" spans="1:119">
      <c r="A34" s="12"/>
      <c r="B34" s="25">
        <v>369.9</v>
      </c>
      <c r="C34" s="20" t="s">
        <v>42</v>
      </c>
      <c r="D34" s="46">
        <v>14857</v>
      </c>
      <c r="E34" s="46">
        <v>0</v>
      </c>
      <c r="F34" s="46">
        <v>0</v>
      </c>
      <c r="G34" s="46">
        <v>0</v>
      </c>
      <c r="H34" s="46">
        <v>0</v>
      </c>
      <c r="I34" s="46">
        <v>356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15213</v>
      </c>
      <c r="O34" s="47">
        <f t="shared" si="1"/>
        <v>7.172560113154173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320411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320411</v>
      </c>
      <c r="O35" s="45">
        <f t="shared" si="1"/>
        <v>151.06600660066007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320411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320411</v>
      </c>
      <c r="O36" s="47">
        <f t="shared" si="1"/>
        <v>151.06600660066007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2204760</v>
      </c>
      <c r="E37" s="15">
        <f t="shared" si="12"/>
        <v>0</v>
      </c>
      <c r="F37" s="15">
        <f t="shared" si="12"/>
        <v>0</v>
      </c>
      <c r="G37" s="15">
        <f t="shared" si="12"/>
        <v>979249</v>
      </c>
      <c r="H37" s="15">
        <f t="shared" si="12"/>
        <v>0</v>
      </c>
      <c r="I37" s="15">
        <f t="shared" si="12"/>
        <v>756095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3940104</v>
      </c>
      <c r="O37" s="38">
        <f t="shared" si="1"/>
        <v>1857.6633663366338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53</v>
      </c>
      <c r="M39" s="48"/>
      <c r="N39" s="48"/>
      <c r="O39" s="43">
        <v>2121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1491758</v>
      </c>
      <c r="E5" s="27">
        <f t="shared" si="0"/>
        <v>0</v>
      </c>
      <c r="F5" s="27">
        <f t="shared" si="0"/>
        <v>0</v>
      </c>
      <c r="G5" s="27">
        <f t="shared" si="0"/>
        <v>231861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1723619</v>
      </c>
      <c r="O5" s="33">
        <f t="shared" ref="O5:O37" si="1">(N5/O$39)</f>
        <v>688.34624600638972</v>
      </c>
      <c r="P5" s="6"/>
    </row>
    <row r="6" spans="1:133">
      <c r="A6" s="12"/>
      <c r="B6" s="25">
        <v>311</v>
      </c>
      <c r="C6" s="20" t="s">
        <v>3</v>
      </c>
      <c r="D6" s="46">
        <v>1101025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1101025</v>
      </c>
      <c r="O6" s="47">
        <f t="shared" si="1"/>
        <v>439.70646964856229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231861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231861</v>
      </c>
      <c r="O7" s="47">
        <f t="shared" si="1"/>
        <v>92.596246006389777</v>
      </c>
      <c r="P7" s="9"/>
    </row>
    <row r="8" spans="1:133">
      <c r="A8" s="12"/>
      <c r="B8" s="25">
        <v>312.41000000000003</v>
      </c>
      <c r="C8" s="20" t="s">
        <v>12</v>
      </c>
      <c r="D8" s="46">
        <v>33181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33181</v>
      </c>
      <c r="O8" s="47">
        <f t="shared" si="1"/>
        <v>13.251198083067093</v>
      </c>
      <c r="P8" s="9"/>
    </row>
    <row r="9" spans="1:133">
      <c r="A9" s="12"/>
      <c r="B9" s="25">
        <v>314.10000000000002</v>
      </c>
      <c r="C9" s="20" t="s">
        <v>13</v>
      </c>
      <c r="D9" s="46">
        <v>203496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203496</v>
      </c>
      <c r="O9" s="47">
        <f t="shared" si="1"/>
        <v>81.268370607028757</v>
      </c>
      <c r="P9" s="9"/>
    </row>
    <row r="10" spans="1:133">
      <c r="A10" s="12"/>
      <c r="B10" s="25">
        <v>314.39999999999998</v>
      </c>
      <c r="C10" s="20" t="s">
        <v>14</v>
      </c>
      <c r="D10" s="46">
        <v>5637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5637</v>
      </c>
      <c r="O10" s="47">
        <f t="shared" si="1"/>
        <v>2.2511980830670928</v>
      </c>
      <c r="P10" s="9"/>
    </row>
    <row r="11" spans="1:133">
      <c r="A11" s="12"/>
      <c r="B11" s="25">
        <v>315</v>
      </c>
      <c r="C11" s="20" t="s">
        <v>15</v>
      </c>
      <c r="D11" s="46">
        <v>133412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133412</v>
      </c>
      <c r="O11" s="47">
        <f t="shared" si="1"/>
        <v>53.279552715654951</v>
      </c>
      <c r="P11" s="9"/>
    </row>
    <row r="12" spans="1:133">
      <c r="A12" s="12"/>
      <c r="B12" s="25">
        <v>316</v>
      </c>
      <c r="C12" s="20" t="s">
        <v>16</v>
      </c>
      <c r="D12" s="46">
        <v>15007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15007</v>
      </c>
      <c r="O12" s="47">
        <f t="shared" si="1"/>
        <v>5.993210862619808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49657</v>
      </c>
      <c r="E13" s="32">
        <f t="shared" si="3"/>
        <v>0</v>
      </c>
      <c r="F13" s="32">
        <f t="shared" si="3"/>
        <v>0</v>
      </c>
      <c r="G13" s="32">
        <f t="shared" si="3"/>
        <v>15803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65460</v>
      </c>
      <c r="O13" s="45">
        <f t="shared" si="1"/>
        <v>26.142172523961662</v>
      </c>
      <c r="P13" s="10"/>
    </row>
    <row r="14" spans="1:133">
      <c r="A14" s="12"/>
      <c r="B14" s="25">
        <v>322</v>
      </c>
      <c r="C14" s="20" t="s">
        <v>0</v>
      </c>
      <c r="D14" s="46">
        <v>49657</v>
      </c>
      <c r="E14" s="46">
        <v>0</v>
      </c>
      <c r="F14" s="46">
        <v>0</v>
      </c>
      <c r="G14" s="46">
        <v>2148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51805</v>
      </c>
      <c r="O14" s="47">
        <f t="shared" si="1"/>
        <v>20.688897763578275</v>
      </c>
      <c r="P14" s="9"/>
    </row>
    <row r="15" spans="1:133">
      <c r="A15" s="12"/>
      <c r="B15" s="25">
        <v>324.07</v>
      </c>
      <c r="C15" s="20" t="s">
        <v>18</v>
      </c>
      <c r="D15" s="46">
        <v>0</v>
      </c>
      <c r="E15" s="46">
        <v>0</v>
      </c>
      <c r="F15" s="46">
        <v>0</v>
      </c>
      <c r="G15" s="46">
        <v>13655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13655</v>
      </c>
      <c r="O15" s="47">
        <f t="shared" si="1"/>
        <v>5.4532747603833869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186535</v>
      </c>
      <c r="E16" s="32">
        <f t="shared" si="5"/>
        <v>0</v>
      </c>
      <c r="F16" s="32">
        <f t="shared" si="5"/>
        <v>0</v>
      </c>
      <c r="G16" s="32">
        <f t="shared" si="5"/>
        <v>1084635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1271170</v>
      </c>
      <c r="O16" s="45">
        <f t="shared" si="1"/>
        <v>507.65575079872207</v>
      </c>
      <c r="P16" s="10"/>
    </row>
    <row r="17" spans="1:16">
      <c r="A17" s="12"/>
      <c r="B17" s="25">
        <v>334.39</v>
      </c>
      <c r="C17" s="20" t="s">
        <v>20</v>
      </c>
      <c r="D17" s="46">
        <v>0</v>
      </c>
      <c r="E17" s="46">
        <v>0</v>
      </c>
      <c r="F17" s="46">
        <v>0</v>
      </c>
      <c r="G17" s="46">
        <v>1084635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1084635</v>
      </c>
      <c r="O17" s="47">
        <f t="shared" si="1"/>
        <v>433.16094249201279</v>
      </c>
      <c r="P17" s="9"/>
    </row>
    <row r="18" spans="1:16">
      <c r="A18" s="12"/>
      <c r="B18" s="25">
        <v>334.9</v>
      </c>
      <c r="C18" s="20" t="s">
        <v>21</v>
      </c>
      <c r="D18" s="46">
        <v>6741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6741</v>
      </c>
      <c r="O18" s="47">
        <f t="shared" si="1"/>
        <v>2.6920926517571884</v>
      </c>
      <c r="P18" s="9"/>
    </row>
    <row r="19" spans="1:16">
      <c r="A19" s="12"/>
      <c r="B19" s="25">
        <v>335.12</v>
      </c>
      <c r="C19" s="20" t="s">
        <v>22</v>
      </c>
      <c r="D19" s="46">
        <v>50582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50582</v>
      </c>
      <c r="O19" s="47">
        <f t="shared" si="1"/>
        <v>20.200479233226837</v>
      </c>
      <c r="P19" s="9"/>
    </row>
    <row r="20" spans="1:16">
      <c r="A20" s="12"/>
      <c r="B20" s="25">
        <v>335.15</v>
      </c>
      <c r="C20" s="20" t="s">
        <v>23</v>
      </c>
      <c r="D20" s="46">
        <v>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2501</v>
      </c>
      <c r="O20" s="47">
        <f t="shared" si="1"/>
        <v>0.99880191693290732</v>
      </c>
      <c r="P20" s="9"/>
    </row>
    <row r="21" spans="1:16">
      <c r="A21" s="12"/>
      <c r="B21" s="25">
        <v>335.18</v>
      </c>
      <c r="C21" s="20" t="s">
        <v>24</v>
      </c>
      <c r="D21" s="46">
        <v>126711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126711</v>
      </c>
      <c r="O21" s="47">
        <f t="shared" si="1"/>
        <v>50.603434504792332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476074</v>
      </c>
      <c r="E22" s="32">
        <f t="shared" si="6"/>
        <v>0</v>
      </c>
      <c r="F22" s="32">
        <f t="shared" si="6"/>
        <v>0</v>
      </c>
      <c r="G22" s="32">
        <f t="shared" si="6"/>
        <v>42424</v>
      </c>
      <c r="H22" s="32">
        <f t="shared" si="6"/>
        <v>0</v>
      </c>
      <c r="I22" s="32">
        <f t="shared" si="6"/>
        <v>748041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1266539</v>
      </c>
      <c r="O22" s="45">
        <f t="shared" si="1"/>
        <v>505.80630990415335</v>
      </c>
      <c r="P22" s="10"/>
    </row>
    <row r="23" spans="1:16">
      <c r="A23" s="12"/>
      <c r="B23" s="25">
        <v>341.9</v>
      </c>
      <c r="C23" s="20" t="s">
        <v>32</v>
      </c>
      <c r="D23" s="46">
        <v>150000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150000</v>
      </c>
      <c r="O23" s="47">
        <f t="shared" si="1"/>
        <v>59.904153354632591</v>
      </c>
      <c r="P23" s="9"/>
    </row>
    <row r="24" spans="1:16">
      <c r="A24" s="12"/>
      <c r="B24" s="25">
        <v>343.4</v>
      </c>
      <c r="C24" s="20" t="s">
        <v>33</v>
      </c>
      <c r="D24" s="46">
        <v>278947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278947</v>
      </c>
      <c r="O24" s="47">
        <f t="shared" si="1"/>
        <v>111.40055910543131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748041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748041</v>
      </c>
      <c r="O25" s="47">
        <f t="shared" si="1"/>
        <v>298.73841853035145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42424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42424</v>
      </c>
      <c r="O26" s="47">
        <f t="shared" si="1"/>
        <v>16.942492012779553</v>
      </c>
      <c r="P26" s="9"/>
    </row>
    <row r="27" spans="1:16">
      <c r="A27" s="12"/>
      <c r="B27" s="25">
        <v>344.5</v>
      </c>
      <c r="C27" s="20" t="s">
        <v>36</v>
      </c>
      <c r="D27" s="46">
        <v>36474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36474</v>
      </c>
      <c r="O27" s="47">
        <f t="shared" si="1"/>
        <v>14.56629392971246</v>
      </c>
      <c r="P27" s="9"/>
    </row>
    <row r="28" spans="1:16">
      <c r="A28" s="12"/>
      <c r="B28" s="25">
        <v>347.2</v>
      </c>
      <c r="C28" s="20" t="s">
        <v>37</v>
      </c>
      <c r="D28" s="46">
        <v>3184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3184</v>
      </c>
      <c r="O28" s="47">
        <f t="shared" si="1"/>
        <v>1.2715654952076678</v>
      </c>
      <c r="P28" s="9"/>
    </row>
    <row r="29" spans="1:16">
      <c r="A29" s="12"/>
      <c r="B29" s="25">
        <v>349</v>
      </c>
      <c r="C29" s="20" t="s">
        <v>1</v>
      </c>
      <c r="D29" s="46">
        <v>7469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8">SUM(D29:M29)</f>
        <v>7469</v>
      </c>
      <c r="O29" s="47">
        <f t="shared" si="1"/>
        <v>2.9828274760383389</v>
      </c>
      <c r="P29" s="9"/>
    </row>
    <row r="30" spans="1:16" ht="15.75">
      <c r="A30" s="29" t="s">
        <v>30</v>
      </c>
      <c r="B30" s="30"/>
      <c r="C30" s="31"/>
      <c r="D30" s="32">
        <f t="shared" ref="D30:M30" si="9">SUM(D31:D31)</f>
        <v>11359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11359</v>
      </c>
      <c r="O30" s="45">
        <f t="shared" si="1"/>
        <v>4.536341853035144</v>
      </c>
      <c r="P30" s="10"/>
    </row>
    <row r="31" spans="1:16">
      <c r="A31" s="13"/>
      <c r="B31" s="39">
        <v>351.5</v>
      </c>
      <c r="C31" s="21" t="s">
        <v>40</v>
      </c>
      <c r="D31" s="46">
        <v>11359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11359</v>
      </c>
      <c r="O31" s="47">
        <f t="shared" si="1"/>
        <v>4.536341853035144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27084</v>
      </c>
      <c r="E32" s="32">
        <f t="shared" si="10"/>
        <v>0</v>
      </c>
      <c r="F32" s="32">
        <f t="shared" si="10"/>
        <v>0</v>
      </c>
      <c r="G32" s="32">
        <f t="shared" si="10"/>
        <v>19988</v>
      </c>
      <c r="H32" s="32">
        <f t="shared" si="10"/>
        <v>0</v>
      </c>
      <c r="I32" s="32">
        <f t="shared" si="10"/>
        <v>10317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57389</v>
      </c>
      <c r="O32" s="45">
        <f t="shared" si="1"/>
        <v>22.918929712460063</v>
      </c>
      <c r="P32" s="10"/>
    </row>
    <row r="33" spans="1:119">
      <c r="A33" s="12"/>
      <c r="B33" s="25">
        <v>361.1</v>
      </c>
      <c r="C33" s="20" t="s">
        <v>41</v>
      </c>
      <c r="D33" s="46">
        <v>18738</v>
      </c>
      <c r="E33" s="46">
        <v>0</v>
      </c>
      <c r="F33" s="46">
        <v>0</v>
      </c>
      <c r="G33" s="46">
        <v>18154</v>
      </c>
      <c r="H33" s="46">
        <v>0</v>
      </c>
      <c r="I33" s="46">
        <v>8870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45762</v>
      </c>
      <c r="O33" s="47">
        <f t="shared" si="1"/>
        <v>18.275559105431309</v>
      </c>
      <c r="P33" s="9"/>
    </row>
    <row r="34" spans="1:119">
      <c r="A34" s="12"/>
      <c r="B34" s="25">
        <v>369.9</v>
      </c>
      <c r="C34" s="20" t="s">
        <v>42</v>
      </c>
      <c r="D34" s="46">
        <v>8346</v>
      </c>
      <c r="E34" s="46">
        <v>0</v>
      </c>
      <c r="F34" s="46">
        <v>0</v>
      </c>
      <c r="G34" s="46">
        <v>1834</v>
      </c>
      <c r="H34" s="46">
        <v>0</v>
      </c>
      <c r="I34" s="46">
        <v>1447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11627</v>
      </c>
      <c r="O34" s="47">
        <f t="shared" si="1"/>
        <v>4.6433706070287544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630073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8"/>
        <v>630073</v>
      </c>
      <c r="O35" s="45">
        <f t="shared" si="1"/>
        <v>251.62659744408947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630073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630073</v>
      </c>
      <c r="O36" s="47">
        <f t="shared" si="1"/>
        <v>251.62659744408947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2242467</v>
      </c>
      <c r="E37" s="15">
        <f t="shared" si="12"/>
        <v>0</v>
      </c>
      <c r="F37" s="15">
        <f t="shared" si="12"/>
        <v>0</v>
      </c>
      <c r="G37" s="15">
        <f t="shared" si="12"/>
        <v>2024784</v>
      </c>
      <c r="H37" s="15">
        <f t="shared" si="12"/>
        <v>0</v>
      </c>
      <c r="I37" s="15">
        <f t="shared" si="12"/>
        <v>758358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8"/>
        <v>5025609</v>
      </c>
      <c r="O37" s="38">
        <f t="shared" si="1"/>
        <v>2007.0323482428114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50</v>
      </c>
      <c r="M39" s="48"/>
      <c r="N39" s="48"/>
      <c r="O39" s="43">
        <v>2504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1130984</v>
      </c>
      <c r="E5" s="27">
        <f t="shared" si="0"/>
        <v>0</v>
      </c>
      <c r="F5" s="27">
        <f t="shared" si="0"/>
        <v>0</v>
      </c>
      <c r="G5" s="27">
        <f t="shared" si="0"/>
        <v>246709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1377693</v>
      </c>
      <c r="O5" s="33">
        <f t="shared" ref="O5:O37" si="2">(N5/O$39)</f>
        <v>548.22642260246721</v>
      </c>
      <c r="P5" s="6"/>
    </row>
    <row r="6" spans="1:133">
      <c r="A6" s="12"/>
      <c r="B6" s="25">
        <v>311</v>
      </c>
      <c r="C6" s="20" t="s">
        <v>3</v>
      </c>
      <c r="D6" s="46">
        <v>964857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964857</v>
      </c>
      <c r="O6" s="47">
        <f t="shared" si="2"/>
        <v>383.94627934739356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246709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246709</v>
      </c>
      <c r="O7" s="47">
        <f t="shared" si="2"/>
        <v>98.173099880620768</v>
      </c>
      <c r="P7" s="9"/>
    </row>
    <row r="8" spans="1:133">
      <c r="A8" s="12"/>
      <c r="B8" s="25">
        <v>312.41000000000003</v>
      </c>
      <c r="C8" s="20" t="s">
        <v>12</v>
      </c>
      <c r="D8" s="46">
        <v>33245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33245</v>
      </c>
      <c r="O8" s="47">
        <f t="shared" si="2"/>
        <v>13.229208117787506</v>
      </c>
      <c r="P8" s="9"/>
    </row>
    <row r="9" spans="1:133">
      <c r="A9" s="12"/>
      <c r="B9" s="25">
        <v>315</v>
      </c>
      <c r="C9" s="20" t="s">
        <v>15</v>
      </c>
      <c r="D9" s="46">
        <v>116409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116409</v>
      </c>
      <c r="O9" s="47">
        <f t="shared" si="2"/>
        <v>46.322721846398728</v>
      </c>
      <c r="P9" s="9"/>
    </row>
    <row r="10" spans="1:133">
      <c r="A10" s="12"/>
      <c r="B10" s="25">
        <v>316</v>
      </c>
      <c r="C10" s="20" t="s">
        <v>16</v>
      </c>
      <c r="D10" s="46">
        <v>16473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16473</v>
      </c>
      <c r="O10" s="47">
        <f t="shared" si="2"/>
        <v>6.555113410266614</v>
      </c>
      <c r="P10" s="9"/>
    </row>
    <row r="11" spans="1:133" ht="15.75">
      <c r="A11" s="29" t="s">
        <v>60</v>
      </c>
      <c r="B11" s="30"/>
      <c r="C11" s="31"/>
      <c r="D11" s="32">
        <f t="shared" ref="D11:M11" si="3">SUM(D12:D14)</f>
        <v>264884</v>
      </c>
      <c r="E11" s="32">
        <f t="shared" si="3"/>
        <v>0</v>
      </c>
      <c r="F11" s="32">
        <f t="shared" si="3"/>
        <v>0</v>
      </c>
      <c r="G11" s="32">
        <f t="shared" si="3"/>
        <v>1089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265973</v>
      </c>
      <c r="O11" s="45">
        <f t="shared" si="2"/>
        <v>105.83883804218065</v>
      </c>
      <c r="P11" s="10"/>
    </row>
    <row r="12" spans="1:133">
      <c r="A12" s="12"/>
      <c r="B12" s="25">
        <v>322</v>
      </c>
      <c r="C12" s="20" t="s">
        <v>0</v>
      </c>
      <c r="D12" s="46">
        <v>79568</v>
      </c>
      <c r="E12" s="46">
        <v>0</v>
      </c>
      <c r="F12" s="46">
        <v>0</v>
      </c>
      <c r="G12" s="46">
        <v>1089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80657</v>
      </c>
      <c r="O12" s="47">
        <f t="shared" si="2"/>
        <v>32.09590131317151</v>
      </c>
      <c r="P12" s="9"/>
    </row>
    <row r="13" spans="1:133">
      <c r="A13" s="12"/>
      <c r="B13" s="25">
        <v>323.10000000000002</v>
      </c>
      <c r="C13" s="20" t="s">
        <v>61</v>
      </c>
      <c r="D13" s="46">
        <v>180016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180016</v>
      </c>
      <c r="O13" s="47">
        <f t="shared" si="2"/>
        <v>71.633903700756065</v>
      </c>
      <c r="P13" s="9"/>
    </row>
    <row r="14" spans="1:133">
      <c r="A14" s="12"/>
      <c r="B14" s="25">
        <v>323.39999999999998</v>
      </c>
      <c r="C14" s="20" t="s">
        <v>62</v>
      </c>
      <c r="D14" s="46">
        <v>5300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5300</v>
      </c>
      <c r="O14" s="47">
        <f t="shared" si="2"/>
        <v>2.109033028253084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SUM(D16:D20)</f>
        <v>197028</v>
      </c>
      <c r="E15" s="32">
        <f t="shared" si="4"/>
        <v>0</v>
      </c>
      <c r="F15" s="32">
        <f t="shared" si="4"/>
        <v>0</v>
      </c>
      <c r="G15" s="32">
        <f t="shared" si="4"/>
        <v>216251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413279</v>
      </c>
      <c r="O15" s="45">
        <f t="shared" si="2"/>
        <v>164.45642658177476</v>
      </c>
      <c r="P15" s="10"/>
    </row>
    <row r="16" spans="1:133">
      <c r="A16" s="12"/>
      <c r="B16" s="25">
        <v>334.9</v>
      </c>
      <c r="C16" s="20" t="s">
        <v>21</v>
      </c>
      <c r="D16" s="46">
        <v>6221</v>
      </c>
      <c r="E16" s="46">
        <v>0</v>
      </c>
      <c r="F16" s="46">
        <v>0</v>
      </c>
      <c r="G16" s="46">
        <v>216251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222472</v>
      </c>
      <c r="O16" s="47">
        <f t="shared" si="2"/>
        <v>88.528452049343414</v>
      </c>
      <c r="P16" s="9"/>
    </row>
    <row r="17" spans="1:16">
      <c r="A17" s="12"/>
      <c r="B17" s="25">
        <v>335.12</v>
      </c>
      <c r="C17" s="20" t="s">
        <v>22</v>
      </c>
      <c r="D17" s="46">
        <v>51572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51572</v>
      </c>
      <c r="O17" s="47">
        <f t="shared" si="2"/>
        <v>20.522085157182651</v>
      </c>
      <c r="P17" s="9"/>
    </row>
    <row r="18" spans="1:16">
      <c r="A18" s="12"/>
      <c r="B18" s="25">
        <v>335.15</v>
      </c>
      <c r="C18" s="20" t="s">
        <v>23</v>
      </c>
      <c r="D18" s="46">
        <v>3044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3044</v>
      </c>
      <c r="O18" s="47">
        <f t="shared" si="2"/>
        <v>1.2113012335853561</v>
      </c>
      <c r="P18" s="9"/>
    </row>
    <row r="19" spans="1:16">
      <c r="A19" s="12"/>
      <c r="B19" s="25">
        <v>335.18</v>
      </c>
      <c r="C19" s="20" t="s">
        <v>24</v>
      </c>
      <c r="D19" s="46">
        <v>134797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134797</v>
      </c>
      <c r="O19" s="47">
        <f t="shared" si="2"/>
        <v>53.639872662156783</v>
      </c>
      <c r="P19" s="9"/>
    </row>
    <row r="20" spans="1:16">
      <c r="A20" s="12"/>
      <c r="B20" s="25">
        <v>337.9</v>
      </c>
      <c r="C20" s="20" t="s">
        <v>63</v>
      </c>
      <c r="D20" s="46">
        <v>1394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1394</v>
      </c>
      <c r="O20" s="47">
        <f t="shared" si="2"/>
        <v>0.55471547950656586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SUM(D22:D28)</f>
        <v>475995</v>
      </c>
      <c r="E21" s="32">
        <f t="shared" si="5"/>
        <v>0</v>
      </c>
      <c r="F21" s="32">
        <f t="shared" si="5"/>
        <v>0</v>
      </c>
      <c r="G21" s="32">
        <f t="shared" si="5"/>
        <v>47207</v>
      </c>
      <c r="H21" s="32">
        <f t="shared" si="5"/>
        <v>0</v>
      </c>
      <c r="I21" s="32">
        <f t="shared" si="5"/>
        <v>758926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1282128</v>
      </c>
      <c r="O21" s="45">
        <f t="shared" si="2"/>
        <v>510.19816951850379</v>
      </c>
      <c r="P21" s="10"/>
    </row>
    <row r="22" spans="1:16">
      <c r="A22" s="12"/>
      <c r="B22" s="25">
        <v>341.9</v>
      </c>
      <c r="C22" s="20" t="s">
        <v>32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150000</v>
      </c>
      <c r="O22" s="47">
        <f t="shared" si="2"/>
        <v>59.689614007162753</v>
      </c>
      <c r="P22" s="9"/>
    </row>
    <row r="23" spans="1:16">
      <c r="A23" s="12"/>
      <c r="B23" s="25">
        <v>343.4</v>
      </c>
      <c r="C23" s="20" t="s">
        <v>33</v>
      </c>
      <c r="D23" s="46">
        <v>279290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279290</v>
      </c>
      <c r="O23" s="47">
        <f t="shared" si="2"/>
        <v>111.13808197373658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758926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758926</v>
      </c>
      <c r="O24" s="47">
        <f t="shared" si="2"/>
        <v>302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47207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47207</v>
      </c>
      <c r="O25" s="47">
        <f t="shared" si="2"/>
        <v>18.785117389574214</v>
      </c>
      <c r="P25" s="9"/>
    </row>
    <row r="26" spans="1:16">
      <c r="A26" s="12"/>
      <c r="B26" s="25">
        <v>344.5</v>
      </c>
      <c r="C26" s="20" t="s">
        <v>36</v>
      </c>
      <c r="D26" s="46">
        <v>35504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35504</v>
      </c>
      <c r="O26" s="47">
        <f t="shared" si="2"/>
        <v>14.128133704735376</v>
      </c>
      <c r="P26" s="9"/>
    </row>
    <row r="27" spans="1:16">
      <c r="A27" s="12"/>
      <c r="B27" s="25">
        <v>347.2</v>
      </c>
      <c r="C27" s="20" t="s">
        <v>37</v>
      </c>
      <c r="D27" s="46">
        <v>2312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2312</v>
      </c>
      <c r="O27" s="47">
        <f t="shared" si="2"/>
        <v>0.92001591723040188</v>
      </c>
      <c r="P27" s="9"/>
    </row>
    <row r="28" spans="1:16">
      <c r="A28" s="12"/>
      <c r="B28" s="25">
        <v>349</v>
      </c>
      <c r="C28" s="20" t="s">
        <v>1</v>
      </c>
      <c r="D28" s="46">
        <v>8889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8889</v>
      </c>
      <c r="O28" s="47">
        <f t="shared" si="2"/>
        <v>3.5372065260644647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12553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12553</v>
      </c>
      <c r="O29" s="45">
        <f t="shared" si="2"/>
        <v>4.9952248308794269</v>
      </c>
      <c r="P29" s="10"/>
    </row>
    <row r="30" spans="1:16">
      <c r="A30" s="13"/>
      <c r="B30" s="39">
        <v>351.5</v>
      </c>
      <c r="C30" s="21" t="s">
        <v>40</v>
      </c>
      <c r="D30" s="46">
        <v>12553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12553</v>
      </c>
      <c r="O30" s="47">
        <f t="shared" si="2"/>
        <v>4.9952248308794269</v>
      </c>
      <c r="P30" s="9"/>
    </row>
    <row r="31" spans="1:16" ht="15.75">
      <c r="A31" s="29" t="s">
        <v>4</v>
      </c>
      <c r="B31" s="30"/>
      <c r="C31" s="31"/>
      <c r="D31" s="32">
        <f t="shared" ref="D31:M31" si="8">SUM(D32:D34)</f>
        <v>54871</v>
      </c>
      <c r="E31" s="32">
        <f t="shared" si="8"/>
        <v>0</v>
      </c>
      <c r="F31" s="32">
        <f t="shared" si="8"/>
        <v>0</v>
      </c>
      <c r="G31" s="32">
        <f t="shared" si="8"/>
        <v>88638</v>
      </c>
      <c r="H31" s="32">
        <f t="shared" si="8"/>
        <v>0</v>
      </c>
      <c r="I31" s="32">
        <f t="shared" si="8"/>
        <v>21638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37" si="9">SUM(D31:M31)</f>
        <v>165147</v>
      </c>
      <c r="O31" s="45">
        <f t="shared" si="2"/>
        <v>65.717071229606049</v>
      </c>
      <c r="P31" s="10"/>
    </row>
    <row r="32" spans="1:16">
      <c r="A32" s="12"/>
      <c r="B32" s="25">
        <v>361.1</v>
      </c>
      <c r="C32" s="20" t="s">
        <v>41</v>
      </c>
      <c r="D32" s="46">
        <v>46596</v>
      </c>
      <c r="E32" s="46">
        <v>0</v>
      </c>
      <c r="F32" s="46">
        <v>0</v>
      </c>
      <c r="G32" s="46">
        <v>51578</v>
      </c>
      <c r="H32" s="46">
        <v>0</v>
      </c>
      <c r="I32" s="46">
        <v>21140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119314</v>
      </c>
      <c r="O32" s="47">
        <f t="shared" si="2"/>
        <v>47.478710704337445</v>
      </c>
      <c r="P32" s="9"/>
    </row>
    <row r="33" spans="1:119">
      <c r="A33" s="12"/>
      <c r="B33" s="25">
        <v>363.27</v>
      </c>
      <c r="C33" s="20" t="s">
        <v>64</v>
      </c>
      <c r="D33" s="46">
        <v>0</v>
      </c>
      <c r="E33" s="46">
        <v>0</v>
      </c>
      <c r="F33" s="46">
        <v>0</v>
      </c>
      <c r="G33" s="46">
        <v>36165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36165</v>
      </c>
      <c r="O33" s="47">
        <f t="shared" si="2"/>
        <v>14.39116593712694</v>
      </c>
      <c r="P33" s="9"/>
    </row>
    <row r="34" spans="1:119">
      <c r="A34" s="12"/>
      <c r="B34" s="25">
        <v>369.9</v>
      </c>
      <c r="C34" s="20" t="s">
        <v>42</v>
      </c>
      <c r="D34" s="46">
        <v>8275</v>
      </c>
      <c r="E34" s="46">
        <v>0</v>
      </c>
      <c r="F34" s="46">
        <v>0</v>
      </c>
      <c r="G34" s="46">
        <v>895</v>
      </c>
      <c r="H34" s="46">
        <v>0</v>
      </c>
      <c r="I34" s="46">
        <v>498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9668</v>
      </c>
      <c r="O34" s="47">
        <f t="shared" si="2"/>
        <v>3.8471945881416634</v>
      </c>
      <c r="P34" s="9"/>
    </row>
    <row r="35" spans="1:119" ht="15.75">
      <c r="A35" s="29" t="s">
        <v>31</v>
      </c>
      <c r="B35" s="30"/>
      <c r="C35" s="31"/>
      <c r="D35" s="32">
        <f t="shared" ref="D35:M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437975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437975</v>
      </c>
      <c r="O35" s="45">
        <f t="shared" si="2"/>
        <v>174.28372463191405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437975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437975</v>
      </c>
      <c r="O36" s="47">
        <f t="shared" si="2"/>
        <v>174.28372463191405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1">SUM(D5,D11,D15,D21,D29,D31,D35)</f>
        <v>2136315</v>
      </c>
      <c r="E37" s="15">
        <f t="shared" si="11"/>
        <v>0</v>
      </c>
      <c r="F37" s="15">
        <f t="shared" si="11"/>
        <v>0</v>
      </c>
      <c r="G37" s="15">
        <f t="shared" si="11"/>
        <v>1037869</v>
      </c>
      <c r="H37" s="15">
        <f t="shared" si="11"/>
        <v>0</v>
      </c>
      <c r="I37" s="15">
        <f t="shared" si="11"/>
        <v>780564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9"/>
        <v>3954748</v>
      </c>
      <c r="O37" s="38">
        <f t="shared" si="2"/>
        <v>1573.7158774373258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65</v>
      </c>
      <c r="M39" s="48"/>
      <c r="N39" s="48"/>
      <c r="O39" s="43">
        <v>2513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96</v>
      </c>
      <c r="N4" s="35" t="s">
        <v>10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 t="shared" ref="D5:N5" si="0">SUM(D6:D12)</f>
        <v>1623094</v>
      </c>
      <c r="E5" s="27">
        <f t="shared" si="0"/>
        <v>0</v>
      </c>
      <c r="F5" s="27">
        <f t="shared" si="0"/>
        <v>0</v>
      </c>
      <c r="G5" s="27">
        <f t="shared" si="0"/>
        <v>278753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1901847</v>
      </c>
      <c r="P5" s="33">
        <f t="shared" ref="P5:P36" si="1">(O5/P$38)</f>
        <v>872.40688073394494</v>
      </c>
      <c r="Q5" s="6"/>
    </row>
    <row r="6" spans="1:134">
      <c r="A6" s="12"/>
      <c r="B6" s="25">
        <v>311</v>
      </c>
      <c r="C6" s="20" t="s">
        <v>3</v>
      </c>
      <c r="D6" s="46">
        <v>1268088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1268088</v>
      </c>
      <c r="P6" s="47">
        <f t="shared" si="1"/>
        <v>581.69174311926611</v>
      </c>
      <c r="Q6" s="9"/>
    </row>
    <row r="7" spans="1:134">
      <c r="A7" s="12"/>
      <c r="B7" s="25">
        <v>312.41000000000003</v>
      </c>
      <c r="C7" s="20" t="s">
        <v>99</v>
      </c>
      <c r="D7" s="46">
        <v>27908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27908</v>
      </c>
      <c r="P7" s="47">
        <f t="shared" si="1"/>
        <v>12.801834862385322</v>
      </c>
      <c r="Q7" s="9"/>
    </row>
    <row r="8" spans="1:134">
      <c r="A8" s="12"/>
      <c r="B8" s="25">
        <v>312.63</v>
      </c>
      <c r="C8" s="20" t="s">
        <v>100</v>
      </c>
      <c r="D8" s="46">
        <v>0</v>
      </c>
      <c r="E8" s="46">
        <v>0</v>
      </c>
      <c r="F8" s="46">
        <v>0</v>
      </c>
      <c r="G8" s="46">
        <v>278753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278753</v>
      </c>
      <c r="P8" s="47">
        <f t="shared" si="1"/>
        <v>127.86834862385321</v>
      </c>
      <c r="Q8" s="9"/>
    </row>
    <row r="9" spans="1:134">
      <c r="A9" s="12"/>
      <c r="B9" s="25">
        <v>314.10000000000002</v>
      </c>
      <c r="C9" s="20" t="s">
        <v>13</v>
      </c>
      <c r="D9" s="46">
        <v>224944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224944</v>
      </c>
      <c r="P9" s="47">
        <f t="shared" si="1"/>
        <v>103.18532110091743</v>
      </c>
      <c r="Q9" s="9"/>
    </row>
    <row r="10" spans="1:134">
      <c r="A10" s="12"/>
      <c r="B10" s="25">
        <v>314.39999999999998</v>
      </c>
      <c r="C10" s="20" t="s">
        <v>14</v>
      </c>
      <c r="D10" s="46">
        <v>8566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8566</v>
      </c>
      <c r="P10" s="47">
        <f t="shared" si="1"/>
        <v>3.9293577981651375</v>
      </c>
      <c r="Q10" s="9"/>
    </row>
    <row r="11" spans="1:134">
      <c r="A11" s="12"/>
      <c r="B11" s="25">
        <v>315.10000000000002</v>
      </c>
      <c r="C11" s="20" t="s">
        <v>101</v>
      </c>
      <c r="D11" s="46">
        <v>80023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80023</v>
      </c>
      <c r="P11" s="47">
        <f t="shared" si="1"/>
        <v>36.707798165137618</v>
      </c>
      <c r="Q11" s="9"/>
    </row>
    <row r="12" spans="1:134">
      <c r="A12" s="12"/>
      <c r="B12" s="25">
        <v>316</v>
      </c>
      <c r="C12" s="20" t="s">
        <v>68</v>
      </c>
      <c r="D12" s="46">
        <v>13565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13565</v>
      </c>
      <c r="P12" s="47">
        <f t="shared" si="1"/>
        <v>6.2224770642201834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SUM(D14:D15)</f>
        <v>219792</v>
      </c>
      <c r="E13" s="32">
        <f t="shared" si="3"/>
        <v>0</v>
      </c>
      <c r="F13" s="32">
        <f t="shared" si="3"/>
        <v>0</v>
      </c>
      <c r="G13" s="32">
        <f t="shared" si="3"/>
        <v>94962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2" si="4">SUM(D13:N13)</f>
        <v>314754</v>
      </c>
      <c r="P13" s="45">
        <f t="shared" si="1"/>
        <v>144.38256880733945</v>
      </c>
      <c r="Q13" s="10"/>
    </row>
    <row r="14" spans="1:134">
      <c r="A14" s="12"/>
      <c r="B14" s="25">
        <v>322</v>
      </c>
      <c r="C14" s="20" t="s">
        <v>102</v>
      </c>
      <c r="D14" s="46">
        <v>219792</v>
      </c>
      <c r="E14" s="46">
        <v>0</v>
      </c>
      <c r="F14" s="46">
        <v>0</v>
      </c>
      <c r="G14" s="46">
        <v>14462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234254</v>
      </c>
      <c r="P14" s="47">
        <f t="shared" si="1"/>
        <v>107.45596330275229</v>
      </c>
      <c r="Q14" s="9"/>
    </row>
    <row r="15" spans="1:134">
      <c r="A15" s="12"/>
      <c r="B15" s="25">
        <v>324.62</v>
      </c>
      <c r="C15" s="20" t="s">
        <v>91</v>
      </c>
      <c r="D15" s="46">
        <v>0</v>
      </c>
      <c r="E15" s="46">
        <v>0</v>
      </c>
      <c r="F15" s="46">
        <v>0</v>
      </c>
      <c r="G15" s="46">
        <v>80500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80500</v>
      </c>
      <c r="P15" s="47">
        <f t="shared" si="1"/>
        <v>36.926605504587158</v>
      </c>
      <c r="Q15" s="9"/>
    </row>
    <row r="16" spans="1:134" ht="15.75">
      <c r="A16" s="29" t="s">
        <v>103</v>
      </c>
      <c r="B16" s="30"/>
      <c r="C16" s="31"/>
      <c r="D16" s="32">
        <f t="shared" ref="D16:N16" si="5">SUM(D17:D21)</f>
        <v>238542</v>
      </c>
      <c r="E16" s="32">
        <f t="shared" si="5"/>
        <v>0</v>
      </c>
      <c r="F16" s="32">
        <f t="shared" si="5"/>
        <v>0</v>
      </c>
      <c r="G16" s="32">
        <f t="shared" si="5"/>
        <v>5295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 t="shared" si="4"/>
        <v>243837</v>
      </c>
      <c r="P16" s="45">
        <f t="shared" si="1"/>
        <v>111.85183486238532</v>
      </c>
      <c r="Q16" s="10"/>
    </row>
    <row r="17" spans="1:17">
      <c r="A17" s="12"/>
      <c r="B17" s="25">
        <v>334.9</v>
      </c>
      <c r="C17" s="20" t="s">
        <v>21</v>
      </c>
      <c r="D17" s="46">
        <v>12695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12695</v>
      </c>
      <c r="P17" s="47">
        <f t="shared" si="1"/>
        <v>5.8233944954128436</v>
      </c>
      <c r="Q17" s="9"/>
    </row>
    <row r="18" spans="1:17">
      <c r="A18" s="12"/>
      <c r="B18" s="25">
        <v>335.125</v>
      </c>
      <c r="C18" s="20" t="s">
        <v>104</v>
      </c>
      <c r="D18" s="46">
        <v>60413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60413</v>
      </c>
      <c r="P18" s="47">
        <f t="shared" si="1"/>
        <v>27.712385321100918</v>
      </c>
      <c r="Q18" s="9"/>
    </row>
    <row r="19" spans="1:17">
      <c r="A19" s="12"/>
      <c r="B19" s="25">
        <v>335.15</v>
      </c>
      <c r="C19" s="20" t="s">
        <v>70</v>
      </c>
      <c r="D19" s="46">
        <v>2496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2496</v>
      </c>
      <c r="P19" s="47">
        <f t="shared" si="1"/>
        <v>1.144954128440367</v>
      </c>
      <c r="Q19" s="9"/>
    </row>
    <row r="20" spans="1:17">
      <c r="A20" s="12"/>
      <c r="B20" s="25">
        <v>335.18</v>
      </c>
      <c r="C20" s="20" t="s">
        <v>105</v>
      </c>
      <c r="D20" s="46">
        <v>161438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161438</v>
      </c>
      <c r="P20" s="47">
        <f t="shared" si="1"/>
        <v>74.054128440366966</v>
      </c>
      <c r="Q20" s="9"/>
    </row>
    <row r="21" spans="1:17">
      <c r="A21" s="12"/>
      <c r="B21" s="25">
        <v>337.9</v>
      </c>
      <c r="C21" s="20" t="s">
        <v>63</v>
      </c>
      <c r="D21" s="46">
        <v>1500</v>
      </c>
      <c r="E21" s="46">
        <v>0</v>
      </c>
      <c r="F21" s="46">
        <v>0</v>
      </c>
      <c r="G21" s="46">
        <v>5295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6795</v>
      </c>
      <c r="P21" s="47">
        <f t="shared" si="1"/>
        <v>3.1169724770642202</v>
      </c>
      <c r="Q21" s="9"/>
    </row>
    <row r="22" spans="1:17" ht="15.75">
      <c r="A22" s="29" t="s">
        <v>29</v>
      </c>
      <c r="B22" s="30"/>
      <c r="C22" s="31"/>
      <c r="D22" s="32">
        <f t="shared" ref="D22:N22" si="6">SUM(D23:D28)</f>
        <v>580213</v>
      </c>
      <c r="E22" s="32">
        <f t="shared" si="6"/>
        <v>0</v>
      </c>
      <c r="F22" s="32">
        <f t="shared" si="6"/>
        <v>0</v>
      </c>
      <c r="G22" s="32">
        <f t="shared" si="6"/>
        <v>43689</v>
      </c>
      <c r="H22" s="32">
        <f t="shared" si="6"/>
        <v>0</v>
      </c>
      <c r="I22" s="32">
        <f t="shared" si="6"/>
        <v>925012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4"/>
        <v>1548914</v>
      </c>
      <c r="P22" s="45">
        <f t="shared" si="1"/>
        <v>710.51100917431188</v>
      </c>
      <c r="Q22" s="10"/>
    </row>
    <row r="23" spans="1:17">
      <c r="A23" s="12"/>
      <c r="B23" s="25">
        <v>343.4</v>
      </c>
      <c r="C23" s="20" t="s">
        <v>33</v>
      </c>
      <c r="D23" s="46">
        <v>369699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7">SUM(D23:N23)</f>
        <v>369699</v>
      </c>
      <c r="P23" s="47">
        <f t="shared" si="1"/>
        <v>169.58669724770641</v>
      </c>
      <c r="Q23" s="9"/>
    </row>
    <row r="24" spans="1:17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925012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925012</v>
      </c>
      <c r="P24" s="47">
        <f t="shared" si="1"/>
        <v>424.31743119266054</v>
      </c>
      <c r="Q24" s="9"/>
    </row>
    <row r="25" spans="1:17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43689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43689</v>
      </c>
      <c r="P25" s="47">
        <f t="shared" si="1"/>
        <v>20.040825688073394</v>
      </c>
      <c r="Q25" s="9"/>
    </row>
    <row r="26" spans="1:17">
      <c r="A26" s="12"/>
      <c r="B26" s="25">
        <v>344.5</v>
      </c>
      <c r="C26" s="20" t="s">
        <v>73</v>
      </c>
      <c r="D26" s="46">
        <v>153769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153769</v>
      </c>
      <c r="P26" s="47">
        <f t="shared" si="1"/>
        <v>70.53623853211009</v>
      </c>
      <c r="Q26" s="9"/>
    </row>
    <row r="27" spans="1:17">
      <c r="A27" s="12"/>
      <c r="B27" s="25">
        <v>347.2</v>
      </c>
      <c r="C27" s="20" t="s">
        <v>37</v>
      </c>
      <c r="D27" s="46">
        <v>4000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4000</v>
      </c>
      <c r="P27" s="47">
        <f t="shared" si="1"/>
        <v>1.834862385321101</v>
      </c>
      <c r="Q27" s="9"/>
    </row>
    <row r="28" spans="1:17">
      <c r="A28" s="12"/>
      <c r="B28" s="25">
        <v>349</v>
      </c>
      <c r="C28" s="20" t="s">
        <v>106</v>
      </c>
      <c r="D28" s="46">
        <v>52745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52745</v>
      </c>
      <c r="P28" s="47">
        <f t="shared" si="1"/>
        <v>24.194954128440369</v>
      </c>
      <c r="Q28" s="9"/>
    </row>
    <row r="29" spans="1:17" ht="15.75">
      <c r="A29" s="29" t="s">
        <v>30</v>
      </c>
      <c r="B29" s="30"/>
      <c r="C29" s="31"/>
      <c r="D29" s="32">
        <f t="shared" ref="D29:N29" si="8">SUM(D30:D30)</f>
        <v>8332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ref="O29:O36" si="9">SUM(D29:N29)</f>
        <v>8332</v>
      </c>
      <c r="P29" s="45">
        <f t="shared" si="1"/>
        <v>3.8220183486238533</v>
      </c>
      <c r="Q29" s="10"/>
    </row>
    <row r="30" spans="1:17">
      <c r="A30" s="13"/>
      <c r="B30" s="39">
        <v>351.5</v>
      </c>
      <c r="C30" s="21" t="s">
        <v>40</v>
      </c>
      <c r="D30" s="46">
        <v>8332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8332</v>
      </c>
      <c r="P30" s="47">
        <f t="shared" si="1"/>
        <v>3.8220183486238533</v>
      </c>
      <c r="Q30" s="9"/>
    </row>
    <row r="31" spans="1:17" ht="15.75">
      <c r="A31" s="29" t="s">
        <v>4</v>
      </c>
      <c r="B31" s="30"/>
      <c r="C31" s="31"/>
      <c r="D31" s="32">
        <f t="shared" ref="D31:N31" si="10">SUM(D32:D33)</f>
        <v>26558</v>
      </c>
      <c r="E31" s="32">
        <f t="shared" si="10"/>
        <v>0</v>
      </c>
      <c r="F31" s="32">
        <f t="shared" si="10"/>
        <v>0</v>
      </c>
      <c r="G31" s="32">
        <f t="shared" si="10"/>
        <v>5623</v>
      </c>
      <c r="H31" s="32">
        <f t="shared" si="10"/>
        <v>0</v>
      </c>
      <c r="I31" s="32">
        <f t="shared" si="10"/>
        <v>2142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9"/>
        <v>34323</v>
      </c>
      <c r="P31" s="45">
        <f t="shared" si="1"/>
        <v>15.744495412844037</v>
      </c>
      <c r="Q31" s="10"/>
    </row>
    <row r="32" spans="1:17">
      <c r="A32" s="12"/>
      <c r="B32" s="25">
        <v>361.1</v>
      </c>
      <c r="C32" s="20" t="s">
        <v>41</v>
      </c>
      <c r="D32" s="46">
        <v>9294</v>
      </c>
      <c r="E32" s="46">
        <v>0</v>
      </c>
      <c r="F32" s="46">
        <v>0</v>
      </c>
      <c r="G32" s="46">
        <v>5623</v>
      </c>
      <c r="H32" s="46">
        <v>0</v>
      </c>
      <c r="I32" s="46">
        <v>2142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17059</v>
      </c>
      <c r="P32" s="47">
        <f t="shared" si="1"/>
        <v>7.8252293577981655</v>
      </c>
      <c r="Q32" s="9"/>
    </row>
    <row r="33" spans="1:120">
      <c r="A33" s="12"/>
      <c r="B33" s="25">
        <v>369.9</v>
      </c>
      <c r="C33" s="20" t="s">
        <v>42</v>
      </c>
      <c r="D33" s="46">
        <v>17264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17264</v>
      </c>
      <c r="P33" s="47">
        <f t="shared" si="1"/>
        <v>7.9192660550458713</v>
      </c>
      <c r="Q33" s="9"/>
    </row>
    <row r="34" spans="1:120" ht="15.75">
      <c r="A34" s="29" t="s">
        <v>31</v>
      </c>
      <c r="B34" s="30"/>
      <c r="C34" s="31"/>
      <c r="D34" s="32">
        <f t="shared" ref="D34:N34" si="11">SUM(D35:D35)</f>
        <v>102773</v>
      </c>
      <c r="E34" s="32">
        <f t="shared" si="11"/>
        <v>0</v>
      </c>
      <c r="F34" s="32">
        <f t="shared" si="11"/>
        <v>0</v>
      </c>
      <c r="G34" s="32">
        <f t="shared" si="11"/>
        <v>141000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11"/>
        <v>0</v>
      </c>
      <c r="O34" s="32">
        <f t="shared" si="9"/>
        <v>243773</v>
      </c>
      <c r="P34" s="45">
        <f t="shared" si="1"/>
        <v>111.82247706422018</v>
      </c>
      <c r="Q34" s="9"/>
    </row>
    <row r="35" spans="1:120" ht="15.75" thickBot="1">
      <c r="A35" s="12"/>
      <c r="B35" s="25">
        <v>381</v>
      </c>
      <c r="C35" s="20" t="s">
        <v>43</v>
      </c>
      <c r="D35" s="46">
        <v>102773</v>
      </c>
      <c r="E35" s="46">
        <v>0</v>
      </c>
      <c r="F35" s="46">
        <v>0</v>
      </c>
      <c r="G35" s="46">
        <v>141000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243773</v>
      </c>
      <c r="P35" s="47">
        <f t="shared" si="1"/>
        <v>111.82247706422018</v>
      </c>
      <c r="Q35" s="9"/>
    </row>
    <row r="36" spans="1:120" ht="16.5" thickBot="1">
      <c r="A36" s="14" t="s">
        <v>38</v>
      </c>
      <c r="B36" s="23"/>
      <c r="C36" s="22"/>
      <c r="D36" s="15">
        <f t="shared" ref="D36:N36" si="12">SUM(D5,D13,D16,D22,D29,D31,D34)</f>
        <v>2799304</v>
      </c>
      <c r="E36" s="15">
        <f t="shared" si="12"/>
        <v>0</v>
      </c>
      <c r="F36" s="15">
        <f t="shared" si="12"/>
        <v>0</v>
      </c>
      <c r="G36" s="15">
        <f t="shared" si="12"/>
        <v>569322</v>
      </c>
      <c r="H36" s="15">
        <f t="shared" si="12"/>
        <v>0</v>
      </c>
      <c r="I36" s="15">
        <f t="shared" si="12"/>
        <v>927154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12"/>
        <v>0</v>
      </c>
      <c r="O36" s="15">
        <f t="shared" si="9"/>
        <v>4295780</v>
      </c>
      <c r="P36" s="38">
        <f t="shared" si="1"/>
        <v>1970.5412844036698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94</v>
      </c>
      <c r="N38" s="48"/>
      <c r="O38" s="48"/>
      <c r="P38" s="43">
        <v>2180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1617602</v>
      </c>
      <c r="E5" s="27">
        <f t="shared" si="0"/>
        <v>0</v>
      </c>
      <c r="F5" s="27">
        <f t="shared" si="0"/>
        <v>0</v>
      </c>
      <c r="G5" s="27">
        <f t="shared" si="0"/>
        <v>241468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1859070</v>
      </c>
      <c r="O5" s="33">
        <f t="shared" ref="O5:O37" si="1">(N5/O$39)</f>
        <v>852.00274977085246</v>
      </c>
      <c r="P5" s="6"/>
    </row>
    <row r="6" spans="1:133">
      <c r="A6" s="12"/>
      <c r="B6" s="25">
        <v>311</v>
      </c>
      <c r="C6" s="20" t="s">
        <v>3</v>
      </c>
      <c r="D6" s="46">
        <v>1263783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1263783</v>
      </c>
      <c r="O6" s="47">
        <f t="shared" si="1"/>
        <v>579.18560953253893</v>
      </c>
      <c r="P6" s="9"/>
    </row>
    <row r="7" spans="1:133">
      <c r="A7" s="12"/>
      <c r="B7" s="25">
        <v>312.41000000000003</v>
      </c>
      <c r="C7" s="20" t="s">
        <v>12</v>
      </c>
      <c r="D7" s="46">
        <v>26732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26732</v>
      </c>
      <c r="O7" s="47">
        <f t="shared" si="1"/>
        <v>12.251145737855179</v>
      </c>
      <c r="P7" s="9"/>
    </row>
    <row r="8" spans="1:133">
      <c r="A8" s="12"/>
      <c r="B8" s="25">
        <v>312.60000000000002</v>
      </c>
      <c r="C8" s="20" t="s">
        <v>90</v>
      </c>
      <c r="D8" s="46">
        <v>0</v>
      </c>
      <c r="E8" s="46">
        <v>0</v>
      </c>
      <c r="F8" s="46">
        <v>0</v>
      </c>
      <c r="G8" s="46">
        <v>241468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241468</v>
      </c>
      <c r="O8" s="47">
        <f t="shared" si="1"/>
        <v>110.66361136571952</v>
      </c>
      <c r="P8" s="9"/>
    </row>
    <row r="9" spans="1:133">
      <c r="A9" s="12"/>
      <c r="B9" s="25">
        <v>314.10000000000002</v>
      </c>
      <c r="C9" s="20" t="s">
        <v>13</v>
      </c>
      <c r="D9" s="46">
        <v>216357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216357</v>
      </c>
      <c r="O9" s="47">
        <f t="shared" si="1"/>
        <v>99.155362053162236</v>
      </c>
      <c r="P9" s="9"/>
    </row>
    <row r="10" spans="1:133">
      <c r="A10" s="12"/>
      <c r="B10" s="25">
        <v>314.39999999999998</v>
      </c>
      <c r="C10" s="20" t="s">
        <v>14</v>
      </c>
      <c r="D10" s="46">
        <v>7553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7553</v>
      </c>
      <c r="O10" s="47">
        <f t="shared" si="1"/>
        <v>3.4615032080659947</v>
      </c>
      <c r="P10" s="9"/>
    </row>
    <row r="11" spans="1:133">
      <c r="A11" s="12"/>
      <c r="B11" s="25">
        <v>315</v>
      </c>
      <c r="C11" s="20" t="s">
        <v>67</v>
      </c>
      <c r="D11" s="46">
        <v>89303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89303</v>
      </c>
      <c r="O11" s="47">
        <f t="shared" si="1"/>
        <v>40.927131072410631</v>
      </c>
      <c r="P11" s="9"/>
    </row>
    <row r="12" spans="1:133">
      <c r="A12" s="12"/>
      <c r="B12" s="25">
        <v>316</v>
      </c>
      <c r="C12" s="20" t="s">
        <v>68</v>
      </c>
      <c r="D12" s="46">
        <v>13874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13874</v>
      </c>
      <c r="O12" s="47">
        <f t="shared" si="1"/>
        <v>6.3583868010999085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153927</v>
      </c>
      <c r="E13" s="32">
        <f t="shared" si="3"/>
        <v>0</v>
      </c>
      <c r="F13" s="32">
        <f t="shared" si="3"/>
        <v>0</v>
      </c>
      <c r="G13" s="32">
        <f t="shared" si="3"/>
        <v>67490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221417</v>
      </c>
      <c r="O13" s="45">
        <f t="shared" si="1"/>
        <v>101.47433547204399</v>
      </c>
      <c r="P13" s="10"/>
    </row>
    <row r="14" spans="1:133">
      <c r="A14" s="12"/>
      <c r="B14" s="25">
        <v>322</v>
      </c>
      <c r="C14" s="20" t="s">
        <v>0</v>
      </c>
      <c r="D14" s="46">
        <v>153927</v>
      </c>
      <c r="E14" s="46">
        <v>0</v>
      </c>
      <c r="F14" s="46">
        <v>0</v>
      </c>
      <c r="G14" s="46">
        <v>990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154917</v>
      </c>
      <c r="O14" s="47">
        <f t="shared" si="1"/>
        <v>70.997708524289649</v>
      </c>
      <c r="P14" s="9"/>
    </row>
    <row r="15" spans="1:133">
      <c r="A15" s="12"/>
      <c r="B15" s="25">
        <v>324.62</v>
      </c>
      <c r="C15" s="20" t="s">
        <v>91</v>
      </c>
      <c r="D15" s="46">
        <v>0</v>
      </c>
      <c r="E15" s="46">
        <v>0</v>
      </c>
      <c r="F15" s="46">
        <v>0</v>
      </c>
      <c r="G15" s="46">
        <v>66500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66500</v>
      </c>
      <c r="O15" s="47">
        <f t="shared" si="1"/>
        <v>30.476626947754355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208716</v>
      </c>
      <c r="E16" s="32">
        <f t="shared" si="5"/>
        <v>0</v>
      </c>
      <c r="F16" s="32">
        <f t="shared" si="5"/>
        <v>0</v>
      </c>
      <c r="G16" s="32">
        <f t="shared" si="5"/>
        <v>149234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357950</v>
      </c>
      <c r="O16" s="45">
        <f t="shared" si="1"/>
        <v>164.04674610449129</v>
      </c>
      <c r="P16" s="10"/>
    </row>
    <row r="17" spans="1:16">
      <c r="A17" s="12"/>
      <c r="B17" s="25">
        <v>334.9</v>
      </c>
      <c r="C17" s="20" t="s">
        <v>21</v>
      </c>
      <c r="D17" s="46">
        <v>12324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12324</v>
      </c>
      <c r="O17" s="47">
        <f t="shared" si="1"/>
        <v>5.6480293308890923</v>
      </c>
      <c r="P17" s="9"/>
    </row>
    <row r="18" spans="1:16">
      <c r="A18" s="12"/>
      <c r="B18" s="25">
        <v>335.12</v>
      </c>
      <c r="C18" s="20" t="s">
        <v>69</v>
      </c>
      <c r="D18" s="46">
        <v>54599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54599</v>
      </c>
      <c r="O18" s="47">
        <f t="shared" si="1"/>
        <v>25.022456461961504</v>
      </c>
      <c r="P18" s="9"/>
    </row>
    <row r="19" spans="1:16">
      <c r="A19" s="12"/>
      <c r="B19" s="25">
        <v>335.15</v>
      </c>
      <c r="C19" s="20" t="s">
        <v>70</v>
      </c>
      <c r="D19" s="46">
        <v>3893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3893</v>
      </c>
      <c r="O19" s="47">
        <f t="shared" si="1"/>
        <v>1.7841429880843263</v>
      </c>
      <c r="P19" s="9"/>
    </row>
    <row r="20" spans="1:16">
      <c r="A20" s="12"/>
      <c r="B20" s="25">
        <v>335.18</v>
      </c>
      <c r="C20" s="20" t="s">
        <v>71</v>
      </c>
      <c r="D20" s="46">
        <v>137900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137900</v>
      </c>
      <c r="O20" s="47">
        <f t="shared" si="1"/>
        <v>63.198900091659027</v>
      </c>
      <c r="P20" s="9"/>
    </row>
    <row r="21" spans="1:16">
      <c r="A21" s="12"/>
      <c r="B21" s="25">
        <v>337.9</v>
      </c>
      <c r="C21" s="20" t="s">
        <v>63</v>
      </c>
      <c r="D21" s="46">
        <v>0</v>
      </c>
      <c r="E21" s="46">
        <v>0</v>
      </c>
      <c r="F21" s="46">
        <v>0</v>
      </c>
      <c r="G21" s="46">
        <v>149234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149234</v>
      </c>
      <c r="O21" s="47">
        <f t="shared" si="1"/>
        <v>68.393217231897339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566437</v>
      </c>
      <c r="E22" s="32">
        <f t="shared" si="6"/>
        <v>0</v>
      </c>
      <c r="F22" s="32">
        <f t="shared" si="6"/>
        <v>0</v>
      </c>
      <c r="G22" s="32">
        <f t="shared" si="6"/>
        <v>43966</v>
      </c>
      <c r="H22" s="32">
        <f t="shared" si="6"/>
        <v>0</v>
      </c>
      <c r="I22" s="32">
        <f t="shared" si="6"/>
        <v>892417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1502820</v>
      </c>
      <c r="O22" s="45">
        <f t="shared" si="1"/>
        <v>688.73510540788266</v>
      </c>
      <c r="P22" s="10"/>
    </row>
    <row r="23" spans="1:16">
      <c r="A23" s="12"/>
      <c r="B23" s="25">
        <v>341.9</v>
      </c>
      <c r="C23" s="20" t="s">
        <v>72</v>
      </c>
      <c r="D23" s="46">
        <v>102773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102773</v>
      </c>
      <c r="O23" s="47">
        <f t="shared" si="1"/>
        <v>47.100366636113655</v>
      </c>
      <c r="P23" s="9"/>
    </row>
    <row r="24" spans="1:16">
      <c r="A24" s="12"/>
      <c r="B24" s="25">
        <v>343.4</v>
      </c>
      <c r="C24" s="20" t="s">
        <v>33</v>
      </c>
      <c r="D24" s="46">
        <v>311081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311081</v>
      </c>
      <c r="O24" s="47">
        <f t="shared" si="1"/>
        <v>142.56691109074245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892417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892417</v>
      </c>
      <c r="O25" s="47">
        <f t="shared" si="1"/>
        <v>408.9903758020165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43966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43966</v>
      </c>
      <c r="O26" s="47">
        <f t="shared" si="1"/>
        <v>20.149404216315308</v>
      </c>
      <c r="P26" s="9"/>
    </row>
    <row r="27" spans="1:16">
      <c r="A27" s="12"/>
      <c r="B27" s="25">
        <v>344.5</v>
      </c>
      <c r="C27" s="20" t="s">
        <v>73</v>
      </c>
      <c r="D27" s="46">
        <v>112916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112916</v>
      </c>
      <c r="O27" s="47">
        <f t="shared" si="1"/>
        <v>51.748854262144825</v>
      </c>
      <c r="P27" s="9"/>
    </row>
    <row r="28" spans="1:16">
      <c r="A28" s="12"/>
      <c r="B28" s="25">
        <v>347.2</v>
      </c>
      <c r="C28" s="20" t="s">
        <v>37</v>
      </c>
      <c r="D28" s="46">
        <v>1611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1611</v>
      </c>
      <c r="O28" s="47">
        <f t="shared" si="1"/>
        <v>0.73831347387717694</v>
      </c>
      <c r="P28" s="9"/>
    </row>
    <row r="29" spans="1:16">
      <c r="A29" s="12"/>
      <c r="B29" s="25">
        <v>349</v>
      </c>
      <c r="C29" s="20" t="s">
        <v>1</v>
      </c>
      <c r="D29" s="46">
        <v>38056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38056</v>
      </c>
      <c r="O29" s="47">
        <f t="shared" si="1"/>
        <v>17.440879926672778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6703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6703</v>
      </c>
      <c r="O30" s="45">
        <f t="shared" si="1"/>
        <v>3.0719523373052247</v>
      </c>
      <c r="P30" s="10"/>
    </row>
    <row r="31" spans="1:16">
      <c r="A31" s="13"/>
      <c r="B31" s="39">
        <v>351.5</v>
      </c>
      <c r="C31" s="21" t="s">
        <v>40</v>
      </c>
      <c r="D31" s="46">
        <v>6703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6703</v>
      </c>
      <c r="O31" s="47">
        <f t="shared" si="1"/>
        <v>3.0719523373052247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92968</v>
      </c>
      <c r="E32" s="32">
        <f t="shared" si="10"/>
        <v>0</v>
      </c>
      <c r="F32" s="32">
        <f t="shared" si="10"/>
        <v>0</v>
      </c>
      <c r="G32" s="32">
        <f t="shared" si="10"/>
        <v>28696</v>
      </c>
      <c r="H32" s="32">
        <f t="shared" si="10"/>
        <v>0</v>
      </c>
      <c r="I32" s="32">
        <f t="shared" si="10"/>
        <v>18012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139676</v>
      </c>
      <c r="O32" s="45">
        <f t="shared" si="1"/>
        <v>64.012832263977998</v>
      </c>
      <c r="P32" s="10"/>
    </row>
    <row r="33" spans="1:119">
      <c r="A33" s="12"/>
      <c r="B33" s="25">
        <v>361.1</v>
      </c>
      <c r="C33" s="20" t="s">
        <v>41</v>
      </c>
      <c r="D33" s="46">
        <v>69174</v>
      </c>
      <c r="E33" s="46">
        <v>0</v>
      </c>
      <c r="F33" s="46">
        <v>0</v>
      </c>
      <c r="G33" s="46">
        <v>28696</v>
      </c>
      <c r="H33" s="46">
        <v>0</v>
      </c>
      <c r="I33" s="46">
        <v>18012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115882</v>
      </c>
      <c r="O33" s="47">
        <f t="shared" si="1"/>
        <v>53.10815765352887</v>
      </c>
      <c r="P33" s="9"/>
    </row>
    <row r="34" spans="1:119">
      <c r="A34" s="12"/>
      <c r="B34" s="25">
        <v>369.9</v>
      </c>
      <c r="C34" s="20" t="s">
        <v>42</v>
      </c>
      <c r="D34" s="46">
        <v>23794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23794</v>
      </c>
      <c r="O34" s="47">
        <f t="shared" si="1"/>
        <v>10.904674610449129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141000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141000</v>
      </c>
      <c r="O35" s="45">
        <f t="shared" si="1"/>
        <v>64.619615032080659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141000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141000</v>
      </c>
      <c r="O36" s="47">
        <f t="shared" si="1"/>
        <v>64.619615032080659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2646353</v>
      </c>
      <c r="E37" s="15">
        <f t="shared" si="12"/>
        <v>0</v>
      </c>
      <c r="F37" s="15">
        <f t="shared" si="12"/>
        <v>0</v>
      </c>
      <c r="G37" s="15">
        <f t="shared" si="12"/>
        <v>671854</v>
      </c>
      <c r="H37" s="15">
        <f t="shared" si="12"/>
        <v>0</v>
      </c>
      <c r="I37" s="15">
        <f t="shared" si="12"/>
        <v>910429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4228636</v>
      </c>
      <c r="O37" s="38">
        <f t="shared" si="1"/>
        <v>1937.9633363886344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92</v>
      </c>
      <c r="M39" s="48"/>
      <c r="N39" s="48"/>
      <c r="O39" s="43">
        <v>2182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1603215</v>
      </c>
      <c r="E5" s="27">
        <f t="shared" si="0"/>
        <v>0</v>
      </c>
      <c r="F5" s="27">
        <f t="shared" si="0"/>
        <v>0</v>
      </c>
      <c r="G5" s="27">
        <f t="shared" si="0"/>
        <v>260519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1863734</v>
      </c>
      <c r="O5" s="33">
        <f t="shared" ref="O5:O37" si="1">(N5/O$39)</f>
        <v>842.17532760957977</v>
      </c>
      <c r="P5" s="6"/>
    </row>
    <row r="6" spans="1:133">
      <c r="A6" s="12"/>
      <c r="B6" s="25">
        <v>311</v>
      </c>
      <c r="C6" s="20" t="s">
        <v>3</v>
      </c>
      <c r="D6" s="46">
        <v>1234655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1234655</v>
      </c>
      <c r="O6" s="47">
        <f t="shared" si="1"/>
        <v>557.91007681879796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260519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260519</v>
      </c>
      <c r="O7" s="47">
        <f t="shared" si="1"/>
        <v>117.72209670131043</v>
      </c>
      <c r="P7" s="9"/>
    </row>
    <row r="8" spans="1:133">
      <c r="A8" s="12"/>
      <c r="B8" s="25">
        <v>312.41000000000003</v>
      </c>
      <c r="C8" s="20" t="s">
        <v>12</v>
      </c>
      <c r="D8" s="46">
        <v>29529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29529</v>
      </c>
      <c r="O8" s="47">
        <f t="shared" si="1"/>
        <v>13.343425214640758</v>
      </c>
      <c r="P8" s="9"/>
    </row>
    <row r="9" spans="1:133">
      <c r="A9" s="12"/>
      <c r="B9" s="25">
        <v>314.10000000000002</v>
      </c>
      <c r="C9" s="20" t="s">
        <v>13</v>
      </c>
      <c r="D9" s="46">
        <v>221869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221869</v>
      </c>
      <c r="O9" s="47">
        <f t="shared" si="1"/>
        <v>100.25711703569814</v>
      </c>
      <c r="P9" s="9"/>
    </row>
    <row r="10" spans="1:133">
      <c r="A10" s="12"/>
      <c r="B10" s="25">
        <v>314.39999999999998</v>
      </c>
      <c r="C10" s="20" t="s">
        <v>14</v>
      </c>
      <c r="D10" s="46">
        <v>8116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8116</v>
      </c>
      <c r="O10" s="47">
        <f t="shared" si="1"/>
        <v>3.6674197921373701</v>
      </c>
      <c r="P10" s="9"/>
    </row>
    <row r="11" spans="1:133">
      <c r="A11" s="12"/>
      <c r="B11" s="25">
        <v>315</v>
      </c>
      <c r="C11" s="20" t="s">
        <v>67</v>
      </c>
      <c r="D11" s="46">
        <v>95991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95991</v>
      </c>
      <c r="O11" s="47">
        <f t="shared" si="1"/>
        <v>43.375960234975146</v>
      </c>
      <c r="P11" s="9"/>
    </row>
    <row r="12" spans="1:133">
      <c r="A12" s="12"/>
      <c r="B12" s="25">
        <v>316</v>
      </c>
      <c r="C12" s="20" t="s">
        <v>68</v>
      </c>
      <c r="D12" s="46">
        <v>13055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13055</v>
      </c>
      <c r="O12" s="47">
        <f t="shared" si="1"/>
        <v>5.8992318120198828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192712</v>
      </c>
      <c r="E13" s="32">
        <f t="shared" si="3"/>
        <v>0</v>
      </c>
      <c r="F13" s="32">
        <f t="shared" si="3"/>
        <v>0</v>
      </c>
      <c r="G13" s="32">
        <f t="shared" si="3"/>
        <v>60300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253012</v>
      </c>
      <c r="O13" s="45">
        <f t="shared" si="1"/>
        <v>114.3298689561681</v>
      </c>
      <c r="P13" s="10"/>
    </row>
    <row r="14" spans="1:133">
      <c r="A14" s="12"/>
      <c r="B14" s="25">
        <v>322</v>
      </c>
      <c r="C14" s="20" t="s">
        <v>0</v>
      </c>
      <c r="D14" s="46">
        <v>192712</v>
      </c>
      <c r="E14" s="46">
        <v>0</v>
      </c>
      <c r="F14" s="46">
        <v>0</v>
      </c>
      <c r="G14" s="46">
        <v>535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193247</v>
      </c>
      <c r="O14" s="47">
        <f t="shared" si="1"/>
        <v>87.323542702214183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59765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59765</v>
      </c>
      <c r="O15" s="47">
        <f t="shared" si="1"/>
        <v>27.006326253953908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213544</v>
      </c>
      <c r="E16" s="32">
        <f t="shared" si="5"/>
        <v>0</v>
      </c>
      <c r="F16" s="32">
        <f t="shared" si="5"/>
        <v>0</v>
      </c>
      <c r="G16" s="32">
        <f t="shared" si="5"/>
        <v>1477218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1690762</v>
      </c>
      <c r="O16" s="45">
        <f t="shared" si="1"/>
        <v>764.0135562584727</v>
      </c>
      <c r="P16" s="10"/>
    </row>
    <row r="17" spans="1:16">
      <c r="A17" s="12"/>
      <c r="B17" s="25">
        <v>334.9</v>
      </c>
      <c r="C17" s="20" t="s">
        <v>21</v>
      </c>
      <c r="D17" s="46">
        <v>11965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11965</v>
      </c>
      <c r="O17" s="47">
        <f t="shared" si="1"/>
        <v>5.4066877541798464</v>
      </c>
      <c r="P17" s="9"/>
    </row>
    <row r="18" spans="1:16">
      <c r="A18" s="12"/>
      <c r="B18" s="25">
        <v>335.12</v>
      </c>
      <c r="C18" s="20" t="s">
        <v>69</v>
      </c>
      <c r="D18" s="46">
        <v>53008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53008</v>
      </c>
      <c r="O18" s="47">
        <f t="shared" si="1"/>
        <v>23.953004970628108</v>
      </c>
      <c r="P18" s="9"/>
    </row>
    <row r="19" spans="1:16">
      <c r="A19" s="12"/>
      <c r="B19" s="25">
        <v>335.15</v>
      </c>
      <c r="C19" s="20" t="s">
        <v>70</v>
      </c>
      <c r="D19" s="46">
        <v>2643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2643</v>
      </c>
      <c r="O19" s="47">
        <f t="shared" si="1"/>
        <v>1.1943063714414821</v>
      </c>
      <c r="P19" s="9"/>
    </row>
    <row r="20" spans="1:16">
      <c r="A20" s="12"/>
      <c r="B20" s="25">
        <v>335.18</v>
      </c>
      <c r="C20" s="20" t="s">
        <v>71</v>
      </c>
      <c r="D20" s="46">
        <v>145928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145928</v>
      </c>
      <c r="O20" s="47">
        <f t="shared" si="1"/>
        <v>65.941256213285129</v>
      </c>
      <c r="P20" s="9"/>
    </row>
    <row r="21" spans="1:16">
      <c r="A21" s="12"/>
      <c r="B21" s="25">
        <v>337.9</v>
      </c>
      <c r="C21" s="20" t="s">
        <v>63</v>
      </c>
      <c r="D21" s="46">
        <v>0</v>
      </c>
      <c r="E21" s="46">
        <v>0</v>
      </c>
      <c r="F21" s="46">
        <v>0</v>
      </c>
      <c r="G21" s="46">
        <v>1477218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1477218</v>
      </c>
      <c r="O21" s="47">
        <f t="shared" si="1"/>
        <v>667.51830094893808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576221</v>
      </c>
      <c r="E22" s="32">
        <f t="shared" si="6"/>
        <v>0</v>
      </c>
      <c r="F22" s="32">
        <f t="shared" si="6"/>
        <v>0</v>
      </c>
      <c r="G22" s="32">
        <f t="shared" si="6"/>
        <v>43788</v>
      </c>
      <c r="H22" s="32">
        <f t="shared" si="6"/>
        <v>0</v>
      </c>
      <c r="I22" s="32">
        <f t="shared" si="6"/>
        <v>853761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1473770</v>
      </c>
      <c r="O22" s="45">
        <f t="shared" si="1"/>
        <v>665.96023497514682</v>
      </c>
      <c r="P22" s="10"/>
    </row>
    <row r="23" spans="1:16">
      <c r="A23" s="12"/>
      <c r="B23" s="25">
        <v>341.9</v>
      </c>
      <c r="C23" s="20" t="s">
        <v>72</v>
      </c>
      <c r="D23" s="46">
        <v>102773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102773</v>
      </c>
      <c r="O23" s="47">
        <f t="shared" si="1"/>
        <v>46.440578400361503</v>
      </c>
      <c r="P23" s="9"/>
    </row>
    <row r="24" spans="1:16">
      <c r="A24" s="12"/>
      <c r="B24" s="25">
        <v>343.4</v>
      </c>
      <c r="C24" s="20" t="s">
        <v>33</v>
      </c>
      <c r="D24" s="46">
        <v>291814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291814</v>
      </c>
      <c r="O24" s="47">
        <f t="shared" si="1"/>
        <v>131.86353366470854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853761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853761</v>
      </c>
      <c r="O25" s="47">
        <f t="shared" si="1"/>
        <v>385.79349299593315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43788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43788</v>
      </c>
      <c r="O26" s="47">
        <f t="shared" si="1"/>
        <v>19.786714866696791</v>
      </c>
      <c r="P26" s="9"/>
    </row>
    <row r="27" spans="1:16">
      <c r="A27" s="12"/>
      <c r="B27" s="25">
        <v>344.5</v>
      </c>
      <c r="C27" s="20" t="s">
        <v>73</v>
      </c>
      <c r="D27" s="46">
        <v>87927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87927</v>
      </c>
      <c r="O27" s="47">
        <f t="shared" si="1"/>
        <v>39.732037957523723</v>
      </c>
      <c r="P27" s="9"/>
    </row>
    <row r="28" spans="1:16">
      <c r="A28" s="12"/>
      <c r="B28" s="25">
        <v>347.2</v>
      </c>
      <c r="C28" s="20" t="s">
        <v>37</v>
      </c>
      <c r="D28" s="46">
        <v>4100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4100</v>
      </c>
      <c r="O28" s="47">
        <f t="shared" si="1"/>
        <v>1.8526886579304112</v>
      </c>
      <c r="P28" s="9"/>
    </row>
    <row r="29" spans="1:16">
      <c r="A29" s="12"/>
      <c r="B29" s="25">
        <v>349</v>
      </c>
      <c r="C29" s="20" t="s">
        <v>1</v>
      </c>
      <c r="D29" s="46">
        <v>89607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89607</v>
      </c>
      <c r="O29" s="47">
        <f t="shared" si="1"/>
        <v>40.491188431992768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9717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9717</v>
      </c>
      <c r="O30" s="45">
        <f t="shared" si="1"/>
        <v>4.3908721192950741</v>
      </c>
      <c r="P30" s="10"/>
    </row>
    <row r="31" spans="1:16">
      <c r="A31" s="13"/>
      <c r="B31" s="39">
        <v>351.5</v>
      </c>
      <c r="C31" s="21" t="s">
        <v>40</v>
      </c>
      <c r="D31" s="46">
        <v>9717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9717</v>
      </c>
      <c r="O31" s="47">
        <f t="shared" si="1"/>
        <v>4.3908721192950741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210606</v>
      </c>
      <c r="E32" s="32">
        <f t="shared" si="10"/>
        <v>0</v>
      </c>
      <c r="F32" s="32">
        <f t="shared" si="10"/>
        <v>0</v>
      </c>
      <c r="G32" s="32">
        <f t="shared" si="10"/>
        <v>61135</v>
      </c>
      <c r="H32" s="32">
        <f t="shared" si="10"/>
        <v>0</v>
      </c>
      <c r="I32" s="32">
        <f t="shared" si="10"/>
        <v>138953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410694</v>
      </c>
      <c r="O32" s="45">
        <f t="shared" si="1"/>
        <v>185.58246723904202</v>
      </c>
      <c r="P32" s="10"/>
    </row>
    <row r="33" spans="1:119">
      <c r="A33" s="12"/>
      <c r="B33" s="25">
        <v>361.1</v>
      </c>
      <c r="C33" s="20" t="s">
        <v>41</v>
      </c>
      <c r="D33" s="46">
        <v>120072</v>
      </c>
      <c r="E33" s="46">
        <v>0</v>
      </c>
      <c r="F33" s="46">
        <v>0</v>
      </c>
      <c r="G33" s="46">
        <v>61135</v>
      </c>
      <c r="H33" s="46">
        <v>0</v>
      </c>
      <c r="I33" s="46">
        <v>41820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223027</v>
      </c>
      <c r="O33" s="47">
        <f t="shared" si="1"/>
        <v>100.78038861274288</v>
      </c>
      <c r="P33" s="9"/>
    </row>
    <row r="34" spans="1:119">
      <c r="A34" s="12"/>
      <c r="B34" s="25">
        <v>369.9</v>
      </c>
      <c r="C34" s="20" t="s">
        <v>42</v>
      </c>
      <c r="D34" s="46">
        <v>90534</v>
      </c>
      <c r="E34" s="46">
        <v>0</v>
      </c>
      <c r="F34" s="46">
        <v>0</v>
      </c>
      <c r="G34" s="46">
        <v>0</v>
      </c>
      <c r="H34" s="46">
        <v>0</v>
      </c>
      <c r="I34" s="46">
        <v>97133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187667</v>
      </c>
      <c r="O34" s="47">
        <f t="shared" si="1"/>
        <v>84.802078626299135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141000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141000</v>
      </c>
      <c r="O35" s="45">
        <f t="shared" si="1"/>
        <v>63.714414821509266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141000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141000</v>
      </c>
      <c r="O36" s="47">
        <f t="shared" si="1"/>
        <v>63.714414821509266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2806015</v>
      </c>
      <c r="E37" s="15">
        <f t="shared" si="12"/>
        <v>0</v>
      </c>
      <c r="F37" s="15">
        <f t="shared" si="12"/>
        <v>0</v>
      </c>
      <c r="G37" s="15">
        <f t="shared" si="12"/>
        <v>2043960</v>
      </c>
      <c r="H37" s="15">
        <f t="shared" si="12"/>
        <v>0</v>
      </c>
      <c r="I37" s="15">
        <f t="shared" si="12"/>
        <v>992714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5842689</v>
      </c>
      <c r="O37" s="38">
        <f t="shared" si="1"/>
        <v>2640.1667419792138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88</v>
      </c>
      <c r="M39" s="48"/>
      <c r="N39" s="48"/>
      <c r="O39" s="43">
        <v>2213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1540377</v>
      </c>
      <c r="E5" s="27">
        <f t="shared" si="0"/>
        <v>0</v>
      </c>
      <c r="F5" s="27">
        <f t="shared" si="0"/>
        <v>0</v>
      </c>
      <c r="G5" s="27">
        <f t="shared" si="0"/>
        <v>246927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1787304</v>
      </c>
      <c r="O5" s="33">
        <f t="shared" ref="O5:O38" si="1">(N5/O$40)</f>
        <v>808.00361663652802</v>
      </c>
      <c r="P5" s="6"/>
    </row>
    <row r="6" spans="1:133">
      <c r="A6" s="12"/>
      <c r="B6" s="25">
        <v>311</v>
      </c>
      <c r="C6" s="20" t="s">
        <v>3</v>
      </c>
      <c r="D6" s="46">
        <v>1172584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1172584</v>
      </c>
      <c r="O6" s="47">
        <f t="shared" si="1"/>
        <v>530.10126582278485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246927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246927</v>
      </c>
      <c r="O7" s="47">
        <f t="shared" si="1"/>
        <v>111.63065099457505</v>
      </c>
      <c r="P7" s="9"/>
    </row>
    <row r="8" spans="1:133">
      <c r="A8" s="12"/>
      <c r="B8" s="25">
        <v>312.41000000000003</v>
      </c>
      <c r="C8" s="20" t="s">
        <v>12</v>
      </c>
      <c r="D8" s="46">
        <v>29554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29554</v>
      </c>
      <c r="O8" s="47">
        <f t="shared" si="1"/>
        <v>13.360759493670885</v>
      </c>
      <c r="P8" s="9"/>
    </row>
    <row r="9" spans="1:133">
      <c r="A9" s="12"/>
      <c r="B9" s="25">
        <v>314.10000000000002</v>
      </c>
      <c r="C9" s="20" t="s">
        <v>13</v>
      </c>
      <c r="D9" s="46">
        <v>211727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211727</v>
      </c>
      <c r="O9" s="47">
        <f t="shared" si="1"/>
        <v>95.717450271247742</v>
      </c>
      <c r="P9" s="9"/>
    </row>
    <row r="10" spans="1:133">
      <c r="A10" s="12"/>
      <c r="B10" s="25">
        <v>314.39999999999998</v>
      </c>
      <c r="C10" s="20" t="s">
        <v>14</v>
      </c>
      <c r="D10" s="46">
        <v>8129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8129</v>
      </c>
      <c r="O10" s="47">
        <f t="shared" si="1"/>
        <v>3.6749547920433998</v>
      </c>
      <c r="P10" s="9"/>
    </row>
    <row r="11" spans="1:133">
      <c r="A11" s="12"/>
      <c r="B11" s="25">
        <v>315</v>
      </c>
      <c r="C11" s="20" t="s">
        <v>67</v>
      </c>
      <c r="D11" s="46">
        <v>102754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102754</v>
      </c>
      <c r="O11" s="47">
        <f t="shared" si="1"/>
        <v>46.452983725135624</v>
      </c>
      <c r="P11" s="9"/>
    </row>
    <row r="12" spans="1:133">
      <c r="A12" s="12"/>
      <c r="B12" s="25">
        <v>316</v>
      </c>
      <c r="C12" s="20" t="s">
        <v>68</v>
      </c>
      <c r="D12" s="46">
        <v>15629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15629</v>
      </c>
      <c r="O12" s="47">
        <f t="shared" si="1"/>
        <v>7.0655515370705242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194141</v>
      </c>
      <c r="E13" s="32">
        <f t="shared" si="3"/>
        <v>0</v>
      </c>
      <c r="F13" s="32">
        <f t="shared" si="3"/>
        <v>0</v>
      </c>
      <c r="G13" s="32">
        <f t="shared" si="3"/>
        <v>66746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260887</v>
      </c>
      <c r="O13" s="45">
        <f t="shared" si="1"/>
        <v>117.94168173598554</v>
      </c>
      <c r="P13" s="10"/>
    </row>
    <row r="14" spans="1:133">
      <c r="A14" s="12"/>
      <c r="B14" s="25">
        <v>322</v>
      </c>
      <c r="C14" s="20" t="s">
        <v>0</v>
      </c>
      <c r="D14" s="46">
        <v>194141</v>
      </c>
      <c r="E14" s="46">
        <v>0</v>
      </c>
      <c r="F14" s="46">
        <v>0</v>
      </c>
      <c r="G14" s="46">
        <v>11460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205601</v>
      </c>
      <c r="O14" s="47">
        <f t="shared" si="1"/>
        <v>92.948010849909579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55286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55286</v>
      </c>
      <c r="O15" s="47">
        <f t="shared" si="1"/>
        <v>24.99367088607595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213203</v>
      </c>
      <c r="E16" s="32">
        <f t="shared" si="5"/>
        <v>0</v>
      </c>
      <c r="F16" s="32">
        <f t="shared" si="5"/>
        <v>0</v>
      </c>
      <c r="G16" s="32">
        <f t="shared" si="5"/>
        <v>12840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226043</v>
      </c>
      <c r="O16" s="45">
        <f t="shared" si="1"/>
        <v>102.18942133815551</v>
      </c>
      <c r="P16" s="10"/>
    </row>
    <row r="17" spans="1:16">
      <c r="A17" s="12"/>
      <c r="B17" s="25">
        <v>334.9</v>
      </c>
      <c r="C17" s="20" t="s">
        <v>21</v>
      </c>
      <c r="D17" s="46">
        <v>11617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11617</v>
      </c>
      <c r="O17" s="47">
        <f t="shared" si="1"/>
        <v>5.2518083182640147</v>
      </c>
      <c r="P17" s="9"/>
    </row>
    <row r="18" spans="1:16">
      <c r="A18" s="12"/>
      <c r="B18" s="25">
        <v>335.12</v>
      </c>
      <c r="C18" s="20" t="s">
        <v>69</v>
      </c>
      <c r="D18" s="46">
        <v>56173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56173</v>
      </c>
      <c r="O18" s="47">
        <f t="shared" si="1"/>
        <v>25.394665461121157</v>
      </c>
      <c r="P18" s="9"/>
    </row>
    <row r="19" spans="1:16">
      <c r="A19" s="12"/>
      <c r="B19" s="25">
        <v>335.15</v>
      </c>
      <c r="C19" s="20" t="s">
        <v>70</v>
      </c>
      <c r="D19" s="46">
        <v>2496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2496</v>
      </c>
      <c r="O19" s="47">
        <f t="shared" si="1"/>
        <v>1.1283905967450272</v>
      </c>
      <c r="P19" s="9"/>
    </row>
    <row r="20" spans="1:16">
      <c r="A20" s="12"/>
      <c r="B20" s="25">
        <v>335.18</v>
      </c>
      <c r="C20" s="20" t="s">
        <v>71</v>
      </c>
      <c r="D20" s="46">
        <v>142917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142917</v>
      </c>
      <c r="O20" s="47">
        <f t="shared" si="1"/>
        <v>64.609855334538878</v>
      </c>
      <c r="P20" s="9"/>
    </row>
    <row r="21" spans="1:16">
      <c r="A21" s="12"/>
      <c r="B21" s="25">
        <v>337.3</v>
      </c>
      <c r="C21" s="20" t="s">
        <v>82</v>
      </c>
      <c r="D21" s="46">
        <v>0</v>
      </c>
      <c r="E21" s="46">
        <v>0</v>
      </c>
      <c r="F21" s="46">
        <v>0</v>
      </c>
      <c r="G21" s="46">
        <v>12840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12840</v>
      </c>
      <c r="O21" s="47">
        <f t="shared" si="1"/>
        <v>5.8047016274864376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517509</v>
      </c>
      <c r="E22" s="32">
        <f t="shared" si="6"/>
        <v>0</v>
      </c>
      <c r="F22" s="32">
        <f t="shared" si="6"/>
        <v>0</v>
      </c>
      <c r="G22" s="32">
        <f t="shared" si="6"/>
        <v>45688</v>
      </c>
      <c r="H22" s="32">
        <f t="shared" si="6"/>
        <v>0</v>
      </c>
      <c r="I22" s="32">
        <f t="shared" si="6"/>
        <v>851866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1415063</v>
      </c>
      <c r="O22" s="45">
        <f t="shared" si="1"/>
        <v>639.72106690777582</v>
      </c>
      <c r="P22" s="10"/>
    </row>
    <row r="23" spans="1:16">
      <c r="A23" s="12"/>
      <c r="B23" s="25">
        <v>341.9</v>
      </c>
      <c r="C23" s="20" t="s">
        <v>72</v>
      </c>
      <c r="D23" s="46">
        <v>102773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102773</v>
      </c>
      <c r="O23" s="47">
        <f t="shared" si="1"/>
        <v>46.461573236889691</v>
      </c>
      <c r="P23" s="9"/>
    </row>
    <row r="24" spans="1:16">
      <c r="A24" s="12"/>
      <c r="B24" s="25">
        <v>343.4</v>
      </c>
      <c r="C24" s="20" t="s">
        <v>33</v>
      </c>
      <c r="D24" s="46">
        <v>291151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291151</v>
      </c>
      <c r="O24" s="47">
        <f t="shared" si="1"/>
        <v>131.62341772151899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851866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851866</v>
      </c>
      <c r="O25" s="47">
        <f t="shared" si="1"/>
        <v>385.11121157323691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45688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45688</v>
      </c>
      <c r="O26" s="47">
        <f t="shared" si="1"/>
        <v>20.654611211573236</v>
      </c>
      <c r="P26" s="9"/>
    </row>
    <row r="27" spans="1:16">
      <c r="A27" s="12"/>
      <c r="B27" s="25">
        <v>344.5</v>
      </c>
      <c r="C27" s="20" t="s">
        <v>73</v>
      </c>
      <c r="D27" s="46">
        <v>76978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76978</v>
      </c>
      <c r="O27" s="47">
        <f t="shared" si="1"/>
        <v>34.800180831826403</v>
      </c>
      <c r="P27" s="9"/>
    </row>
    <row r="28" spans="1:16">
      <c r="A28" s="12"/>
      <c r="B28" s="25">
        <v>347.2</v>
      </c>
      <c r="C28" s="20" t="s">
        <v>37</v>
      </c>
      <c r="D28" s="46">
        <v>4305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4305</v>
      </c>
      <c r="O28" s="47">
        <f t="shared" si="1"/>
        <v>1.9462025316455696</v>
      </c>
      <c r="P28" s="9"/>
    </row>
    <row r="29" spans="1:16">
      <c r="A29" s="12"/>
      <c r="B29" s="25">
        <v>349</v>
      </c>
      <c r="C29" s="20" t="s">
        <v>1</v>
      </c>
      <c r="D29" s="46">
        <v>42302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42302</v>
      </c>
      <c r="O29" s="47">
        <f t="shared" si="1"/>
        <v>19.123869801084989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8913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8" si="9">SUM(D30:M30)</f>
        <v>8913</v>
      </c>
      <c r="O30" s="45">
        <f t="shared" si="1"/>
        <v>4.0293851717902349</v>
      </c>
      <c r="P30" s="10"/>
    </row>
    <row r="31" spans="1:16">
      <c r="A31" s="13"/>
      <c r="B31" s="39">
        <v>351.5</v>
      </c>
      <c r="C31" s="21" t="s">
        <v>40</v>
      </c>
      <c r="D31" s="46">
        <v>8913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8913</v>
      </c>
      <c r="O31" s="47">
        <f t="shared" si="1"/>
        <v>4.0293851717902349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116518</v>
      </c>
      <c r="E32" s="32">
        <f t="shared" si="10"/>
        <v>0</v>
      </c>
      <c r="F32" s="32">
        <f t="shared" si="10"/>
        <v>0</v>
      </c>
      <c r="G32" s="32">
        <f t="shared" si="10"/>
        <v>54700</v>
      </c>
      <c r="H32" s="32">
        <f t="shared" si="10"/>
        <v>0</v>
      </c>
      <c r="I32" s="32">
        <f t="shared" si="10"/>
        <v>31924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203142</v>
      </c>
      <c r="O32" s="45">
        <f t="shared" si="1"/>
        <v>91.83634719710669</v>
      </c>
      <c r="P32" s="10"/>
    </row>
    <row r="33" spans="1:119">
      <c r="A33" s="12"/>
      <c r="B33" s="25">
        <v>361.1</v>
      </c>
      <c r="C33" s="20" t="s">
        <v>41</v>
      </c>
      <c r="D33" s="46">
        <v>89790</v>
      </c>
      <c r="E33" s="46">
        <v>0</v>
      </c>
      <c r="F33" s="46">
        <v>0</v>
      </c>
      <c r="G33" s="46">
        <v>54663</v>
      </c>
      <c r="H33" s="46">
        <v>0</v>
      </c>
      <c r="I33" s="46">
        <v>26375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170828</v>
      </c>
      <c r="O33" s="47">
        <f t="shared" si="1"/>
        <v>77.22784810126582</v>
      </c>
      <c r="P33" s="9"/>
    </row>
    <row r="34" spans="1:119">
      <c r="A34" s="12"/>
      <c r="B34" s="25">
        <v>369.9</v>
      </c>
      <c r="C34" s="20" t="s">
        <v>42</v>
      </c>
      <c r="D34" s="46">
        <v>26728</v>
      </c>
      <c r="E34" s="46">
        <v>0</v>
      </c>
      <c r="F34" s="46">
        <v>0</v>
      </c>
      <c r="G34" s="46">
        <v>37</v>
      </c>
      <c r="H34" s="46">
        <v>0</v>
      </c>
      <c r="I34" s="46">
        <v>5549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32314</v>
      </c>
      <c r="O34" s="47">
        <f t="shared" si="1"/>
        <v>14.608499095840868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SUM(D36:D37)</f>
        <v>0</v>
      </c>
      <c r="E35" s="32">
        <f t="shared" si="11"/>
        <v>0</v>
      </c>
      <c r="F35" s="32">
        <f t="shared" si="11"/>
        <v>0</v>
      </c>
      <c r="G35" s="32">
        <f t="shared" si="11"/>
        <v>319700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319700</v>
      </c>
      <c r="O35" s="45">
        <f t="shared" si="1"/>
        <v>144.52983725135624</v>
      </c>
      <c r="P35" s="9"/>
    </row>
    <row r="36" spans="1:119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141000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141000</v>
      </c>
      <c r="O36" s="47">
        <f t="shared" si="1"/>
        <v>63.743218806509944</v>
      </c>
      <c r="P36" s="9"/>
    </row>
    <row r="37" spans="1:119" ht="15.75" thickBot="1">
      <c r="A37" s="12"/>
      <c r="B37" s="25">
        <v>389.7</v>
      </c>
      <c r="C37" s="20" t="s">
        <v>85</v>
      </c>
      <c r="D37" s="46">
        <v>0</v>
      </c>
      <c r="E37" s="46">
        <v>0</v>
      </c>
      <c r="F37" s="46">
        <v>0</v>
      </c>
      <c r="G37" s="46">
        <v>178700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178700</v>
      </c>
      <c r="O37" s="47">
        <f t="shared" si="1"/>
        <v>80.786618444846297</v>
      </c>
      <c r="P37" s="9"/>
    </row>
    <row r="38" spans="1:119" ht="16.5" thickBot="1">
      <c r="A38" s="14" t="s">
        <v>38</v>
      </c>
      <c r="B38" s="23"/>
      <c r="C38" s="22"/>
      <c r="D38" s="15">
        <f t="shared" ref="D38:M38" si="12">SUM(D5,D13,D16,D22,D30,D32,D35)</f>
        <v>2590661</v>
      </c>
      <c r="E38" s="15">
        <f t="shared" si="12"/>
        <v>0</v>
      </c>
      <c r="F38" s="15">
        <f t="shared" si="12"/>
        <v>0</v>
      </c>
      <c r="G38" s="15">
        <f t="shared" si="12"/>
        <v>746601</v>
      </c>
      <c r="H38" s="15">
        <f t="shared" si="12"/>
        <v>0</v>
      </c>
      <c r="I38" s="15">
        <f t="shared" si="12"/>
        <v>883790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9"/>
        <v>4221052</v>
      </c>
      <c r="O38" s="38">
        <f t="shared" si="1"/>
        <v>1908.251356238698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86</v>
      </c>
      <c r="M40" s="48"/>
      <c r="N40" s="48"/>
      <c r="O40" s="43">
        <v>2212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1437875</v>
      </c>
      <c r="E5" s="27">
        <f t="shared" si="0"/>
        <v>0</v>
      </c>
      <c r="F5" s="27">
        <f t="shared" si="0"/>
        <v>0</v>
      </c>
      <c r="G5" s="27">
        <f t="shared" si="0"/>
        <v>233635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1671510</v>
      </c>
      <c r="O5" s="33">
        <f t="shared" ref="O5:O37" si="1">(N5/O$39)</f>
        <v>759.43207632894143</v>
      </c>
      <c r="P5" s="6"/>
    </row>
    <row r="6" spans="1:133">
      <c r="A6" s="12"/>
      <c r="B6" s="25">
        <v>311</v>
      </c>
      <c r="C6" s="20" t="s">
        <v>3</v>
      </c>
      <c r="D6" s="46">
        <v>1082164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1082164</v>
      </c>
      <c r="O6" s="47">
        <f t="shared" si="1"/>
        <v>491.66924125397549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233635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233635</v>
      </c>
      <c r="O7" s="47">
        <f t="shared" si="1"/>
        <v>106.14947751022262</v>
      </c>
      <c r="P7" s="9"/>
    </row>
    <row r="8" spans="1:133">
      <c r="A8" s="12"/>
      <c r="B8" s="25">
        <v>312.41000000000003</v>
      </c>
      <c r="C8" s="20" t="s">
        <v>12</v>
      </c>
      <c r="D8" s="46">
        <v>33257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33257</v>
      </c>
      <c r="O8" s="47">
        <f t="shared" si="1"/>
        <v>15.109950022716946</v>
      </c>
      <c r="P8" s="9"/>
    </row>
    <row r="9" spans="1:133">
      <c r="A9" s="12"/>
      <c r="B9" s="25">
        <v>314.10000000000002</v>
      </c>
      <c r="C9" s="20" t="s">
        <v>13</v>
      </c>
      <c r="D9" s="46">
        <v>196902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196902</v>
      </c>
      <c r="O9" s="47">
        <f t="shared" si="1"/>
        <v>89.460245343025903</v>
      </c>
      <c r="P9" s="9"/>
    </row>
    <row r="10" spans="1:133">
      <c r="A10" s="12"/>
      <c r="B10" s="25">
        <v>314.39999999999998</v>
      </c>
      <c r="C10" s="20" t="s">
        <v>14</v>
      </c>
      <c r="D10" s="46">
        <v>7178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7178</v>
      </c>
      <c r="O10" s="47">
        <f t="shared" si="1"/>
        <v>3.2612448886869605</v>
      </c>
      <c r="P10" s="9"/>
    </row>
    <row r="11" spans="1:133">
      <c r="A11" s="12"/>
      <c r="B11" s="25">
        <v>315</v>
      </c>
      <c r="C11" s="20" t="s">
        <v>67</v>
      </c>
      <c r="D11" s="46">
        <v>102966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102966</v>
      </c>
      <c r="O11" s="47">
        <f t="shared" si="1"/>
        <v>46.781462971376648</v>
      </c>
      <c r="P11" s="9"/>
    </row>
    <row r="12" spans="1:133">
      <c r="A12" s="12"/>
      <c r="B12" s="25">
        <v>316</v>
      </c>
      <c r="C12" s="20" t="s">
        <v>68</v>
      </c>
      <c r="D12" s="46">
        <v>15408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15408</v>
      </c>
      <c r="O12" s="47">
        <f t="shared" si="1"/>
        <v>7.000454338936847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130619</v>
      </c>
      <c r="E13" s="32">
        <f t="shared" si="3"/>
        <v>0</v>
      </c>
      <c r="F13" s="32">
        <f t="shared" si="3"/>
        <v>0</v>
      </c>
      <c r="G13" s="32">
        <f t="shared" si="3"/>
        <v>36064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166683</v>
      </c>
      <c r="O13" s="45">
        <f t="shared" si="1"/>
        <v>75.730577010449792</v>
      </c>
      <c r="P13" s="10"/>
    </row>
    <row r="14" spans="1:133">
      <c r="A14" s="12"/>
      <c r="B14" s="25">
        <v>322</v>
      </c>
      <c r="C14" s="20" t="s">
        <v>0</v>
      </c>
      <c r="D14" s="46">
        <v>130619</v>
      </c>
      <c r="E14" s="46">
        <v>0</v>
      </c>
      <c r="F14" s="46">
        <v>0</v>
      </c>
      <c r="G14" s="46">
        <v>2149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132768</v>
      </c>
      <c r="O14" s="47">
        <f t="shared" si="1"/>
        <v>60.3216719672876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33915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33915</v>
      </c>
      <c r="O15" s="47">
        <f t="shared" si="1"/>
        <v>15.4089050431622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SUM(D17:D21)</f>
        <v>204854</v>
      </c>
      <c r="E16" s="32">
        <f t="shared" si="5"/>
        <v>0</v>
      </c>
      <c r="F16" s="32">
        <f t="shared" si="5"/>
        <v>0</v>
      </c>
      <c r="G16" s="32">
        <f t="shared" si="5"/>
        <v>83360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288214</v>
      </c>
      <c r="O16" s="45">
        <f t="shared" si="1"/>
        <v>130.94684234438893</v>
      </c>
      <c r="P16" s="10"/>
    </row>
    <row r="17" spans="1:16">
      <c r="A17" s="12"/>
      <c r="B17" s="25">
        <v>334.9</v>
      </c>
      <c r="C17" s="20" t="s">
        <v>21</v>
      </c>
      <c r="D17" s="46">
        <v>11279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11279</v>
      </c>
      <c r="O17" s="47">
        <f t="shared" si="1"/>
        <v>5.124488868696047</v>
      </c>
      <c r="P17" s="9"/>
    </row>
    <row r="18" spans="1:16">
      <c r="A18" s="12"/>
      <c r="B18" s="25">
        <v>335.12</v>
      </c>
      <c r="C18" s="20" t="s">
        <v>69</v>
      </c>
      <c r="D18" s="46">
        <v>54558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54558</v>
      </c>
      <c r="O18" s="47">
        <f t="shared" si="1"/>
        <v>24.787823716492504</v>
      </c>
      <c r="P18" s="9"/>
    </row>
    <row r="19" spans="1:16">
      <c r="A19" s="12"/>
      <c r="B19" s="25">
        <v>335.15</v>
      </c>
      <c r="C19" s="20" t="s">
        <v>70</v>
      </c>
      <c r="D19" s="46">
        <v>3083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</v>
      </c>
      <c r="O19" s="47">
        <f t="shared" si="1"/>
        <v>1.400726942298955</v>
      </c>
      <c r="P19" s="9"/>
    </row>
    <row r="20" spans="1:16">
      <c r="A20" s="12"/>
      <c r="B20" s="25">
        <v>335.18</v>
      </c>
      <c r="C20" s="20" t="s">
        <v>71</v>
      </c>
      <c r="D20" s="46">
        <v>135934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135934</v>
      </c>
      <c r="O20" s="47">
        <f t="shared" si="1"/>
        <v>61.76010904134484</v>
      </c>
      <c r="P20" s="9"/>
    </row>
    <row r="21" spans="1:16">
      <c r="A21" s="12"/>
      <c r="B21" s="25">
        <v>337.3</v>
      </c>
      <c r="C21" s="20" t="s">
        <v>82</v>
      </c>
      <c r="D21" s="46">
        <v>0</v>
      </c>
      <c r="E21" s="46">
        <v>0</v>
      </c>
      <c r="F21" s="46">
        <v>0</v>
      </c>
      <c r="G21" s="46">
        <v>83360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83360</v>
      </c>
      <c r="O21" s="47">
        <f t="shared" si="1"/>
        <v>37.873693775556568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524034</v>
      </c>
      <c r="E22" s="32">
        <f t="shared" si="6"/>
        <v>0</v>
      </c>
      <c r="F22" s="32">
        <f t="shared" si="6"/>
        <v>0</v>
      </c>
      <c r="G22" s="32">
        <f t="shared" si="6"/>
        <v>44355</v>
      </c>
      <c r="H22" s="32">
        <f t="shared" si="6"/>
        <v>0</v>
      </c>
      <c r="I22" s="32">
        <f t="shared" si="6"/>
        <v>853169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1421558</v>
      </c>
      <c r="O22" s="45">
        <f t="shared" si="1"/>
        <v>645.86915038618815</v>
      </c>
      <c r="P22" s="10"/>
    </row>
    <row r="23" spans="1:16">
      <c r="A23" s="12"/>
      <c r="B23" s="25">
        <v>341.9</v>
      </c>
      <c r="C23" s="20" t="s">
        <v>72</v>
      </c>
      <c r="D23" s="46">
        <v>150000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150000</v>
      </c>
      <c r="O23" s="47">
        <f t="shared" si="1"/>
        <v>68.150840527033168</v>
      </c>
      <c r="P23" s="9"/>
    </row>
    <row r="24" spans="1:16">
      <c r="A24" s="12"/>
      <c r="B24" s="25">
        <v>343.4</v>
      </c>
      <c r="C24" s="20" t="s">
        <v>33</v>
      </c>
      <c r="D24" s="46">
        <v>291829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291829</v>
      </c>
      <c r="O24" s="47">
        <f t="shared" si="1"/>
        <v>132.5892776010904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853169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853169</v>
      </c>
      <c r="O25" s="47">
        <f t="shared" si="1"/>
        <v>387.62789641072237</v>
      </c>
      <c r="P25" s="9"/>
    </row>
    <row r="26" spans="1:16">
      <c r="A26" s="12"/>
      <c r="B26" s="25">
        <v>343.9</v>
      </c>
      <c r="C26" s="20" t="s">
        <v>35</v>
      </c>
      <c r="D26" s="46">
        <v>0</v>
      </c>
      <c r="E26" s="46">
        <v>0</v>
      </c>
      <c r="F26" s="46">
        <v>0</v>
      </c>
      <c r="G26" s="46">
        <v>44355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44355</v>
      </c>
      <c r="O26" s="47">
        <f t="shared" si="1"/>
        <v>20.152203543843708</v>
      </c>
      <c r="P26" s="9"/>
    </row>
    <row r="27" spans="1:16">
      <c r="A27" s="12"/>
      <c r="B27" s="25">
        <v>344.5</v>
      </c>
      <c r="C27" s="20" t="s">
        <v>73</v>
      </c>
      <c r="D27" s="46">
        <v>58349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58349</v>
      </c>
      <c r="O27" s="47">
        <f t="shared" si="1"/>
        <v>26.510222626079056</v>
      </c>
      <c r="P27" s="9"/>
    </row>
    <row r="28" spans="1:16">
      <c r="A28" s="12"/>
      <c r="B28" s="25">
        <v>347.2</v>
      </c>
      <c r="C28" s="20" t="s">
        <v>37</v>
      </c>
      <c r="D28" s="46">
        <v>3085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3085</v>
      </c>
      <c r="O28" s="47">
        <f t="shared" si="1"/>
        <v>1.4016356201726488</v>
      </c>
      <c r="P28" s="9"/>
    </row>
    <row r="29" spans="1:16">
      <c r="A29" s="12"/>
      <c r="B29" s="25">
        <v>349</v>
      </c>
      <c r="C29" s="20" t="s">
        <v>1</v>
      </c>
      <c r="D29" s="46">
        <v>20771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20771</v>
      </c>
      <c r="O29" s="47">
        <f t="shared" si="1"/>
        <v>9.437074057246706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8219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8219</v>
      </c>
      <c r="O30" s="45">
        <f t="shared" si="1"/>
        <v>3.7342117219445705</v>
      </c>
      <c r="P30" s="10"/>
    </row>
    <row r="31" spans="1:16">
      <c r="A31" s="13"/>
      <c r="B31" s="39">
        <v>351.5</v>
      </c>
      <c r="C31" s="21" t="s">
        <v>40</v>
      </c>
      <c r="D31" s="46">
        <v>8219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8219</v>
      </c>
      <c r="O31" s="47">
        <f t="shared" si="1"/>
        <v>3.7342117219445705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SUM(D33:D34)</f>
        <v>43575</v>
      </c>
      <c r="E32" s="32">
        <f t="shared" si="10"/>
        <v>0</v>
      </c>
      <c r="F32" s="32">
        <f t="shared" si="10"/>
        <v>0</v>
      </c>
      <c r="G32" s="32">
        <f t="shared" si="10"/>
        <v>16682</v>
      </c>
      <c r="H32" s="32">
        <f t="shared" si="10"/>
        <v>0</v>
      </c>
      <c r="I32" s="32">
        <f t="shared" si="10"/>
        <v>12203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72460</v>
      </c>
      <c r="O32" s="45">
        <f t="shared" si="1"/>
        <v>32.921399363925488</v>
      </c>
      <c r="P32" s="10"/>
    </row>
    <row r="33" spans="1:119">
      <c r="A33" s="12"/>
      <c r="B33" s="25">
        <v>361.1</v>
      </c>
      <c r="C33" s="20" t="s">
        <v>41</v>
      </c>
      <c r="D33" s="46">
        <v>32904</v>
      </c>
      <c r="E33" s="46">
        <v>0</v>
      </c>
      <c r="F33" s="46">
        <v>0</v>
      </c>
      <c r="G33" s="46">
        <v>16682</v>
      </c>
      <c r="H33" s="46">
        <v>0</v>
      </c>
      <c r="I33" s="46">
        <v>11803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61389</v>
      </c>
      <c r="O33" s="47">
        <f t="shared" si="1"/>
        <v>27.891412994093592</v>
      </c>
      <c r="P33" s="9"/>
    </row>
    <row r="34" spans="1:119">
      <c r="A34" s="12"/>
      <c r="B34" s="25">
        <v>369.9</v>
      </c>
      <c r="C34" s="20" t="s">
        <v>42</v>
      </c>
      <c r="D34" s="46">
        <v>10671</v>
      </c>
      <c r="E34" s="46">
        <v>0</v>
      </c>
      <c r="F34" s="46">
        <v>0</v>
      </c>
      <c r="G34" s="46">
        <v>0</v>
      </c>
      <c r="H34" s="46">
        <v>0</v>
      </c>
      <c r="I34" s="46">
        <v>400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11071</v>
      </c>
      <c r="O34" s="47">
        <f t="shared" si="1"/>
        <v>5.029986369831895</v>
      </c>
      <c r="P34" s="9"/>
    </row>
    <row r="35" spans="1:119" ht="15.75">
      <c r="A35" s="29" t="s">
        <v>31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141000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141000</v>
      </c>
      <c r="O35" s="45">
        <f t="shared" si="1"/>
        <v>64.061790095411183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141000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141000</v>
      </c>
      <c r="O36" s="47">
        <f t="shared" si="1"/>
        <v>64.061790095411183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2">SUM(D5,D13,D16,D22,D30,D32,D35)</f>
        <v>2349176</v>
      </c>
      <c r="E37" s="15">
        <f t="shared" si="12"/>
        <v>0</v>
      </c>
      <c r="F37" s="15">
        <f t="shared" si="12"/>
        <v>0</v>
      </c>
      <c r="G37" s="15">
        <f t="shared" si="12"/>
        <v>555096</v>
      </c>
      <c r="H37" s="15">
        <f t="shared" si="12"/>
        <v>0</v>
      </c>
      <c r="I37" s="15">
        <f t="shared" si="12"/>
        <v>865372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3769644</v>
      </c>
      <c r="O37" s="38">
        <f t="shared" si="1"/>
        <v>1712.6960472512494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83</v>
      </c>
      <c r="M39" s="48"/>
      <c r="N39" s="48"/>
      <c r="O39" s="43">
        <v>2201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1592456</v>
      </c>
      <c r="E5" s="27">
        <f t="shared" si="0"/>
        <v>0</v>
      </c>
      <c r="F5" s="27">
        <f t="shared" si="0"/>
        <v>0</v>
      </c>
      <c r="G5" s="27">
        <f t="shared" si="0"/>
        <v>227293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1819749</v>
      </c>
      <c r="O5" s="33">
        <f t="shared" ref="O5:O36" si="1">(N5/O$38)</f>
        <v>830.17746350364962</v>
      </c>
      <c r="P5" s="6"/>
    </row>
    <row r="6" spans="1:133">
      <c r="A6" s="12"/>
      <c r="B6" s="25">
        <v>311</v>
      </c>
      <c r="C6" s="20" t="s">
        <v>3</v>
      </c>
      <c r="D6" s="46">
        <v>1227607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1227607</v>
      </c>
      <c r="O6" s="47">
        <f t="shared" si="1"/>
        <v>560.03968978102193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227293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227293</v>
      </c>
      <c r="O7" s="47">
        <f t="shared" si="1"/>
        <v>103.69206204379562</v>
      </c>
      <c r="P7" s="9"/>
    </row>
    <row r="8" spans="1:133">
      <c r="A8" s="12"/>
      <c r="B8" s="25">
        <v>312.41000000000003</v>
      </c>
      <c r="C8" s="20" t="s">
        <v>12</v>
      </c>
      <c r="D8" s="46">
        <v>32975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32975</v>
      </c>
      <c r="O8" s="47">
        <f t="shared" si="1"/>
        <v>15.043339416058394</v>
      </c>
      <c r="P8" s="9"/>
    </row>
    <row r="9" spans="1:133">
      <c r="A9" s="12"/>
      <c r="B9" s="25">
        <v>314.10000000000002</v>
      </c>
      <c r="C9" s="20" t="s">
        <v>13</v>
      </c>
      <c r="D9" s="46">
        <v>206079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206079</v>
      </c>
      <c r="O9" s="47">
        <f t="shared" si="1"/>
        <v>94.014142335766422</v>
      </c>
      <c r="P9" s="9"/>
    </row>
    <row r="10" spans="1:133">
      <c r="A10" s="12"/>
      <c r="B10" s="25">
        <v>314.39999999999998</v>
      </c>
      <c r="C10" s="20" t="s">
        <v>14</v>
      </c>
      <c r="D10" s="46">
        <v>6999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6999</v>
      </c>
      <c r="O10" s="47">
        <f t="shared" si="1"/>
        <v>3.1929744525547443</v>
      </c>
      <c r="P10" s="9"/>
    </row>
    <row r="11" spans="1:133">
      <c r="A11" s="12"/>
      <c r="B11" s="25">
        <v>315</v>
      </c>
      <c r="C11" s="20" t="s">
        <v>67</v>
      </c>
      <c r="D11" s="46">
        <v>104112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104112</v>
      </c>
      <c r="O11" s="47">
        <f t="shared" si="1"/>
        <v>47.496350364963504</v>
      </c>
      <c r="P11" s="9"/>
    </row>
    <row r="12" spans="1:133">
      <c r="A12" s="12"/>
      <c r="B12" s="25">
        <v>316</v>
      </c>
      <c r="C12" s="20" t="s">
        <v>68</v>
      </c>
      <c r="D12" s="46">
        <v>14684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14684</v>
      </c>
      <c r="O12" s="47">
        <f t="shared" si="1"/>
        <v>6.6989051094890515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147417</v>
      </c>
      <c r="E13" s="32">
        <f t="shared" si="3"/>
        <v>0</v>
      </c>
      <c r="F13" s="32">
        <f t="shared" si="3"/>
        <v>0</v>
      </c>
      <c r="G13" s="32">
        <f t="shared" si="3"/>
        <v>39237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186654</v>
      </c>
      <c r="O13" s="45">
        <f t="shared" si="1"/>
        <v>85.152372262773724</v>
      </c>
      <c r="P13" s="10"/>
    </row>
    <row r="14" spans="1:133">
      <c r="A14" s="12"/>
      <c r="B14" s="25">
        <v>322</v>
      </c>
      <c r="C14" s="20" t="s">
        <v>0</v>
      </c>
      <c r="D14" s="46">
        <v>147417</v>
      </c>
      <c r="E14" s="46">
        <v>0</v>
      </c>
      <c r="F14" s="46">
        <v>0</v>
      </c>
      <c r="G14" s="46">
        <v>4297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151714</v>
      </c>
      <c r="O14" s="47">
        <f t="shared" si="1"/>
        <v>69.212591240875909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34940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34940</v>
      </c>
      <c r="O15" s="47">
        <f t="shared" si="1"/>
        <v>15.93978102189781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201814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201814</v>
      </c>
      <c r="O16" s="45">
        <f t="shared" si="1"/>
        <v>92.068430656934311</v>
      </c>
      <c r="P16" s="10"/>
    </row>
    <row r="17" spans="1:16">
      <c r="A17" s="12"/>
      <c r="B17" s="25">
        <v>334.9</v>
      </c>
      <c r="C17" s="20" t="s">
        <v>21</v>
      </c>
      <c r="D17" s="46">
        <v>10950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10950</v>
      </c>
      <c r="O17" s="47">
        <f t="shared" si="1"/>
        <v>4.9954379562043796</v>
      </c>
      <c r="P17" s="9"/>
    </row>
    <row r="18" spans="1:16">
      <c r="A18" s="12"/>
      <c r="B18" s="25">
        <v>335.12</v>
      </c>
      <c r="C18" s="20" t="s">
        <v>69</v>
      </c>
      <c r="D18" s="46">
        <v>52818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52818</v>
      </c>
      <c r="O18" s="47">
        <f t="shared" si="1"/>
        <v>24.095802919708028</v>
      </c>
      <c r="P18" s="9"/>
    </row>
    <row r="19" spans="1:16">
      <c r="A19" s="12"/>
      <c r="B19" s="25">
        <v>335.15</v>
      </c>
      <c r="C19" s="20" t="s">
        <v>70</v>
      </c>
      <c r="D19" s="46">
        <v>3181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3181</v>
      </c>
      <c r="O19" s="47">
        <f t="shared" si="1"/>
        <v>1.4511861313868613</v>
      </c>
      <c r="P19" s="9"/>
    </row>
    <row r="20" spans="1:16">
      <c r="A20" s="12"/>
      <c r="B20" s="25">
        <v>335.18</v>
      </c>
      <c r="C20" s="20" t="s">
        <v>71</v>
      </c>
      <c r="D20" s="46">
        <v>134865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134865</v>
      </c>
      <c r="O20" s="47">
        <f t="shared" si="1"/>
        <v>61.526003649635037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SUM(D22:D28)</f>
        <v>525089</v>
      </c>
      <c r="E21" s="32">
        <f t="shared" si="6"/>
        <v>0</v>
      </c>
      <c r="F21" s="32">
        <f t="shared" si="6"/>
        <v>0</v>
      </c>
      <c r="G21" s="32">
        <f t="shared" si="6"/>
        <v>43729</v>
      </c>
      <c r="H21" s="32">
        <f t="shared" si="6"/>
        <v>0</v>
      </c>
      <c r="I21" s="32">
        <f t="shared" si="6"/>
        <v>817945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1386763</v>
      </c>
      <c r="O21" s="45">
        <f t="shared" si="1"/>
        <v>632.64735401459859</v>
      </c>
      <c r="P21" s="10"/>
    </row>
    <row r="22" spans="1:16">
      <c r="A22" s="12"/>
      <c r="B22" s="25">
        <v>341.9</v>
      </c>
      <c r="C22" s="20" t="s">
        <v>72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7">SUM(D22:M22)</f>
        <v>150000</v>
      </c>
      <c r="O22" s="47">
        <f t="shared" si="1"/>
        <v>68.430656934306569</v>
      </c>
      <c r="P22" s="9"/>
    </row>
    <row r="23" spans="1:16">
      <c r="A23" s="12"/>
      <c r="B23" s="25">
        <v>343.4</v>
      </c>
      <c r="C23" s="20" t="s">
        <v>33</v>
      </c>
      <c r="D23" s="46">
        <v>292929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292929</v>
      </c>
      <c r="O23" s="47">
        <f t="shared" si="1"/>
        <v>133.63549270072994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817945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817945</v>
      </c>
      <c r="O24" s="47">
        <f t="shared" si="1"/>
        <v>373.15009124087589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43729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43729</v>
      </c>
      <c r="O25" s="47">
        <f t="shared" si="1"/>
        <v>19.949361313868614</v>
      </c>
      <c r="P25" s="9"/>
    </row>
    <row r="26" spans="1:16">
      <c r="A26" s="12"/>
      <c r="B26" s="25">
        <v>344.5</v>
      </c>
      <c r="C26" s="20" t="s">
        <v>73</v>
      </c>
      <c r="D26" s="46">
        <v>54539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54539</v>
      </c>
      <c r="O26" s="47">
        <f t="shared" si="1"/>
        <v>24.880930656934307</v>
      </c>
      <c r="P26" s="9"/>
    </row>
    <row r="27" spans="1:16">
      <c r="A27" s="12"/>
      <c r="B27" s="25">
        <v>347.2</v>
      </c>
      <c r="C27" s="20" t="s">
        <v>37</v>
      </c>
      <c r="D27" s="46">
        <v>4380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4380</v>
      </c>
      <c r="O27" s="47">
        <f t="shared" si="1"/>
        <v>1.9981751824817517</v>
      </c>
      <c r="P27" s="9"/>
    </row>
    <row r="28" spans="1:16">
      <c r="A28" s="12"/>
      <c r="B28" s="25">
        <v>349</v>
      </c>
      <c r="C28" s="20" t="s">
        <v>1</v>
      </c>
      <c r="D28" s="46">
        <v>23241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23241</v>
      </c>
      <c r="O28" s="47">
        <f t="shared" si="1"/>
        <v>10.602645985401459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6056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6" si="9">SUM(D29:M29)</f>
        <v>6056</v>
      </c>
      <c r="O29" s="45">
        <f t="shared" si="1"/>
        <v>2.7627737226277373</v>
      </c>
      <c r="P29" s="10"/>
    </row>
    <row r="30" spans="1:16">
      <c r="A30" s="13"/>
      <c r="B30" s="39">
        <v>351.5</v>
      </c>
      <c r="C30" s="21" t="s">
        <v>40</v>
      </c>
      <c r="D30" s="46">
        <v>6056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6056</v>
      </c>
      <c r="O30" s="47">
        <f t="shared" si="1"/>
        <v>2.7627737226277373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SUM(D32:D33)</f>
        <v>31461</v>
      </c>
      <c r="E31" s="32">
        <f t="shared" si="10"/>
        <v>0</v>
      </c>
      <c r="F31" s="32">
        <f t="shared" si="10"/>
        <v>0</v>
      </c>
      <c r="G31" s="32">
        <f t="shared" si="10"/>
        <v>43705</v>
      </c>
      <c r="H31" s="32">
        <f t="shared" si="10"/>
        <v>0</v>
      </c>
      <c r="I31" s="32">
        <f t="shared" si="10"/>
        <v>10902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86068</v>
      </c>
      <c r="O31" s="45">
        <f t="shared" si="1"/>
        <v>39.264598540145982</v>
      </c>
      <c r="P31" s="10"/>
    </row>
    <row r="32" spans="1:16">
      <c r="A32" s="12"/>
      <c r="B32" s="25">
        <v>361.1</v>
      </c>
      <c r="C32" s="20" t="s">
        <v>41</v>
      </c>
      <c r="D32" s="46">
        <v>17218</v>
      </c>
      <c r="E32" s="46">
        <v>0</v>
      </c>
      <c r="F32" s="46">
        <v>0</v>
      </c>
      <c r="G32" s="46">
        <v>7530</v>
      </c>
      <c r="H32" s="46">
        <v>0</v>
      </c>
      <c r="I32" s="46">
        <v>10362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35110</v>
      </c>
      <c r="O32" s="47">
        <f t="shared" si="1"/>
        <v>16.017335766423358</v>
      </c>
      <c r="P32" s="9"/>
    </row>
    <row r="33" spans="1:119">
      <c r="A33" s="12"/>
      <c r="B33" s="25">
        <v>369.9</v>
      </c>
      <c r="C33" s="20" t="s">
        <v>42</v>
      </c>
      <c r="D33" s="46">
        <v>14243</v>
      </c>
      <c r="E33" s="46">
        <v>0</v>
      </c>
      <c r="F33" s="46">
        <v>0</v>
      </c>
      <c r="G33" s="46">
        <v>36175</v>
      </c>
      <c r="H33" s="46">
        <v>0</v>
      </c>
      <c r="I33" s="46">
        <v>540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50958</v>
      </c>
      <c r="O33" s="47">
        <f t="shared" si="1"/>
        <v>23.247262773722628</v>
      </c>
      <c r="P33" s="9"/>
    </row>
    <row r="34" spans="1:119" ht="15.75">
      <c r="A34" s="29" t="s">
        <v>31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141000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141000</v>
      </c>
      <c r="O34" s="45">
        <f t="shared" si="1"/>
        <v>64.324817518248182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141000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141000</v>
      </c>
      <c r="O35" s="47">
        <f t="shared" si="1"/>
        <v>64.324817518248182</v>
      </c>
      <c r="P35" s="9"/>
    </row>
    <row r="36" spans="1:119" ht="16.5" thickBot="1">
      <c r="A36" s="14" t="s">
        <v>38</v>
      </c>
      <c r="B36" s="23"/>
      <c r="C36" s="22"/>
      <c r="D36" s="15">
        <f t="shared" ref="D36:M36" si="12">SUM(D5,D13,D16,D21,D29,D31,D34)</f>
        <v>2504293</v>
      </c>
      <c r="E36" s="15">
        <f t="shared" si="12"/>
        <v>0</v>
      </c>
      <c r="F36" s="15">
        <f t="shared" si="12"/>
        <v>0</v>
      </c>
      <c r="G36" s="15">
        <f t="shared" si="12"/>
        <v>494964</v>
      </c>
      <c r="H36" s="15">
        <f t="shared" si="12"/>
        <v>0</v>
      </c>
      <c r="I36" s="15">
        <f t="shared" si="12"/>
        <v>828847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3828104</v>
      </c>
      <c r="O36" s="38">
        <f t="shared" si="1"/>
        <v>1746.3978102189781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80</v>
      </c>
      <c r="M38" s="48"/>
      <c r="N38" s="48"/>
      <c r="O38" s="43">
        <v>2192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1401630</v>
      </c>
      <c r="E5" s="27">
        <f t="shared" si="0"/>
        <v>0</v>
      </c>
      <c r="F5" s="27">
        <f t="shared" si="0"/>
        <v>0</v>
      </c>
      <c r="G5" s="27">
        <f t="shared" si="0"/>
        <v>216112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1617742</v>
      </c>
      <c r="O5" s="33">
        <f t="shared" ref="O5:O36" si="1">(N5/O$38)</f>
        <v>751.73884758364318</v>
      </c>
      <c r="P5" s="6"/>
    </row>
    <row r="6" spans="1:133">
      <c r="A6" s="12"/>
      <c r="B6" s="25">
        <v>311</v>
      </c>
      <c r="C6" s="20" t="s">
        <v>3</v>
      </c>
      <c r="D6" s="46">
        <v>1026322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1026322</v>
      </c>
      <c r="O6" s="47">
        <f t="shared" si="1"/>
        <v>476.91542750929369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216112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216112</v>
      </c>
      <c r="O7" s="47">
        <f t="shared" si="1"/>
        <v>100.42379182156134</v>
      </c>
      <c r="P7" s="9"/>
    </row>
    <row r="8" spans="1:133">
      <c r="A8" s="12"/>
      <c r="B8" s="25">
        <v>312.41000000000003</v>
      </c>
      <c r="C8" s="20" t="s">
        <v>12</v>
      </c>
      <c r="D8" s="46">
        <v>32069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32069</v>
      </c>
      <c r="O8" s="47">
        <f t="shared" si="1"/>
        <v>14.901951672862454</v>
      </c>
      <c r="P8" s="9"/>
    </row>
    <row r="9" spans="1:133">
      <c r="A9" s="12"/>
      <c r="B9" s="25">
        <v>314.10000000000002</v>
      </c>
      <c r="C9" s="20" t="s">
        <v>13</v>
      </c>
      <c r="D9" s="46">
        <v>214827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214827</v>
      </c>
      <c r="O9" s="47">
        <f t="shared" si="1"/>
        <v>99.826672862453535</v>
      </c>
      <c r="P9" s="9"/>
    </row>
    <row r="10" spans="1:133">
      <c r="A10" s="12"/>
      <c r="B10" s="25">
        <v>314.39999999999998</v>
      </c>
      <c r="C10" s="20" t="s">
        <v>14</v>
      </c>
      <c r="D10" s="46">
        <v>6756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6756</v>
      </c>
      <c r="O10" s="47">
        <f t="shared" si="1"/>
        <v>3.1394052044609664</v>
      </c>
      <c r="P10" s="9"/>
    </row>
    <row r="11" spans="1:133">
      <c r="A11" s="12"/>
      <c r="B11" s="25">
        <v>315</v>
      </c>
      <c r="C11" s="20" t="s">
        <v>67</v>
      </c>
      <c r="D11" s="46">
        <v>106461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106461</v>
      </c>
      <c r="O11" s="47">
        <f t="shared" si="1"/>
        <v>49.4707249070632</v>
      </c>
      <c r="P11" s="9"/>
    </row>
    <row r="12" spans="1:133">
      <c r="A12" s="12"/>
      <c r="B12" s="25">
        <v>316</v>
      </c>
      <c r="C12" s="20" t="s">
        <v>68</v>
      </c>
      <c r="D12" s="46">
        <v>15195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15195</v>
      </c>
      <c r="O12" s="47">
        <f t="shared" si="1"/>
        <v>7.0608736059479558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230538</v>
      </c>
      <c r="E13" s="32">
        <f t="shared" si="3"/>
        <v>0</v>
      </c>
      <c r="F13" s="32">
        <f t="shared" si="3"/>
        <v>0</v>
      </c>
      <c r="G13" s="32">
        <f t="shared" si="3"/>
        <v>163410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393948</v>
      </c>
      <c r="O13" s="45">
        <f t="shared" si="1"/>
        <v>183.06133828996283</v>
      </c>
      <c r="P13" s="10"/>
    </row>
    <row r="14" spans="1:133">
      <c r="A14" s="12"/>
      <c r="B14" s="25">
        <v>322</v>
      </c>
      <c r="C14" s="20" t="s">
        <v>0</v>
      </c>
      <c r="D14" s="46">
        <v>230538</v>
      </c>
      <c r="E14" s="46">
        <v>0</v>
      </c>
      <c r="F14" s="46">
        <v>0</v>
      </c>
      <c r="G14" s="46">
        <v>16735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247273</v>
      </c>
      <c r="O14" s="47">
        <f t="shared" si="1"/>
        <v>114.90381040892193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146675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146675</v>
      </c>
      <c r="O15" s="47">
        <f t="shared" si="1"/>
        <v>68.157527881040892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196994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196994</v>
      </c>
      <c r="O16" s="45">
        <f t="shared" si="1"/>
        <v>91.539962825278806</v>
      </c>
      <c r="P16" s="10"/>
    </row>
    <row r="17" spans="1:16">
      <c r="A17" s="12"/>
      <c r="B17" s="25">
        <v>334.9</v>
      </c>
      <c r="C17" s="20" t="s">
        <v>21</v>
      </c>
      <c r="D17" s="46">
        <v>10631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10631</v>
      </c>
      <c r="O17" s="47">
        <f t="shared" si="1"/>
        <v>4.9400557620817844</v>
      </c>
      <c r="P17" s="9"/>
    </row>
    <row r="18" spans="1:16">
      <c r="A18" s="12"/>
      <c r="B18" s="25">
        <v>335.12</v>
      </c>
      <c r="C18" s="20" t="s">
        <v>69</v>
      </c>
      <c r="D18" s="46">
        <v>52585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52585</v>
      </c>
      <c r="O18" s="47">
        <f t="shared" si="1"/>
        <v>24.435408921933085</v>
      </c>
      <c r="P18" s="9"/>
    </row>
    <row r="19" spans="1:16">
      <c r="A19" s="12"/>
      <c r="B19" s="25">
        <v>335.15</v>
      </c>
      <c r="C19" s="20" t="s">
        <v>70</v>
      </c>
      <c r="D19" s="46">
        <v>3181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3181</v>
      </c>
      <c r="O19" s="47">
        <f t="shared" si="1"/>
        <v>1.4781598513011152</v>
      </c>
      <c r="P19" s="9"/>
    </row>
    <row r="20" spans="1:16">
      <c r="A20" s="12"/>
      <c r="B20" s="25">
        <v>335.18</v>
      </c>
      <c r="C20" s="20" t="s">
        <v>71</v>
      </c>
      <c r="D20" s="46">
        <v>130597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130597</v>
      </c>
      <c r="O20" s="47">
        <f t="shared" si="1"/>
        <v>60.686338289962826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SUM(D22:D28)</f>
        <v>544197</v>
      </c>
      <c r="E21" s="32">
        <f t="shared" si="6"/>
        <v>0</v>
      </c>
      <c r="F21" s="32">
        <f t="shared" si="6"/>
        <v>0</v>
      </c>
      <c r="G21" s="32">
        <f t="shared" si="6"/>
        <v>45470</v>
      </c>
      <c r="H21" s="32">
        <f t="shared" si="6"/>
        <v>0</v>
      </c>
      <c r="I21" s="32">
        <f t="shared" si="6"/>
        <v>809642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1399309</v>
      </c>
      <c r="O21" s="45">
        <f t="shared" si="1"/>
        <v>650.23652416356879</v>
      </c>
      <c r="P21" s="10"/>
    </row>
    <row r="22" spans="1:16">
      <c r="A22" s="12"/>
      <c r="B22" s="25">
        <v>341.9</v>
      </c>
      <c r="C22" s="20" t="s">
        <v>72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7">SUM(D22:M22)</f>
        <v>150000</v>
      </c>
      <c r="O22" s="47">
        <f t="shared" si="1"/>
        <v>69.702602230483265</v>
      </c>
      <c r="P22" s="9"/>
    </row>
    <row r="23" spans="1:16">
      <c r="A23" s="12"/>
      <c r="B23" s="25">
        <v>343.4</v>
      </c>
      <c r="C23" s="20" t="s">
        <v>33</v>
      </c>
      <c r="D23" s="46">
        <v>295292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295292</v>
      </c>
      <c r="O23" s="47">
        <f t="shared" si="1"/>
        <v>137.21747211895911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809642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809642</v>
      </c>
      <c r="O24" s="47">
        <f t="shared" si="1"/>
        <v>376.22769516728624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45470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45470</v>
      </c>
      <c r="O25" s="47">
        <f t="shared" si="1"/>
        <v>21.12918215613383</v>
      </c>
      <c r="P25" s="9"/>
    </row>
    <row r="26" spans="1:16">
      <c r="A26" s="12"/>
      <c r="B26" s="25">
        <v>344.5</v>
      </c>
      <c r="C26" s="20" t="s">
        <v>73</v>
      </c>
      <c r="D26" s="46">
        <v>55383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55383</v>
      </c>
      <c r="O26" s="47">
        <f t="shared" si="1"/>
        <v>25.735594795539033</v>
      </c>
      <c r="P26" s="9"/>
    </row>
    <row r="27" spans="1:16">
      <c r="A27" s="12"/>
      <c r="B27" s="25">
        <v>347.2</v>
      </c>
      <c r="C27" s="20" t="s">
        <v>37</v>
      </c>
      <c r="D27" s="46">
        <v>3511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3511</v>
      </c>
      <c r="O27" s="47">
        <f t="shared" si="1"/>
        <v>1.6315055762081785</v>
      </c>
      <c r="P27" s="9"/>
    </row>
    <row r="28" spans="1:16">
      <c r="A28" s="12"/>
      <c r="B28" s="25">
        <v>349</v>
      </c>
      <c r="C28" s="20" t="s">
        <v>1</v>
      </c>
      <c r="D28" s="46">
        <v>40011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40011</v>
      </c>
      <c r="O28" s="47">
        <f t="shared" si="1"/>
        <v>18.592472118959108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6085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6" si="9">SUM(D29:M29)</f>
        <v>6085</v>
      </c>
      <c r="O29" s="45">
        <f t="shared" si="1"/>
        <v>2.8276022304832713</v>
      </c>
      <c r="P29" s="10"/>
    </row>
    <row r="30" spans="1:16">
      <c r="A30" s="13"/>
      <c r="B30" s="39">
        <v>351.5</v>
      </c>
      <c r="C30" s="21" t="s">
        <v>40</v>
      </c>
      <c r="D30" s="46">
        <v>6085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6085</v>
      </c>
      <c r="O30" s="47">
        <f t="shared" si="1"/>
        <v>2.8276022304832713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SUM(D32:D33)</f>
        <v>43830</v>
      </c>
      <c r="E31" s="32">
        <f t="shared" si="10"/>
        <v>0</v>
      </c>
      <c r="F31" s="32">
        <f t="shared" si="10"/>
        <v>0</v>
      </c>
      <c r="G31" s="32">
        <f t="shared" si="10"/>
        <v>15877</v>
      </c>
      <c r="H31" s="32">
        <f t="shared" si="10"/>
        <v>0</v>
      </c>
      <c r="I31" s="32">
        <f t="shared" si="10"/>
        <v>15531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75238</v>
      </c>
      <c r="O31" s="45">
        <f t="shared" si="1"/>
        <v>34.961895910780669</v>
      </c>
      <c r="P31" s="10"/>
    </row>
    <row r="32" spans="1:16">
      <c r="A32" s="12"/>
      <c r="B32" s="25">
        <v>361.1</v>
      </c>
      <c r="C32" s="20" t="s">
        <v>41</v>
      </c>
      <c r="D32" s="46">
        <v>18530</v>
      </c>
      <c r="E32" s="46">
        <v>0</v>
      </c>
      <c r="F32" s="46">
        <v>0</v>
      </c>
      <c r="G32" s="46">
        <v>15840</v>
      </c>
      <c r="H32" s="46">
        <v>0</v>
      </c>
      <c r="I32" s="46">
        <v>10923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45293</v>
      </c>
      <c r="O32" s="47">
        <f t="shared" si="1"/>
        <v>21.046933085501859</v>
      </c>
      <c r="P32" s="9"/>
    </row>
    <row r="33" spans="1:119">
      <c r="A33" s="12"/>
      <c r="B33" s="25">
        <v>369.9</v>
      </c>
      <c r="C33" s="20" t="s">
        <v>42</v>
      </c>
      <c r="D33" s="46">
        <v>25300</v>
      </c>
      <c r="E33" s="46">
        <v>0</v>
      </c>
      <c r="F33" s="46">
        <v>0</v>
      </c>
      <c r="G33" s="46">
        <v>37</v>
      </c>
      <c r="H33" s="46">
        <v>0</v>
      </c>
      <c r="I33" s="46">
        <v>4608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29945</v>
      </c>
      <c r="O33" s="47">
        <f t="shared" si="1"/>
        <v>13.91496282527881</v>
      </c>
      <c r="P33" s="9"/>
    </row>
    <row r="34" spans="1:119" ht="15.75">
      <c r="A34" s="29" t="s">
        <v>31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150000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150000</v>
      </c>
      <c r="O34" s="45">
        <f t="shared" si="1"/>
        <v>69.702602230483265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150000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150000</v>
      </c>
      <c r="O35" s="47">
        <f t="shared" si="1"/>
        <v>69.702602230483265</v>
      </c>
      <c r="P35" s="9"/>
    </row>
    <row r="36" spans="1:119" ht="16.5" thickBot="1">
      <c r="A36" s="14" t="s">
        <v>38</v>
      </c>
      <c r="B36" s="23"/>
      <c r="C36" s="22"/>
      <c r="D36" s="15">
        <f t="shared" ref="D36:M36" si="12">SUM(D5,D13,D16,D21,D29,D31,D34)</f>
        <v>2423274</v>
      </c>
      <c r="E36" s="15">
        <f t="shared" si="12"/>
        <v>0</v>
      </c>
      <c r="F36" s="15">
        <f t="shared" si="12"/>
        <v>0</v>
      </c>
      <c r="G36" s="15">
        <f t="shared" si="12"/>
        <v>590869</v>
      </c>
      <c r="H36" s="15">
        <f t="shared" si="12"/>
        <v>0</v>
      </c>
      <c r="I36" s="15">
        <f t="shared" si="12"/>
        <v>825173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3839316</v>
      </c>
      <c r="O36" s="38">
        <f t="shared" si="1"/>
        <v>1784.0687732342008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78</v>
      </c>
      <c r="M38" s="48"/>
      <c r="N38" s="48"/>
      <c r="O38" s="43">
        <v>2152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45</v>
      </c>
      <c r="F4" s="34" t="s">
        <v>46</v>
      </c>
      <c r="G4" s="34" t="s">
        <v>47</v>
      </c>
      <c r="H4" s="34" t="s">
        <v>6</v>
      </c>
      <c r="I4" s="34" t="s">
        <v>7</v>
      </c>
      <c r="J4" s="35" t="s">
        <v>48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1310726</v>
      </c>
      <c r="E5" s="27">
        <f t="shared" si="0"/>
        <v>0</v>
      </c>
      <c r="F5" s="27">
        <f t="shared" si="0"/>
        <v>0</v>
      </c>
      <c r="G5" s="27">
        <f t="shared" si="0"/>
        <v>200779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1511505</v>
      </c>
      <c r="O5" s="33">
        <f t="shared" ref="O5:O36" si="1">(N5/O$38)</f>
        <v>704.00791802515141</v>
      </c>
      <c r="P5" s="6"/>
    </row>
    <row r="6" spans="1:133">
      <c r="A6" s="12"/>
      <c r="B6" s="25">
        <v>311</v>
      </c>
      <c r="C6" s="20" t="s">
        <v>3</v>
      </c>
      <c r="D6" s="46">
        <v>946605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946605</v>
      </c>
      <c r="O6" s="47">
        <f t="shared" si="1"/>
        <v>440.89659990684675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200779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200779</v>
      </c>
      <c r="O7" s="47">
        <f t="shared" si="1"/>
        <v>93.516068933395431</v>
      </c>
      <c r="P7" s="9"/>
    </row>
    <row r="8" spans="1:133">
      <c r="A8" s="12"/>
      <c r="B8" s="25">
        <v>312.41000000000003</v>
      </c>
      <c r="C8" s="20" t="s">
        <v>12</v>
      </c>
      <c r="D8" s="46">
        <v>31052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31052</v>
      </c>
      <c r="O8" s="47">
        <f t="shared" si="1"/>
        <v>14.462971588262691</v>
      </c>
      <c r="P8" s="9"/>
    </row>
    <row r="9" spans="1:133">
      <c r="A9" s="12"/>
      <c r="B9" s="25">
        <v>314.10000000000002</v>
      </c>
      <c r="C9" s="20" t="s">
        <v>13</v>
      </c>
      <c r="D9" s="46">
        <v>200721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200721</v>
      </c>
      <c r="O9" s="47">
        <f t="shared" si="1"/>
        <v>93.489054494643682</v>
      </c>
      <c r="P9" s="9"/>
    </row>
    <row r="10" spans="1:133">
      <c r="A10" s="12"/>
      <c r="B10" s="25">
        <v>314.39999999999998</v>
      </c>
      <c r="C10" s="20" t="s">
        <v>14</v>
      </c>
      <c r="D10" s="46">
        <v>6578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6578</v>
      </c>
      <c r="O10" s="47">
        <f t="shared" si="1"/>
        <v>3.063809967396367</v>
      </c>
      <c r="P10" s="9"/>
    </row>
    <row r="11" spans="1:133">
      <c r="A11" s="12"/>
      <c r="B11" s="25">
        <v>315</v>
      </c>
      <c r="C11" s="20" t="s">
        <v>67</v>
      </c>
      <c r="D11" s="46">
        <v>109604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109604</v>
      </c>
      <c r="O11" s="47">
        <f t="shared" si="1"/>
        <v>51.049836981835121</v>
      </c>
      <c r="P11" s="9"/>
    </row>
    <row r="12" spans="1:133">
      <c r="A12" s="12"/>
      <c r="B12" s="25">
        <v>316</v>
      </c>
      <c r="C12" s="20" t="s">
        <v>68</v>
      </c>
      <c r="D12" s="46">
        <v>16166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16166</v>
      </c>
      <c r="O12" s="47">
        <f t="shared" si="1"/>
        <v>7.529576152771309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202167</v>
      </c>
      <c r="E13" s="32">
        <f t="shared" si="3"/>
        <v>0</v>
      </c>
      <c r="F13" s="32">
        <f t="shared" si="3"/>
        <v>0</v>
      </c>
      <c r="G13" s="32">
        <f t="shared" si="3"/>
        <v>154391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356558</v>
      </c>
      <c r="O13" s="45">
        <f t="shared" si="1"/>
        <v>166.07265952491849</v>
      </c>
      <c r="P13" s="10"/>
    </row>
    <row r="14" spans="1:133">
      <c r="A14" s="12"/>
      <c r="B14" s="25">
        <v>322</v>
      </c>
      <c r="C14" s="20" t="s">
        <v>0</v>
      </c>
      <c r="D14" s="46">
        <v>202167</v>
      </c>
      <c r="E14" s="46">
        <v>0</v>
      </c>
      <c r="F14" s="46">
        <v>0</v>
      </c>
      <c r="G14" s="46">
        <v>9466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211633</v>
      </c>
      <c r="O14" s="47">
        <f t="shared" si="1"/>
        <v>98.571495109455057</v>
      </c>
      <c r="P14" s="9"/>
    </row>
    <row r="15" spans="1:133">
      <c r="A15" s="12"/>
      <c r="B15" s="25">
        <v>324.61</v>
      </c>
      <c r="C15" s="20" t="s">
        <v>18</v>
      </c>
      <c r="D15" s="46">
        <v>0</v>
      </c>
      <c r="E15" s="46">
        <v>0</v>
      </c>
      <c r="F15" s="46">
        <v>0</v>
      </c>
      <c r="G15" s="46">
        <v>144925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144925</v>
      </c>
      <c r="O15" s="47">
        <f t="shared" si="1"/>
        <v>67.501164415463435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SUM(D17:D20)</f>
        <v>188572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188572</v>
      </c>
      <c r="O16" s="45">
        <f t="shared" si="1"/>
        <v>87.830461108523522</v>
      </c>
      <c r="P16" s="10"/>
    </row>
    <row r="17" spans="1:16">
      <c r="A17" s="12"/>
      <c r="B17" s="25">
        <v>334.9</v>
      </c>
      <c r="C17" s="20" t="s">
        <v>21</v>
      </c>
      <c r="D17" s="46">
        <v>10321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10321</v>
      </c>
      <c r="O17" s="47">
        <f t="shared" si="1"/>
        <v>4.8071727992547739</v>
      </c>
      <c r="P17" s="9"/>
    </row>
    <row r="18" spans="1:16">
      <c r="A18" s="12"/>
      <c r="B18" s="25">
        <v>335.12</v>
      </c>
      <c r="C18" s="20" t="s">
        <v>69</v>
      </c>
      <c r="D18" s="46">
        <v>51752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51752</v>
      </c>
      <c r="O18" s="47">
        <f t="shared" si="1"/>
        <v>24.104331625523987</v>
      </c>
      <c r="P18" s="9"/>
    </row>
    <row r="19" spans="1:16">
      <c r="A19" s="12"/>
      <c r="B19" s="25">
        <v>335.15</v>
      </c>
      <c r="C19" s="20" t="s">
        <v>70</v>
      </c>
      <c r="D19" s="46">
        <v>3181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3181</v>
      </c>
      <c r="O19" s="47">
        <f t="shared" si="1"/>
        <v>1.4816022356776899</v>
      </c>
      <c r="P19" s="9"/>
    </row>
    <row r="20" spans="1:16">
      <c r="A20" s="12"/>
      <c r="B20" s="25">
        <v>335.18</v>
      </c>
      <c r="C20" s="20" t="s">
        <v>71</v>
      </c>
      <c r="D20" s="46">
        <v>123318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123318</v>
      </c>
      <c r="O20" s="47">
        <f t="shared" si="1"/>
        <v>57.437354448067069</v>
      </c>
      <c r="P20" s="9"/>
    </row>
    <row r="21" spans="1:16" ht="15.75">
      <c r="A21" s="29" t="s">
        <v>29</v>
      </c>
      <c r="B21" s="30"/>
      <c r="C21" s="31"/>
      <c r="D21" s="32">
        <f t="shared" ref="D21:M21" si="6">SUM(D22:D28)</f>
        <v>564456</v>
      </c>
      <c r="E21" s="32">
        <f t="shared" si="6"/>
        <v>0</v>
      </c>
      <c r="F21" s="32">
        <f t="shared" si="6"/>
        <v>0</v>
      </c>
      <c r="G21" s="32">
        <f t="shared" si="6"/>
        <v>44658</v>
      </c>
      <c r="H21" s="32">
        <f t="shared" si="6"/>
        <v>0</v>
      </c>
      <c r="I21" s="32">
        <f t="shared" si="6"/>
        <v>801252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1410366</v>
      </c>
      <c r="O21" s="45">
        <f t="shared" si="1"/>
        <v>656.90079180251519</v>
      </c>
      <c r="P21" s="10"/>
    </row>
    <row r="22" spans="1:16">
      <c r="A22" s="12"/>
      <c r="B22" s="25">
        <v>341.9</v>
      </c>
      <c r="C22" s="20" t="s">
        <v>72</v>
      </c>
      <c r="D22" s="46">
        <v>150000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7">SUM(D22:M22)</f>
        <v>150000</v>
      </c>
      <c r="O22" s="47">
        <f t="shared" si="1"/>
        <v>69.864927806241269</v>
      </c>
      <c r="P22" s="9"/>
    </row>
    <row r="23" spans="1:16">
      <c r="A23" s="12"/>
      <c r="B23" s="25">
        <v>343.4</v>
      </c>
      <c r="C23" s="20" t="s">
        <v>33</v>
      </c>
      <c r="D23" s="46">
        <v>304080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304080</v>
      </c>
      <c r="O23" s="47">
        <f t="shared" si="1"/>
        <v>141.63018164881228</v>
      </c>
      <c r="P23" s="9"/>
    </row>
    <row r="24" spans="1:16">
      <c r="A24" s="12"/>
      <c r="B24" s="25">
        <v>343.5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801252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801252</v>
      </c>
      <c r="O24" s="47">
        <f t="shared" si="1"/>
        <v>373.19608756404284</v>
      </c>
      <c r="P24" s="9"/>
    </row>
    <row r="25" spans="1:16">
      <c r="A25" s="12"/>
      <c r="B25" s="25">
        <v>343.9</v>
      </c>
      <c r="C25" s="20" t="s">
        <v>35</v>
      </c>
      <c r="D25" s="46">
        <v>0</v>
      </c>
      <c r="E25" s="46">
        <v>0</v>
      </c>
      <c r="F25" s="46">
        <v>0</v>
      </c>
      <c r="G25" s="46">
        <v>44658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44658</v>
      </c>
      <c r="O25" s="47">
        <f t="shared" si="1"/>
        <v>20.800186306474149</v>
      </c>
      <c r="P25" s="9"/>
    </row>
    <row r="26" spans="1:16">
      <c r="A26" s="12"/>
      <c r="B26" s="25">
        <v>344.5</v>
      </c>
      <c r="C26" s="20" t="s">
        <v>73</v>
      </c>
      <c r="D26" s="46">
        <v>56328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56328</v>
      </c>
      <c r="O26" s="47">
        <f t="shared" si="1"/>
        <v>26.235677689799722</v>
      </c>
      <c r="P26" s="9"/>
    </row>
    <row r="27" spans="1:16">
      <c r="A27" s="12"/>
      <c r="B27" s="25">
        <v>347.2</v>
      </c>
      <c r="C27" s="20" t="s">
        <v>37</v>
      </c>
      <c r="D27" s="46">
        <v>4906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4906</v>
      </c>
      <c r="O27" s="47">
        <f t="shared" si="1"/>
        <v>2.2850489054494645</v>
      </c>
      <c r="P27" s="9"/>
    </row>
    <row r="28" spans="1:16">
      <c r="A28" s="12"/>
      <c r="B28" s="25">
        <v>349</v>
      </c>
      <c r="C28" s="20" t="s">
        <v>1</v>
      </c>
      <c r="D28" s="46">
        <v>49142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49142</v>
      </c>
      <c r="O28" s="47">
        <f t="shared" si="1"/>
        <v>22.888681881695391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11724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6" si="9">SUM(D29:M29)</f>
        <v>11724</v>
      </c>
      <c r="O29" s="45">
        <f t="shared" si="1"/>
        <v>5.4606427573358172</v>
      </c>
      <c r="P29" s="10"/>
    </row>
    <row r="30" spans="1:16">
      <c r="A30" s="13"/>
      <c r="B30" s="39">
        <v>351.5</v>
      </c>
      <c r="C30" s="21" t="s">
        <v>40</v>
      </c>
      <c r="D30" s="46">
        <v>11724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11724</v>
      </c>
      <c r="O30" s="47">
        <f t="shared" si="1"/>
        <v>5.4606427573358172</v>
      </c>
      <c r="P30" s="9"/>
    </row>
    <row r="31" spans="1:16" ht="15.75">
      <c r="A31" s="29" t="s">
        <v>4</v>
      </c>
      <c r="B31" s="30"/>
      <c r="C31" s="31"/>
      <c r="D31" s="32">
        <f t="shared" ref="D31:M31" si="10">SUM(D32:D33)</f>
        <v>86054</v>
      </c>
      <c r="E31" s="32">
        <f t="shared" si="10"/>
        <v>0</v>
      </c>
      <c r="F31" s="32">
        <f t="shared" si="10"/>
        <v>0</v>
      </c>
      <c r="G31" s="32">
        <f t="shared" si="10"/>
        <v>316115</v>
      </c>
      <c r="H31" s="32">
        <f t="shared" si="10"/>
        <v>0</v>
      </c>
      <c r="I31" s="32">
        <f t="shared" si="10"/>
        <v>9472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411641</v>
      </c>
      <c r="O31" s="45">
        <f t="shared" si="1"/>
        <v>191.72845831392641</v>
      </c>
      <c r="P31" s="10"/>
    </row>
    <row r="32" spans="1:16">
      <c r="A32" s="12"/>
      <c r="B32" s="25">
        <v>361.1</v>
      </c>
      <c r="C32" s="20" t="s">
        <v>41</v>
      </c>
      <c r="D32" s="46">
        <v>13334</v>
      </c>
      <c r="E32" s="46">
        <v>0</v>
      </c>
      <c r="F32" s="46">
        <v>0</v>
      </c>
      <c r="G32" s="46">
        <v>9481</v>
      </c>
      <c r="H32" s="46">
        <v>0</v>
      </c>
      <c r="I32" s="46">
        <v>6606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29421</v>
      </c>
      <c r="O32" s="47">
        <f t="shared" si="1"/>
        <v>13.703306939916162</v>
      </c>
      <c r="P32" s="9"/>
    </row>
    <row r="33" spans="1:119">
      <c r="A33" s="12"/>
      <c r="B33" s="25">
        <v>369.9</v>
      </c>
      <c r="C33" s="20" t="s">
        <v>42</v>
      </c>
      <c r="D33" s="46">
        <v>72720</v>
      </c>
      <c r="E33" s="46">
        <v>0</v>
      </c>
      <c r="F33" s="46">
        <v>0</v>
      </c>
      <c r="G33" s="46">
        <v>306634</v>
      </c>
      <c r="H33" s="46">
        <v>0</v>
      </c>
      <c r="I33" s="46">
        <v>2866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382220</v>
      </c>
      <c r="O33" s="47">
        <f t="shared" si="1"/>
        <v>178.02515137401025</v>
      </c>
      <c r="P33" s="9"/>
    </row>
    <row r="34" spans="1:119" ht="15.75">
      <c r="A34" s="29" t="s">
        <v>31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150000</v>
      </c>
      <c r="H34" s="32">
        <f t="shared" si="11"/>
        <v>0</v>
      </c>
      <c r="I34" s="32">
        <f t="shared" si="11"/>
        <v>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150000</v>
      </c>
      <c r="O34" s="45">
        <f t="shared" si="1"/>
        <v>69.864927806241269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150000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150000</v>
      </c>
      <c r="O35" s="47">
        <f t="shared" si="1"/>
        <v>69.864927806241269</v>
      </c>
      <c r="P35" s="9"/>
    </row>
    <row r="36" spans="1:119" ht="16.5" thickBot="1">
      <c r="A36" s="14" t="s">
        <v>38</v>
      </c>
      <c r="B36" s="23"/>
      <c r="C36" s="22"/>
      <c r="D36" s="15">
        <f t="shared" ref="D36:M36" si="12">SUM(D5,D13,D16,D21,D29,D31,D34)</f>
        <v>2363699</v>
      </c>
      <c r="E36" s="15">
        <f t="shared" si="12"/>
        <v>0</v>
      </c>
      <c r="F36" s="15">
        <f t="shared" si="12"/>
        <v>0</v>
      </c>
      <c r="G36" s="15">
        <f t="shared" si="12"/>
        <v>865943</v>
      </c>
      <c r="H36" s="15">
        <f t="shared" si="12"/>
        <v>0</v>
      </c>
      <c r="I36" s="15">
        <f t="shared" si="12"/>
        <v>810724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4040366</v>
      </c>
      <c r="O36" s="38">
        <f t="shared" si="1"/>
        <v>1881.8658593386119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76</v>
      </c>
      <c r="M38" s="48"/>
      <c r="N38" s="48"/>
      <c r="O38" s="43">
        <v>2147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2023-10-30T18:15:24Z</cp:lastPrinted>
  <dcterms:created xsi:type="dcterms:W3CDTF">2000-08-31T21:26:31Z</dcterms:created>
  <dcterms:modified xsi:type="dcterms:W3CDTF">2023-10-30T18:15:28Z</dcterms:modified>
</cp:coreProperties>
</file>