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'2008'!$A$1:$O$85</definedName>
    <definedName name="_xlnm.Print_Area" localSheetId="13">'2009'!$A$1:$O$84</definedName>
    <definedName name="_xlnm.Print_Area" localSheetId="12">'2010'!$A$1:$O$84</definedName>
    <definedName name="_xlnm.Print_Area" localSheetId="11">'2011'!$A$1:$O$89</definedName>
    <definedName name="_xlnm.Print_Area" localSheetId="10">'2012'!$A$1:$O$85</definedName>
    <definedName name="_xlnm.Print_Area" localSheetId="9">'2013'!$A$1:$O$86</definedName>
    <definedName name="_xlnm.Print_Area" localSheetId="8">'2014'!$A$1:$O$79</definedName>
    <definedName name="_xlnm.Print_Area" localSheetId="7">'2015'!$A$1:$O$85</definedName>
    <definedName name="_xlnm.Print_Area" localSheetId="6">'2016'!$A$1:$O$78</definedName>
    <definedName name="_xlnm.Print_Area" localSheetId="5">'2017'!$A$1:$O$75</definedName>
    <definedName name="_xlnm.Print_Area" localSheetId="4">'2018'!$A$1:$O$77</definedName>
    <definedName name="_xlnm.Print_Area" localSheetId="3">'2019'!$A$1:$O$85</definedName>
    <definedName name="_xlnm.Print_Area" localSheetId="2">'2020'!$A$1:$O$78</definedName>
    <definedName name="_xlnm.Print_Area" localSheetId="1">'2021'!$A$1:$P$80</definedName>
    <definedName name="_xlnm.Print_Area" localSheetId="0">'2022'!$A$1:$P$84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48" l="1"/>
  <c r="P79" i="48" s="1"/>
  <c r="O78" i="48"/>
  <c r="P78" i="48" s="1"/>
  <c r="N77" i="48"/>
  <c r="M77" i="48"/>
  <c r="L77" i="48"/>
  <c r="K77" i="48"/>
  <c r="J77" i="48"/>
  <c r="I77" i="48"/>
  <c r="H77" i="48"/>
  <c r="G77" i="48"/>
  <c r="F77" i="48"/>
  <c r="E77" i="48"/>
  <c r="D77" i="48"/>
  <c r="O76" i="48"/>
  <c r="P76" i="48" s="1"/>
  <c r="O75" i="48"/>
  <c r="P75" i="48" s="1"/>
  <c r="O74" i="48"/>
  <c r="P74" i="48" s="1"/>
  <c r="O73" i="48"/>
  <c r="P73" i="48" s="1"/>
  <c r="O72" i="48"/>
  <c r="P72" i="48" s="1"/>
  <c r="O71" i="48"/>
  <c r="P71" i="48" s="1"/>
  <c r="O70" i="48"/>
  <c r="P70" i="48" s="1"/>
  <c r="O69" i="48"/>
  <c r="P69" i="48" s="1"/>
  <c r="O68" i="48"/>
  <c r="P68" i="48" s="1"/>
  <c r="O67" i="48"/>
  <c r="P67" i="48" s="1"/>
  <c r="O66" i="48"/>
  <c r="P66" i="48" s="1"/>
  <c r="N65" i="48"/>
  <c r="M65" i="48"/>
  <c r="L65" i="48"/>
  <c r="K65" i="48"/>
  <c r="J65" i="48"/>
  <c r="I65" i="48"/>
  <c r="H65" i="48"/>
  <c r="G65" i="48"/>
  <c r="F65" i="48"/>
  <c r="E65" i="48"/>
  <c r="D65" i="48"/>
  <c r="O64" i="48"/>
  <c r="P64" i="48" s="1"/>
  <c r="N63" i="48"/>
  <c r="M63" i="48"/>
  <c r="L63" i="48"/>
  <c r="K63" i="48"/>
  <c r="J63" i="48"/>
  <c r="I63" i="48"/>
  <c r="H63" i="48"/>
  <c r="G63" i="48"/>
  <c r="F63" i="48"/>
  <c r="E63" i="48"/>
  <c r="D63" i="48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N47" i="48"/>
  <c r="M47" i="48"/>
  <c r="L47" i="48"/>
  <c r="K47" i="48"/>
  <c r="J47" i="48"/>
  <c r="I47" i="48"/>
  <c r="H47" i="48"/>
  <c r="G47" i="48"/>
  <c r="F47" i="48"/>
  <c r="E47" i="48"/>
  <c r="D47" i="48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77" i="48" l="1"/>
  <c r="P77" i="48" s="1"/>
  <c r="O65" i="48"/>
  <c r="P65" i="48" s="1"/>
  <c r="O63" i="48"/>
  <c r="P63" i="48" s="1"/>
  <c r="O47" i="48"/>
  <c r="P47" i="48" s="1"/>
  <c r="L80" i="48"/>
  <c r="O28" i="48"/>
  <c r="P28" i="48" s="1"/>
  <c r="G80" i="48"/>
  <c r="H80" i="48"/>
  <c r="D80" i="48"/>
  <c r="F80" i="48"/>
  <c r="O15" i="48"/>
  <c r="P15" i="48" s="1"/>
  <c r="J80" i="48"/>
  <c r="K80" i="48"/>
  <c r="I80" i="48"/>
  <c r="M80" i="48"/>
  <c r="E80" i="48"/>
  <c r="N80" i="48"/>
  <c r="O5" i="48"/>
  <c r="P5" i="48" s="1"/>
  <c r="N23" i="45"/>
  <c r="O23" i="45"/>
  <c r="O75" i="47"/>
  <c r="P75" i="47" s="1"/>
  <c r="O74" i="47"/>
  <c r="P74" i="47"/>
  <c r="N73" i="47"/>
  <c r="M73" i="47"/>
  <c r="L73" i="47"/>
  <c r="O73" i="47" s="1"/>
  <c r="P73" i="47" s="1"/>
  <c r="K73" i="47"/>
  <c r="J73" i="47"/>
  <c r="I73" i="47"/>
  <c r="H73" i="47"/>
  <c r="G73" i="47"/>
  <c r="F73" i="47"/>
  <c r="E73" i="47"/>
  <c r="D73" i="47"/>
  <c r="O72" i="47"/>
  <c r="P72" i="47" s="1"/>
  <c r="O71" i="47"/>
  <c r="P71" i="47"/>
  <c r="O70" i="47"/>
  <c r="P70" i="47"/>
  <c r="O69" i="47"/>
  <c r="P69" i="47"/>
  <c r="O68" i="47"/>
  <c r="P68" i="47" s="1"/>
  <c r="O67" i="47"/>
  <c r="P67" i="47" s="1"/>
  <c r="O66" i="47"/>
  <c r="P66" i="47" s="1"/>
  <c r="O65" i="47"/>
  <c r="P65" i="47" s="1"/>
  <c r="O64" i="47"/>
  <c r="P64" i="47"/>
  <c r="O63" i="47"/>
  <c r="P63" i="47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/>
  <c r="O60" i="47"/>
  <c r="P60" i="47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/>
  <c r="O54" i="47"/>
  <c r="P54" i="47"/>
  <c r="O53" i="47"/>
  <c r="P53" i="47" s="1"/>
  <c r="O52" i="47"/>
  <c r="P52" i="47" s="1"/>
  <c r="O51" i="47"/>
  <c r="P51" i="47" s="1"/>
  <c r="O50" i="47"/>
  <c r="P50" i="47"/>
  <c r="O49" i="47"/>
  <c r="P49" i="47"/>
  <c r="O48" i="47"/>
  <c r="P48" i="47"/>
  <c r="O47" i="47"/>
  <c r="P47" i="47" s="1"/>
  <c r="O46" i="47"/>
  <c r="P46" i="47" s="1"/>
  <c r="N45" i="47"/>
  <c r="M45" i="47"/>
  <c r="L45" i="47"/>
  <c r="L76" i="47" s="1"/>
  <c r="K45" i="47"/>
  <c r="K76" i="47" s="1"/>
  <c r="J45" i="47"/>
  <c r="I45" i="47"/>
  <c r="O45" i="47" s="1"/>
  <c r="P45" i="47" s="1"/>
  <c r="H45" i="47"/>
  <c r="G45" i="47"/>
  <c r="F45" i="47"/>
  <c r="E45" i="47"/>
  <c r="D45" i="47"/>
  <c r="O44" i="47"/>
  <c r="P44" i="47"/>
  <c r="O43" i="47"/>
  <c r="P43" i="47"/>
  <c r="O42" i="47"/>
  <c r="P42" i="47" s="1"/>
  <c r="O41" i="47"/>
  <c r="P41" i="47" s="1"/>
  <c r="O40" i="47"/>
  <c r="P40" i="47"/>
  <c r="O39" i="47"/>
  <c r="P39" i="47"/>
  <c r="O38" i="47"/>
  <c r="P38" i="47"/>
  <c r="O37" i="47"/>
  <c r="P37" i="47"/>
  <c r="O36" i="47"/>
  <c r="P36" i="47" s="1"/>
  <c r="O35" i="47"/>
  <c r="P35" i="47" s="1"/>
  <c r="O34" i="47"/>
  <c r="P34" i="47"/>
  <c r="O33" i="47"/>
  <c r="P33" i="47"/>
  <c r="O32" i="47"/>
  <c r="P32" i="47"/>
  <c r="O31" i="47"/>
  <c r="P31" i="47"/>
  <c r="O30" i="47"/>
  <c r="P30" i="47" s="1"/>
  <c r="O29" i="47"/>
  <c r="P29" i="47" s="1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/>
  <c r="O22" i="47"/>
  <c r="P22" i="47"/>
  <c r="O21" i="47"/>
  <c r="P21" i="47"/>
  <c r="O20" i="47"/>
  <c r="P20" i="47" s="1"/>
  <c r="O19" i="47"/>
  <c r="P19" i="47" s="1"/>
  <c r="O18" i="47"/>
  <c r="P18" i="47" s="1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E76" i="47" s="1"/>
  <c r="D15" i="47"/>
  <c r="O14" i="47"/>
  <c r="P14" i="47" s="1"/>
  <c r="O13" i="47"/>
  <c r="P13" i="47"/>
  <c r="O12" i="47"/>
  <c r="P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M5" i="47"/>
  <c r="L5" i="47"/>
  <c r="K5" i="47"/>
  <c r="J5" i="47"/>
  <c r="O5" i="47" s="1"/>
  <c r="P5" i="47" s="1"/>
  <c r="I5" i="47"/>
  <c r="H5" i="47"/>
  <c r="G5" i="47"/>
  <c r="F5" i="47"/>
  <c r="E5" i="47"/>
  <c r="D5" i="47"/>
  <c r="N73" i="45"/>
  <c r="O73" i="45" s="1"/>
  <c r="N72" i="45"/>
  <c r="O72" i="45" s="1"/>
  <c r="N71" i="45"/>
  <c r="O71" i="45" s="1"/>
  <c r="M70" i="45"/>
  <c r="L70" i="45"/>
  <c r="K70" i="45"/>
  <c r="J70" i="45"/>
  <c r="I70" i="45"/>
  <c r="H70" i="45"/>
  <c r="G70" i="45"/>
  <c r="F70" i="45"/>
  <c r="E70" i="45"/>
  <c r="D70" i="45"/>
  <c r="N69" i="45"/>
  <c r="O69" i="45" s="1"/>
  <c r="N68" i="45"/>
  <c r="O68" i="45" s="1"/>
  <c r="N67" i="45"/>
  <c r="O67" i="45"/>
  <c r="N66" i="45"/>
  <c r="O66" i="45"/>
  <c r="N65" i="45"/>
  <c r="O65" i="45"/>
  <c r="N64" i="45"/>
  <c r="O64" i="45"/>
  <c r="N63" i="45"/>
  <c r="O63" i="45" s="1"/>
  <c r="N62" i="45"/>
  <c r="O62" i="45" s="1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 s="1"/>
  <c r="N55" i="45"/>
  <c r="O55" i="45"/>
  <c r="N54" i="45"/>
  <c r="O54" i="45"/>
  <c r="N53" i="45"/>
  <c r="O53" i="45" s="1"/>
  <c r="N52" i="45"/>
  <c r="O52" i="45" s="1"/>
  <c r="N51" i="45"/>
  <c r="O51" i="45"/>
  <c r="N50" i="45"/>
  <c r="O50" i="45" s="1"/>
  <c r="N49" i="45"/>
  <c r="O49" i="45"/>
  <c r="N48" i="45"/>
  <c r="O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5" i="45" s="1"/>
  <c r="O45" i="45" s="1"/>
  <c r="N44" i="45"/>
  <c r="O44" i="45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/>
  <c r="M25" i="45"/>
  <c r="L25" i="45"/>
  <c r="K25" i="45"/>
  <c r="J25" i="45"/>
  <c r="I25" i="45"/>
  <c r="H25" i="45"/>
  <c r="G25" i="45"/>
  <c r="G74" i="45" s="1"/>
  <c r="F25" i="45"/>
  <c r="E25" i="45"/>
  <c r="D25" i="45"/>
  <c r="N24" i="45"/>
  <c r="O24" i="45"/>
  <c r="N22" i="45"/>
  <c r="O22" i="45" s="1"/>
  <c r="N21" i="45"/>
  <c r="O21" i="45"/>
  <c r="N20" i="45"/>
  <c r="O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K74" i="45" s="1"/>
  <c r="J15" i="45"/>
  <c r="J74" i="45" s="1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/>
  <c r="N10" i="45"/>
  <c r="O10" i="45" s="1"/>
  <c r="N9" i="45"/>
  <c r="O9" i="45"/>
  <c r="N8" i="45"/>
  <c r="O8" i="45"/>
  <c r="N7" i="45"/>
  <c r="O7" i="45" s="1"/>
  <c r="N6" i="45"/>
  <c r="O6" i="45" s="1"/>
  <c r="M5" i="45"/>
  <c r="M74" i="45" s="1"/>
  <c r="L5" i="45"/>
  <c r="K5" i="45"/>
  <c r="J5" i="45"/>
  <c r="I5" i="45"/>
  <c r="H5" i="45"/>
  <c r="G5" i="45"/>
  <c r="F5" i="45"/>
  <c r="E5" i="45"/>
  <c r="E74" i="45" s="1"/>
  <c r="N74" i="45" s="1"/>
  <c r="O74" i="45" s="1"/>
  <c r="D5" i="45"/>
  <c r="N80" i="44"/>
  <c r="O80" i="44"/>
  <c r="N79" i="44"/>
  <c r="O79" i="44" s="1"/>
  <c r="N78" i="44"/>
  <c r="O78" i="44"/>
  <c r="M77" i="44"/>
  <c r="L77" i="44"/>
  <c r="K77" i="44"/>
  <c r="J77" i="44"/>
  <c r="I77" i="44"/>
  <c r="H77" i="44"/>
  <c r="G77" i="44"/>
  <c r="F77" i="44"/>
  <c r="E77" i="44"/>
  <c r="D77" i="44"/>
  <c r="N76" i="44"/>
  <c r="O76" i="44"/>
  <c r="N75" i="44"/>
  <c r="O75" i="44"/>
  <c r="N74" i="44"/>
  <c r="O74" i="44" s="1"/>
  <c r="N73" i="44"/>
  <c r="O73" i="44" s="1"/>
  <c r="N72" i="44"/>
  <c r="O72" i="44"/>
  <c r="N71" i="44"/>
  <c r="O71" i="44" s="1"/>
  <c r="N70" i="44"/>
  <c r="O70" i="44"/>
  <c r="N69" i="44"/>
  <c r="O69" i="44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N66" i="44" s="1"/>
  <c r="O66" i="44" s="1"/>
  <c r="E66" i="44"/>
  <c r="D66" i="44"/>
  <c r="N65" i="44"/>
  <c r="O65" i="44" s="1"/>
  <c r="N64" i="44"/>
  <c r="O64" i="44"/>
  <c r="M63" i="44"/>
  <c r="L63" i="44"/>
  <c r="K63" i="44"/>
  <c r="J63" i="44"/>
  <c r="I63" i="44"/>
  <c r="H63" i="44"/>
  <c r="G63" i="44"/>
  <c r="N63" i="44" s="1"/>
  <c r="O63" i="44" s="1"/>
  <c r="F63" i="44"/>
  <c r="E63" i="44"/>
  <c r="D63" i="44"/>
  <c r="N62" i="44"/>
  <c r="O62" i="44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/>
  <c r="N55" i="44"/>
  <c r="O55" i="44" s="1"/>
  <c r="N54" i="44"/>
  <c r="O54" i="44"/>
  <c r="N53" i="44"/>
  <c r="O53" i="44"/>
  <c r="N52" i="44"/>
  <c r="O52" i="44" s="1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/>
  <c r="N41" i="44"/>
  <c r="O41" i="44" s="1"/>
  <c r="N40" i="44"/>
  <c r="O40" i="44"/>
  <c r="N39" i="44"/>
  <c r="O39" i="44"/>
  <c r="N38" i="44"/>
  <c r="O38" i="44" s="1"/>
  <c r="N37" i="44"/>
  <c r="O37" i="44" s="1"/>
  <c r="N36" i="44"/>
  <c r="O36" i="44"/>
  <c r="N35" i="44"/>
  <c r="O35" i="44" s="1"/>
  <c r="N34" i="44"/>
  <c r="O34" i="44"/>
  <c r="N33" i="44"/>
  <c r="O33" i="44"/>
  <c r="N32" i="44"/>
  <c r="O32" i="44" s="1"/>
  <c r="N31" i="44"/>
  <c r="O31" i="44" s="1"/>
  <c r="N30" i="44"/>
  <c r="O30" i="44"/>
  <c r="N29" i="44"/>
  <c r="O29" i="44" s="1"/>
  <c r="N28" i="44"/>
  <c r="O28" i="44"/>
  <c r="N27" i="44"/>
  <c r="O27" i="44"/>
  <c r="M26" i="44"/>
  <c r="L26" i="44"/>
  <c r="K26" i="44"/>
  <c r="K81" i="44" s="1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L81" i="44" s="1"/>
  <c r="K5" i="44"/>
  <c r="J5" i="44"/>
  <c r="I5" i="44"/>
  <c r="H5" i="44"/>
  <c r="G5" i="44"/>
  <c r="F5" i="44"/>
  <c r="E5" i="44"/>
  <c r="D5" i="44"/>
  <c r="N72" i="43"/>
  <c r="O72" i="43"/>
  <c r="N71" i="43"/>
  <c r="O71" i="43"/>
  <c r="M70" i="43"/>
  <c r="L70" i="43"/>
  <c r="K70" i="43"/>
  <c r="J70" i="43"/>
  <c r="I70" i="43"/>
  <c r="H70" i="43"/>
  <c r="G70" i="43"/>
  <c r="F70" i="43"/>
  <c r="E70" i="43"/>
  <c r="D70" i="43"/>
  <c r="N69" i="43"/>
  <c r="O69" i="43"/>
  <c r="N68" i="43"/>
  <c r="O68" i="43" s="1"/>
  <c r="N67" i="43"/>
  <c r="O67" i="43" s="1"/>
  <c r="N66" i="43"/>
  <c r="O66" i="43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M57" i="43"/>
  <c r="L57" i="43"/>
  <c r="K57" i="43"/>
  <c r="J57" i="43"/>
  <c r="I57" i="43"/>
  <c r="H57" i="43"/>
  <c r="G57" i="43"/>
  <c r="F57" i="43"/>
  <c r="E57" i="43"/>
  <c r="D57" i="43"/>
  <c r="N56" i="43"/>
  <c r="O56" i="43"/>
  <c r="N55" i="43"/>
  <c r="O55" i="43" s="1"/>
  <c r="N54" i="43"/>
  <c r="O54" i="43"/>
  <c r="N53" i="43"/>
  <c r="O53" i="43"/>
  <c r="N52" i="43"/>
  <c r="O52" i="43" s="1"/>
  <c r="N51" i="43"/>
  <c r="O51" i="43" s="1"/>
  <c r="N50" i="43"/>
  <c r="O50" i="43"/>
  <c r="N49" i="43"/>
  <c r="O49" i="43" s="1"/>
  <c r="N48" i="43"/>
  <c r="O48" i="43"/>
  <c r="N47" i="43"/>
  <c r="O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N44" i="43" s="1"/>
  <c r="O44" i="43" s="1"/>
  <c r="D44" i="43"/>
  <c r="N43" i="43"/>
  <c r="O43" i="43" s="1"/>
  <c r="N42" i="43"/>
  <c r="O42" i="43"/>
  <c r="N41" i="43"/>
  <c r="O41" i="43"/>
  <c r="N40" i="43"/>
  <c r="O40" i="43"/>
  <c r="N39" i="43"/>
  <c r="O39" i="43"/>
  <c r="N38" i="43"/>
  <c r="O38" i="43" s="1"/>
  <c r="N37" i="43"/>
  <c r="O37" i="43" s="1"/>
  <c r="N36" i="43"/>
  <c r="O36" i="43"/>
  <c r="N35" i="43"/>
  <c r="O35" i="43"/>
  <c r="N34" i="43"/>
  <c r="O34" i="43"/>
  <c r="N33" i="43"/>
  <c r="O33" i="43"/>
  <c r="N32" i="43"/>
  <c r="O32" i="43" s="1"/>
  <c r="N31" i="43"/>
  <c r="O31" i="43" s="1"/>
  <c r="N30" i="43"/>
  <c r="O30" i="43"/>
  <c r="N29" i="43"/>
  <c r="O29" i="43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N21" i="43"/>
  <c r="O21" i="43"/>
  <c r="N20" i="43"/>
  <c r="O20" i="43"/>
  <c r="N19" i="43"/>
  <c r="O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N5" i="43" s="1"/>
  <c r="O5" i="43" s="1"/>
  <c r="K5" i="43"/>
  <c r="J5" i="43"/>
  <c r="I5" i="43"/>
  <c r="H5" i="43"/>
  <c r="G5" i="43"/>
  <c r="F5" i="43"/>
  <c r="E5" i="43"/>
  <c r="D5" i="43"/>
  <c r="N70" i="42"/>
  <c r="O70" i="42"/>
  <c r="M69" i="42"/>
  <c r="L69" i="42"/>
  <c r="N69" i="42" s="1"/>
  <c r="O69" i="42" s="1"/>
  <c r="K69" i="42"/>
  <c r="J69" i="42"/>
  <c r="I69" i="42"/>
  <c r="H69" i="42"/>
  <c r="G69" i="42"/>
  <c r="F69" i="42"/>
  <c r="E69" i="42"/>
  <c r="D69" i="42"/>
  <c r="N68" i="42"/>
  <c r="O68" i="42"/>
  <c r="N67" i="42"/>
  <c r="O67" i="42"/>
  <c r="N66" i="42"/>
  <c r="O66" i="42" s="1"/>
  <c r="N65" i="42"/>
  <c r="O65" i="42" s="1"/>
  <c r="N64" i="42"/>
  <c r="O64" i="42"/>
  <c r="N63" i="42"/>
  <c r="O63" i="42" s="1"/>
  <c r="N62" i="42"/>
  <c r="O62" i="42"/>
  <c r="M61" i="42"/>
  <c r="L61" i="42"/>
  <c r="K61" i="42"/>
  <c r="J61" i="42"/>
  <c r="I61" i="42"/>
  <c r="I71" i="42" s="1"/>
  <c r="H61" i="42"/>
  <c r="G61" i="42"/>
  <c r="F61" i="42"/>
  <c r="E61" i="42"/>
  <c r="D61" i="42"/>
  <c r="N60" i="42"/>
  <c r="O60" i="42"/>
  <c r="N59" i="42"/>
  <c r="O59" i="42"/>
  <c r="N58" i="42"/>
  <c r="O58" i="42" s="1"/>
  <c r="M57" i="42"/>
  <c r="M71" i="42" s="1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/>
  <c r="N53" i="42"/>
  <c r="O53" i="42" s="1"/>
  <c r="N52" i="42"/>
  <c r="O52" i="42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F71" i="42" s="1"/>
  <c r="E42" i="42"/>
  <c r="D42" i="42"/>
  <c r="N41" i="42"/>
  <c r="O41" i="42" s="1"/>
  <c r="N40" i="42"/>
  <c r="O40" i="42"/>
  <c r="N39" i="42"/>
  <c r="O39" i="42" s="1"/>
  <c r="N38" i="42"/>
  <c r="O38" i="42"/>
  <c r="N37" i="42"/>
  <c r="O37" i="42"/>
  <c r="N36" i="42"/>
  <c r="O36" i="42" s="1"/>
  <c r="N35" i="42"/>
  <c r="O35" i="42" s="1"/>
  <c r="N34" i="42"/>
  <c r="O34" i="42"/>
  <c r="N33" i="42"/>
  <c r="O33" i="42" s="1"/>
  <c r="N32" i="42"/>
  <c r="O32" i="42"/>
  <c r="N31" i="42"/>
  <c r="O31" i="42"/>
  <c r="N30" i="42"/>
  <c r="O30" i="42" s="1"/>
  <c r="N29" i="42"/>
  <c r="O29" i="42" s="1"/>
  <c r="N28" i="42"/>
  <c r="O28" i="42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 s="1"/>
  <c r="N21" i="42"/>
  <c r="O21" i="42" s="1"/>
  <c r="N20" i="42"/>
  <c r="O20" i="42"/>
  <c r="N19" i="42"/>
  <c r="O19" i="42" s="1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N13" i="42"/>
  <c r="O13" i="42" s="1"/>
  <c r="N12" i="42"/>
  <c r="O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3" i="41"/>
  <c r="O73" i="41"/>
  <c r="N72" i="41"/>
  <c r="O72" i="41" s="1"/>
  <c r="M71" i="41"/>
  <c r="L71" i="41"/>
  <c r="K71" i="41"/>
  <c r="J71" i="41"/>
  <c r="I71" i="41"/>
  <c r="H71" i="41"/>
  <c r="G71" i="41"/>
  <c r="F71" i="41"/>
  <c r="E71" i="41"/>
  <c r="D71" i="41"/>
  <c r="N70" i="41"/>
  <c r="O70" i="41" s="1"/>
  <c r="N69" i="41"/>
  <c r="O69" i="41"/>
  <c r="N68" i="41"/>
  <c r="O68" i="41"/>
  <c r="N67" i="41"/>
  <c r="O67" i="41" s="1"/>
  <c r="N66" i="41"/>
  <c r="O66" i="41" s="1"/>
  <c r="N65" i="41"/>
  <c r="O65" i="41"/>
  <c r="N64" i="41"/>
  <c r="O64" i="41" s="1"/>
  <c r="N63" i="41"/>
  <c r="O63" i="41"/>
  <c r="N62" i="41"/>
  <c r="O62" i="4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 s="1"/>
  <c r="N57" i="41"/>
  <c r="O57" i="41"/>
  <c r="M56" i="41"/>
  <c r="L56" i="41"/>
  <c r="K56" i="41"/>
  <c r="J56" i="41"/>
  <c r="I56" i="41"/>
  <c r="H56" i="41"/>
  <c r="H74" i="41" s="1"/>
  <c r="G56" i="41"/>
  <c r="G74" i="41" s="1"/>
  <c r="F56" i="41"/>
  <c r="E56" i="41"/>
  <c r="N56" i="41" s="1"/>
  <c r="O56" i="41" s="1"/>
  <c r="D56" i="41"/>
  <c r="N55" i="41"/>
  <c r="O55" i="41"/>
  <c r="N54" i="41"/>
  <c r="O54" i="41" s="1"/>
  <c r="N53" i="41"/>
  <c r="O53" i="41"/>
  <c r="N52" i="41"/>
  <c r="O52" i="41"/>
  <c r="N51" i="41"/>
  <c r="O51" i="41" s="1"/>
  <c r="N50" i="41"/>
  <c r="O50" i="41" s="1"/>
  <c r="N49" i="41"/>
  <c r="O49" i="41"/>
  <c r="N48" i="41"/>
  <c r="O48" i="41" s="1"/>
  <c r="N47" i="41"/>
  <c r="O47" i="41"/>
  <c r="N46" i="41"/>
  <c r="O46" i="41"/>
  <c r="N45" i="41"/>
  <c r="O45" i="41" s="1"/>
  <c r="N44" i="41"/>
  <c r="O44" i="41" s="1"/>
  <c r="N43" i="41"/>
  <c r="O43" i="4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/>
  <c r="N37" i="41"/>
  <c r="O37" i="41" s="1"/>
  <c r="N36" i="41"/>
  <c r="O36" i="41" s="1"/>
  <c r="N35" i="41"/>
  <c r="O35" i="4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/>
  <c r="N25" i="41"/>
  <c r="O25" i="41" s="1"/>
  <c r="M24" i="41"/>
  <c r="M74" i="41" s="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/>
  <c r="N20" i="41"/>
  <c r="O20" i="41" s="1"/>
  <c r="N19" i="41"/>
  <c r="O19" i="4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J74" i="41" s="1"/>
  <c r="I5" i="41"/>
  <c r="H5" i="41"/>
  <c r="G5" i="41"/>
  <c r="F5" i="41"/>
  <c r="E5" i="41"/>
  <c r="D5" i="41"/>
  <c r="N80" i="40"/>
  <c r="O80" i="40" s="1"/>
  <c r="N79" i="40"/>
  <c r="O79" i="40"/>
  <c r="N78" i="40"/>
  <c r="O78" i="40"/>
  <c r="M77" i="40"/>
  <c r="M81" i="40" s="1"/>
  <c r="L77" i="40"/>
  <c r="K77" i="40"/>
  <c r="N77" i="40" s="1"/>
  <c r="O77" i="40" s="1"/>
  <c r="J77" i="40"/>
  <c r="I77" i="40"/>
  <c r="H77" i="40"/>
  <c r="G77" i="40"/>
  <c r="F77" i="40"/>
  <c r="E77" i="40"/>
  <c r="D77" i="40"/>
  <c r="N76" i="40"/>
  <c r="O76" i="40"/>
  <c r="N75" i="40"/>
  <c r="O75" i="40" s="1"/>
  <c r="N74" i="40"/>
  <c r="O74" i="40" s="1"/>
  <c r="N73" i="40"/>
  <c r="O73" i="40"/>
  <c r="N72" i="40"/>
  <c r="O72" i="40" s="1"/>
  <c r="N71" i="40"/>
  <c r="O71" i="40"/>
  <c r="N70" i="40"/>
  <c r="O70" i="40"/>
  <c r="N69" i="40"/>
  <c r="O69" i="40" s="1"/>
  <c r="N68" i="40"/>
  <c r="O68" i="40" s="1"/>
  <c r="N67" i="40"/>
  <c r="O67" i="40"/>
  <c r="M66" i="40"/>
  <c r="L66" i="40"/>
  <c r="K66" i="40"/>
  <c r="J66" i="40"/>
  <c r="I66" i="40"/>
  <c r="H66" i="40"/>
  <c r="G66" i="40"/>
  <c r="F66" i="40"/>
  <c r="E66" i="40"/>
  <c r="D66" i="40"/>
  <c r="N65" i="40"/>
  <c r="O65" i="40"/>
  <c r="N64" i="40"/>
  <c r="O64" i="40" s="1"/>
  <c r="N63" i="40"/>
  <c r="O63" i="40"/>
  <c r="M62" i="40"/>
  <c r="L62" i="40"/>
  <c r="K62" i="40"/>
  <c r="J62" i="40"/>
  <c r="I62" i="40"/>
  <c r="H62" i="40"/>
  <c r="G62" i="40"/>
  <c r="F62" i="40"/>
  <c r="E62" i="40"/>
  <c r="D62" i="40"/>
  <c r="N61" i="40"/>
  <c r="O61" i="40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/>
  <c r="N48" i="40"/>
  <c r="O48" i="40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/>
  <c r="N42" i="40"/>
  <c r="O42" i="40" s="1"/>
  <c r="N41" i="40"/>
  <c r="O41" i="40"/>
  <c r="N40" i="40"/>
  <c r="O40" i="40"/>
  <c r="N39" i="40"/>
  <c r="O39" i="40" s="1"/>
  <c r="N38" i="40"/>
  <c r="O38" i="40" s="1"/>
  <c r="N37" i="40"/>
  <c r="O37" i="40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D81" i="40" s="1"/>
  <c r="N25" i="40"/>
  <c r="O25" i="40" s="1"/>
  <c r="N24" i="40"/>
  <c r="O24" i="40" s="1"/>
  <c r="N23" i="40"/>
  <c r="O23" i="40"/>
  <c r="N22" i="40"/>
  <c r="O22" i="40"/>
  <c r="N21" i="40"/>
  <c r="O21" i="40"/>
  <c r="N20" i="40"/>
  <c r="O20" i="40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N16" i="40" s="1"/>
  <c r="O16" i="40" s="1"/>
  <c r="D16" i="40"/>
  <c r="N15" i="40"/>
  <c r="O15" i="40"/>
  <c r="N14" i="40"/>
  <c r="O14" i="40"/>
  <c r="N13" i="40"/>
  <c r="O13" i="40"/>
  <c r="N12" i="40"/>
  <c r="O12" i="40"/>
  <c r="N11" i="40"/>
  <c r="O11" i="40" s="1"/>
  <c r="N10" i="40"/>
  <c r="O10" i="40" s="1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74" i="39"/>
  <c r="O74" i="39"/>
  <c r="N73" i="39"/>
  <c r="O73" i="39" s="1"/>
  <c r="N72" i="39"/>
  <c r="O72" i="39" s="1"/>
  <c r="M71" i="39"/>
  <c r="L71" i="39"/>
  <c r="K71" i="39"/>
  <c r="J71" i="39"/>
  <c r="I71" i="39"/>
  <c r="H71" i="39"/>
  <c r="G71" i="39"/>
  <c r="F71" i="39"/>
  <c r="E71" i="39"/>
  <c r="D71" i="39"/>
  <c r="N70" i="39"/>
  <c r="O70" i="39" s="1"/>
  <c r="N69" i="39"/>
  <c r="O69" i="39"/>
  <c r="N68" i="39"/>
  <c r="O68" i="39"/>
  <c r="N67" i="39"/>
  <c r="O67" i="39"/>
  <c r="N66" i="39"/>
  <c r="O66" i="39"/>
  <c r="N65" i="39"/>
  <c r="O65" i="39" s="1"/>
  <c r="N64" i="39"/>
  <c r="O64" i="39" s="1"/>
  <c r="N63" i="39"/>
  <c r="O63" i="39"/>
  <c r="N62" i="39"/>
  <c r="O62" i="39"/>
  <c r="N61" i="39"/>
  <c r="O61" i="39"/>
  <c r="M60" i="39"/>
  <c r="L60" i="39"/>
  <c r="K60" i="39"/>
  <c r="N60" i="39" s="1"/>
  <c r="O60" i="39" s="1"/>
  <c r="J60" i="39"/>
  <c r="I60" i="39"/>
  <c r="H60" i="39"/>
  <c r="G60" i="39"/>
  <c r="F60" i="39"/>
  <c r="E60" i="39"/>
  <c r="D60" i="39"/>
  <c r="N59" i="39"/>
  <c r="O59" i="39"/>
  <c r="N58" i="39"/>
  <c r="O58" i="39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D75" i="39" s="1"/>
  <c r="N55" i="39"/>
  <c r="O55" i="39" s="1"/>
  <c r="N54" i="39"/>
  <c r="O54" i="39" s="1"/>
  <c r="N53" i="39"/>
  <c r="O53" i="39"/>
  <c r="N52" i="39"/>
  <c r="O52" i="39"/>
  <c r="N51" i="39"/>
  <c r="O51" i="39"/>
  <c r="N50" i="39"/>
  <c r="O50" i="39"/>
  <c r="N49" i="39"/>
  <c r="O49" i="39" s="1"/>
  <c r="N48" i="39"/>
  <c r="O48" i="39" s="1"/>
  <c r="N47" i="39"/>
  <c r="O47" i="39"/>
  <c r="N46" i="39"/>
  <c r="O46" i="39"/>
  <c r="N45" i="39"/>
  <c r="O45" i="39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/>
  <c r="N38" i="39"/>
  <c r="O38" i="39"/>
  <c r="N37" i="39"/>
  <c r="O37" i="39"/>
  <c r="N36" i="39"/>
  <c r="O36" i="39"/>
  <c r="N35" i="39"/>
  <c r="O35" i="39" s="1"/>
  <c r="N34" i="39"/>
  <c r="O34" i="39" s="1"/>
  <c r="N33" i="39"/>
  <c r="O33" i="39"/>
  <c r="N32" i="39"/>
  <c r="O32" i="39"/>
  <c r="N31" i="39"/>
  <c r="O31" i="39"/>
  <c r="N30" i="39"/>
  <c r="O30" i="39"/>
  <c r="N29" i="39"/>
  <c r="O29" i="39" s="1"/>
  <c r="N28" i="39"/>
  <c r="O28" i="39" s="1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81" i="38"/>
  <c r="O81" i="38" s="1"/>
  <c r="N80" i="38"/>
  <c r="O80" i="38" s="1"/>
  <c r="N79" i="38"/>
  <c r="O79" i="38" s="1"/>
  <c r="M78" i="38"/>
  <c r="M82" i="38" s="1"/>
  <c r="L78" i="38"/>
  <c r="K78" i="38"/>
  <c r="J78" i="38"/>
  <c r="I78" i="38"/>
  <c r="H78" i="38"/>
  <c r="G78" i="38"/>
  <c r="F78" i="38"/>
  <c r="E78" i="38"/>
  <c r="D78" i="38"/>
  <c r="N77" i="38"/>
  <c r="O77" i="38" s="1"/>
  <c r="N76" i="38"/>
  <c r="O76" i="38"/>
  <c r="N75" i="38"/>
  <c r="O75" i="38"/>
  <c r="N74" i="38"/>
  <c r="O74" i="38"/>
  <c r="N73" i="38"/>
  <c r="O73" i="38" s="1"/>
  <c r="N72" i="38"/>
  <c r="O72" i="38" s="1"/>
  <c r="N71" i="38"/>
  <c r="O71" i="38" s="1"/>
  <c r="N70" i="38"/>
  <c r="O70" i="38" s="1"/>
  <c r="N69" i="38"/>
  <c r="O69" i="38"/>
  <c r="N68" i="38"/>
  <c r="O68" i="38"/>
  <c r="M67" i="38"/>
  <c r="L67" i="38"/>
  <c r="K67" i="38"/>
  <c r="J67" i="38"/>
  <c r="I67" i="38"/>
  <c r="H67" i="38"/>
  <c r="G67" i="38"/>
  <c r="F67" i="38"/>
  <c r="E67" i="38"/>
  <c r="D67" i="38"/>
  <c r="D82" i="38" s="1"/>
  <c r="N82" i="38" s="1"/>
  <c r="O82" i="38" s="1"/>
  <c r="N66" i="38"/>
  <c r="O66" i="38"/>
  <c r="N65" i="38"/>
  <c r="O65" i="38" s="1"/>
  <c r="N64" i="38"/>
  <c r="O64" i="38" s="1"/>
  <c r="M63" i="38"/>
  <c r="L63" i="38"/>
  <c r="K63" i="38"/>
  <c r="J63" i="38"/>
  <c r="I63" i="38"/>
  <c r="H63" i="38"/>
  <c r="G63" i="38"/>
  <c r="F63" i="38"/>
  <c r="E63" i="38"/>
  <c r="D63" i="38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I82" i="38" s="1"/>
  <c r="H16" i="38"/>
  <c r="N16" i="38" s="1"/>
  <c r="O16" i="38" s="1"/>
  <c r="G16" i="38"/>
  <c r="F16" i="38"/>
  <c r="E16" i="38"/>
  <c r="D16" i="38"/>
  <c r="N15" i="38"/>
  <c r="O15" i="38" s="1"/>
  <c r="N14" i="38"/>
  <c r="O14" i="38" s="1"/>
  <c r="N13" i="38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N5" i="38" s="1"/>
  <c r="O5" i="38" s="1"/>
  <c r="K5" i="38"/>
  <c r="J5" i="38"/>
  <c r="I5" i="38"/>
  <c r="H5" i="38"/>
  <c r="G5" i="38"/>
  <c r="F5" i="38"/>
  <c r="E5" i="38"/>
  <c r="D5" i="38"/>
  <c r="N80" i="37"/>
  <c r="O80" i="37" s="1"/>
  <c r="M79" i="37"/>
  <c r="L79" i="37"/>
  <c r="K79" i="37"/>
  <c r="J79" i="37"/>
  <c r="I79" i="37"/>
  <c r="H79" i="37"/>
  <c r="G79" i="37"/>
  <c r="F79" i="37"/>
  <c r="E79" i="37"/>
  <c r="D79" i="37"/>
  <c r="N78" i="37"/>
  <c r="O78" i="37" s="1"/>
  <c r="N77" i="37"/>
  <c r="O77" i="37" s="1"/>
  <c r="N76" i="37"/>
  <c r="O76" i="37" s="1"/>
  <c r="N75" i="37"/>
  <c r="O75" i="37" s="1"/>
  <c r="N74" i="37"/>
  <c r="O74" i="37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/>
  <c r="N67" i="37"/>
  <c r="O67" i="37" s="1"/>
  <c r="N66" i="37"/>
  <c r="O66" i="37" s="1"/>
  <c r="M65" i="37"/>
  <c r="L65" i="37"/>
  <c r="K65" i="37"/>
  <c r="J65" i="37"/>
  <c r="I65" i="37"/>
  <c r="H65" i="37"/>
  <c r="G65" i="37"/>
  <c r="F65" i="37"/>
  <c r="E65" i="37"/>
  <c r="D65" i="37"/>
  <c r="N64" i="37"/>
  <c r="O64" i="37" s="1"/>
  <c r="N63" i="37"/>
  <c r="O63" i="37"/>
  <c r="N62" i="37"/>
  <c r="O62" i="37" s="1"/>
  <c r="M61" i="37"/>
  <c r="L61" i="37"/>
  <c r="L81" i="37" s="1"/>
  <c r="K61" i="37"/>
  <c r="J61" i="37"/>
  <c r="I61" i="37"/>
  <c r="H61" i="37"/>
  <c r="G61" i="37"/>
  <c r="F61" i="37"/>
  <c r="E61" i="37"/>
  <c r="D61" i="37"/>
  <c r="N60" i="37"/>
  <c r="O60" i="37" s="1"/>
  <c r="N59" i="37"/>
  <c r="O59" i="37"/>
  <c r="N58" i="37"/>
  <c r="O58" i="37" s="1"/>
  <c r="N57" i="37"/>
  <c r="O57" i="37" s="1"/>
  <c r="N56" i="37"/>
  <c r="O56" i="37" s="1"/>
  <c r="N55" i="37"/>
  <c r="O55" i="37"/>
  <c r="N54" i="37"/>
  <c r="O54" i="37" s="1"/>
  <c r="N53" i="37"/>
  <c r="O53" i="37"/>
  <c r="N52" i="37"/>
  <c r="O52" i="37" s="1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J81" i="37" s="1"/>
  <c r="I16" i="37"/>
  <c r="H16" i="37"/>
  <c r="G16" i="37"/>
  <c r="N16" i="37" s="1"/>
  <c r="O16" i="37" s="1"/>
  <c r="F16" i="37"/>
  <c r="E16" i="37"/>
  <c r="D16" i="37"/>
  <c r="N15" i="37"/>
  <c r="O15" i="37" s="1"/>
  <c r="N14" i="37"/>
  <c r="O14" i="37" s="1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81" i="37" s="1"/>
  <c r="L5" i="37"/>
  <c r="K5" i="37"/>
  <c r="K81" i="37" s="1"/>
  <c r="J5" i="37"/>
  <c r="I5" i="37"/>
  <c r="H5" i="37"/>
  <c r="H81" i="37"/>
  <c r="G5" i="37"/>
  <c r="G81" i="37" s="1"/>
  <c r="F5" i="37"/>
  <c r="E5" i="37"/>
  <c r="E81" i="37" s="1"/>
  <c r="D5" i="37"/>
  <c r="D81" i="37"/>
  <c r="N80" i="36"/>
  <c r="O80" i="36" s="1"/>
  <c r="N79" i="36"/>
  <c r="O79" i="36" s="1"/>
  <c r="M78" i="36"/>
  <c r="L78" i="36"/>
  <c r="K78" i="36"/>
  <c r="J78" i="36"/>
  <c r="I78" i="36"/>
  <c r="H78" i="36"/>
  <c r="N78" i="36" s="1"/>
  <c r="O78" i="36" s="1"/>
  <c r="G78" i="36"/>
  <c r="F78" i="36"/>
  <c r="E78" i="36"/>
  <c r="D78" i="36"/>
  <c r="N77" i="36"/>
  <c r="O77" i="36" s="1"/>
  <c r="N76" i="36"/>
  <c r="O76" i="36" s="1"/>
  <c r="N75" i="36"/>
  <c r="O75" i="36"/>
  <c r="N74" i="36"/>
  <c r="O74" i="36"/>
  <c r="N73" i="36"/>
  <c r="O73" i="36" s="1"/>
  <c r="N72" i="36"/>
  <c r="O72" i="36" s="1"/>
  <c r="N71" i="36"/>
  <c r="O71" i="36" s="1"/>
  <c r="N70" i="36"/>
  <c r="O70" i="36" s="1"/>
  <c r="N69" i="36"/>
  <c r="O69" i="36"/>
  <c r="N68" i="36"/>
  <c r="O68" i="36"/>
  <c r="M67" i="36"/>
  <c r="L67" i="36"/>
  <c r="K67" i="36"/>
  <c r="J67" i="36"/>
  <c r="I67" i="36"/>
  <c r="H67" i="36"/>
  <c r="G67" i="36"/>
  <c r="F67" i="36"/>
  <c r="E67" i="36"/>
  <c r="D67" i="36"/>
  <c r="N67" i="36" s="1"/>
  <c r="O67" i="36" s="1"/>
  <c r="N66" i="36"/>
  <c r="O66" i="36"/>
  <c r="N65" i="36"/>
  <c r="O65" i="36"/>
  <c r="N64" i="36"/>
  <c r="O64" i="36" s="1"/>
  <c r="N63" i="36"/>
  <c r="O63" i="36" s="1"/>
  <c r="M62" i="36"/>
  <c r="L62" i="36"/>
  <c r="K62" i="36"/>
  <c r="J62" i="36"/>
  <c r="I62" i="36"/>
  <c r="I81" i="36" s="1"/>
  <c r="H62" i="36"/>
  <c r="G62" i="36"/>
  <c r="F62" i="36"/>
  <c r="E62" i="36"/>
  <c r="D62" i="36"/>
  <c r="N61" i="36"/>
  <c r="O61" i="36" s="1"/>
  <c r="N60" i="36"/>
  <c r="O60" i="36"/>
  <c r="N59" i="36"/>
  <c r="O59" i="36"/>
  <c r="N58" i="36"/>
  <c r="O58" i="36" s="1"/>
  <c r="N57" i="36"/>
  <c r="O57" i="36"/>
  <c r="N56" i="36"/>
  <c r="O56" i="36" s="1"/>
  <c r="N55" i="36"/>
  <c r="O55" i="36" s="1"/>
  <c r="N54" i="36"/>
  <c r="O54" i="36"/>
  <c r="N53" i="36"/>
  <c r="O53" i="36"/>
  <c r="N52" i="36"/>
  <c r="O52" i="36"/>
  <c r="N51" i="36"/>
  <c r="O51" i="36"/>
  <c r="N50" i="36"/>
  <c r="O50" i="36" s="1"/>
  <c r="N49" i="36"/>
  <c r="O49" i="36" s="1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 s="1"/>
  <c r="N43" i="36"/>
  <c r="O43" i="36" s="1"/>
  <c r="N42" i="36"/>
  <c r="O42" i="36" s="1"/>
  <c r="N41" i="36"/>
  <c r="O41" i="36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N23" i="36"/>
  <c r="O23" i="36" s="1"/>
  <c r="N22" i="36"/>
  <c r="O22" i="36" s="1"/>
  <c r="N21" i="36"/>
  <c r="O21" i="36"/>
  <c r="N20" i="36"/>
  <c r="O20" i="36"/>
  <c r="N19" i="36"/>
  <c r="O19" i="36" s="1"/>
  <c r="N18" i="36"/>
  <c r="O18" i="36" s="1"/>
  <c r="N17" i="36"/>
  <c r="O17" i="36" s="1"/>
  <c r="M16" i="36"/>
  <c r="L16" i="36"/>
  <c r="K16" i="36"/>
  <c r="K81" i="36" s="1"/>
  <c r="J16" i="36"/>
  <c r="I16" i="36"/>
  <c r="H16" i="36"/>
  <c r="N16" i="36" s="1"/>
  <c r="O16" i="36" s="1"/>
  <c r="G16" i="36"/>
  <c r="F16" i="36"/>
  <c r="E16" i="36"/>
  <c r="D16" i="36"/>
  <c r="N15" i="36"/>
  <c r="O15" i="36" s="1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J81" i="36" s="1"/>
  <c r="I5" i="36"/>
  <c r="H5" i="36"/>
  <c r="H81" i="36" s="1"/>
  <c r="G5" i="36"/>
  <c r="G81" i="36" s="1"/>
  <c r="F5" i="36"/>
  <c r="F81" i="36" s="1"/>
  <c r="E5" i="36"/>
  <c r="N5" i="36" s="1"/>
  <c r="O5" i="36" s="1"/>
  <c r="D5" i="36"/>
  <c r="N84" i="35"/>
  <c r="O84" i="35" s="1"/>
  <c r="N83" i="35"/>
  <c r="O83" i="35" s="1"/>
  <c r="N82" i="35"/>
  <c r="O82" i="35" s="1"/>
  <c r="M81" i="35"/>
  <c r="L81" i="35"/>
  <c r="K81" i="35"/>
  <c r="J81" i="35"/>
  <c r="I81" i="35"/>
  <c r="N81" i="35" s="1"/>
  <c r="O81" i="35" s="1"/>
  <c r="H81" i="35"/>
  <c r="G81" i="35"/>
  <c r="F81" i="35"/>
  <c r="E81" i="35"/>
  <c r="D81" i="35"/>
  <c r="N80" i="35"/>
  <c r="O80" i="35" s="1"/>
  <c r="N79" i="35"/>
  <c r="O79" i="35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/>
  <c r="N72" i="35"/>
  <c r="O72" i="35" s="1"/>
  <c r="N71" i="35"/>
  <c r="O71" i="35" s="1"/>
  <c r="M70" i="35"/>
  <c r="L70" i="35"/>
  <c r="K70" i="35"/>
  <c r="J70" i="35"/>
  <c r="I70" i="35"/>
  <c r="H70" i="35"/>
  <c r="G70" i="35"/>
  <c r="F70" i="35"/>
  <c r="E70" i="35"/>
  <c r="N70" i="35" s="1"/>
  <c r="O70" i="35" s="1"/>
  <c r="D70" i="35"/>
  <c r="N69" i="35"/>
  <c r="O69" i="35" s="1"/>
  <c r="N68" i="35"/>
  <c r="O68" i="35" s="1"/>
  <c r="N67" i="35"/>
  <c r="O67" i="35" s="1"/>
  <c r="M66" i="35"/>
  <c r="L66" i="35"/>
  <c r="K66" i="35"/>
  <c r="J66" i="35"/>
  <c r="I66" i="35"/>
  <c r="H66" i="35"/>
  <c r="G66" i="35"/>
  <c r="F66" i="35"/>
  <c r="E66" i="35"/>
  <c r="D66" i="35"/>
  <c r="N66" i="35" s="1"/>
  <c r="O66" i="35" s="1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M48" i="35"/>
  <c r="L48" i="35"/>
  <c r="K48" i="35"/>
  <c r="J48" i="35"/>
  <c r="I48" i="35"/>
  <c r="H48" i="35"/>
  <c r="H85" i="35" s="1"/>
  <c r="G48" i="35"/>
  <c r="G85" i="35" s="1"/>
  <c r="F48" i="35"/>
  <c r="E48" i="35"/>
  <c r="N48" i="35" s="1"/>
  <c r="O48" i="35" s="1"/>
  <c r="D48" i="35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/>
  <c r="N34" i="35"/>
  <c r="O34" i="35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M27" i="35"/>
  <c r="L27" i="35"/>
  <c r="K27" i="35"/>
  <c r="K85" i="35" s="1"/>
  <c r="J27" i="35"/>
  <c r="I27" i="35"/>
  <c r="H27" i="35"/>
  <c r="G27" i="35"/>
  <c r="F27" i="35"/>
  <c r="E27" i="35"/>
  <c r="D27" i="35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F85" i="35" s="1"/>
  <c r="E16" i="35"/>
  <c r="E85" i="35" s="1"/>
  <c r="D16" i="35"/>
  <c r="D85" i="35"/>
  <c r="N15" i="35"/>
  <c r="O15" i="35" s="1"/>
  <c r="N14" i="35"/>
  <c r="O14" i="35" s="1"/>
  <c r="N13" i="35"/>
  <c r="O13" i="35" s="1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85" i="35" s="1"/>
  <c r="L5" i="35"/>
  <c r="L85" i="35" s="1"/>
  <c r="K5" i="35"/>
  <c r="J5" i="35"/>
  <c r="N5" i="35" s="1"/>
  <c r="O5" i="35" s="1"/>
  <c r="I5" i="35"/>
  <c r="H5" i="35"/>
  <c r="G5" i="35"/>
  <c r="F5" i="35"/>
  <c r="E5" i="35"/>
  <c r="D5" i="35"/>
  <c r="N79" i="34"/>
  <c r="O79" i="34"/>
  <c r="M78" i="34"/>
  <c r="L78" i="34"/>
  <c r="N78" i="34" s="1"/>
  <c r="O78" i="34" s="1"/>
  <c r="K78" i="34"/>
  <c r="J78" i="34"/>
  <c r="I78" i="34"/>
  <c r="H78" i="34"/>
  <c r="G78" i="34"/>
  <c r="F78" i="34"/>
  <c r="E78" i="34"/>
  <c r="D78" i="34"/>
  <c r="N77" i="34"/>
  <c r="O77" i="34"/>
  <c r="N76" i="34"/>
  <c r="O76" i="34" s="1"/>
  <c r="N75" i="34"/>
  <c r="O75" i="34" s="1"/>
  <c r="N74" i="34"/>
  <c r="O74" i="34" s="1"/>
  <c r="N73" i="34"/>
  <c r="O73" i="34" s="1"/>
  <c r="N72" i="34"/>
  <c r="O72" i="34"/>
  <c r="N71" i="34"/>
  <c r="O71" i="34"/>
  <c r="N70" i="34"/>
  <c r="O70" i="34" s="1"/>
  <c r="N69" i="34"/>
  <c r="O69" i="34" s="1"/>
  <c r="N68" i="34"/>
  <c r="O68" i="34" s="1"/>
  <c r="M67" i="34"/>
  <c r="L67" i="34"/>
  <c r="K67" i="34"/>
  <c r="K80" i="34" s="1"/>
  <c r="J67" i="34"/>
  <c r="I67" i="34"/>
  <c r="H67" i="34"/>
  <c r="N67" i="34" s="1"/>
  <c r="O67" i="34" s="1"/>
  <c r="G67" i="34"/>
  <c r="F67" i="34"/>
  <c r="E67" i="34"/>
  <c r="D67" i="34"/>
  <c r="N66" i="34"/>
  <c r="O66" i="34" s="1"/>
  <c r="N65" i="34"/>
  <c r="O65" i="34" s="1"/>
  <c r="N64" i="34"/>
  <c r="O64" i="34"/>
  <c r="M63" i="34"/>
  <c r="L63" i="34"/>
  <c r="K63" i="34"/>
  <c r="J63" i="34"/>
  <c r="I63" i="34"/>
  <c r="H63" i="34"/>
  <c r="G63" i="34"/>
  <c r="F63" i="34"/>
  <c r="E63" i="34"/>
  <c r="D63" i="34"/>
  <c r="N63" i="34" s="1"/>
  <c r="O63" i="34" s="1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N45" i="34" s="1"/>
  <c r="O45" i="34" s="1"/>
  <c r="D45" i="34"/>
  <c r="N44" i="34"/>
  <c r="O44" i="34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/>
  <c r="N29" i="34"/>
  <c r="O29" i="34" s="1"/>
  <c r="N28" i="34"/>
  <c r="O28" i="34"/>
  <c r="N27" i="34"/>
  <c r="O27" i="34" s="1"/>
  <c r="M26" i="34"/>
  <c r="L26" i="34"/>
  <c r="L80" i="34" s="1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G80" i="34" s="1"/>
  <c r="F16" i="34"/>
  <c r="E16" i="34"/>
  <c r="N16" i="34" s="1"/>
  <c r="O16" i="34" s="1"/>
  <c r="D16" i="34"/>
  <c r="N15" i="34"/>
  <c r="O15" i="34" s="1"/>
  <c r="N14" i="34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80" i="34" s="1"/>
  <c r="L5" i="34"/>
  <c r="K5" i="34"/>
  <c r="J5" i="34"/>
  <c r="J80" i="34" s="1"/>
  <c r="I5" i="34"/>
  <c r="I80" i="34" s="1"/>
  <c r="H5" i="34"/>
  <c r="G5" i="34"/>
  <c r="F5" i="34"/>
  <c r="F80" i="34" s="1"/>
  <c r="E5" i="34"/>
  <c r="E80" i="34" s="1"/>
  <c r="D5" i="34"/>
  <c r="N5" i="34" s="1"/>
  <c r="O5" i="34" s="1"/>
  <c r="N48" i="33"/>
  <c r="O48" i="33" s="1"/>
  <c r="N62" i="33"/>
  <c r="O62" i="33" s="1"/>
  <c r="N49" i="33"/>
  <c r="O49" i="33" s="1"/>
  <c r="N50" i="33"/>
  <c r="O50" i="33" s="1"/>
  <c r="N51" i="33"/>
  <c r="O51" i="33"/>
  <c r="N52" i="33"/>
  <c r="O52" i="33"/>
  <c r="N53" i="33"/>
  <c r="O53" i="33" s="1"/>
  <c r="N54" i="33"/>
  <c r="O54" i="33" s="1"/>
  <c r="N55" i="33"/>
  <c r="O55" i="33" s="1"/>
  <c r="N56" i="33"/>
  <c r="O56" i="33" s="1"/>
  <c r="N57" i="33"/>
  <c r="O57" i="33"/>
  <c r="N58" i="33"/>
  <c r="O58" i="33"/>
  <c r="N59" i="33"/>
  <c r="O59" i="33" s="1"/>
  <c r="N60" i="33"/>
  <c r="O60" i="33"/>
  <c r="N61" i="33"/>
  <c r="O61" i="33" s="1"/>
  <c r="N27" i="33"/>
  <c r="O27" i="33" s="1"/>
  <c r="N28" i="33"/>
  <c r="O28" i="33"/>
  <c r="N29" i="33"/>
  <c r="O29" i="33"/>
  <c r="N30" i="33"/>
  <c r="O30" i="33" s="1"/>
  <c r="N31" i="33"/>
  <c r="O31" i="33"/>
  <c r="N32" i="33"/>
  <c r="O32" i="33" s="1"/>
  <c r="N33" i="33"/>
  <c r="O33" i="33" s="1"/>
  <c r="N34" i="33"/>
  <c r="O34" i="33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/>
  <c r="N41" i="33"/>
  <c r="O41" i="33"/>
  <c r="N42" i="33"/>
  <c r="O42" i="33" s="1"/>
  <c r="N43" i="33"/>
  <c r="O43" i="33" s="1"/>
  <c r="N44" i="33"/>
  <c r="O44" i="33" s="1"/>
  <c r="N45" i="33"/>
  <c r="O45" i="33" s="1"/>
  <c r="N46" i="33"/>
  <c r="O46" i="33"/>
  <c r="N9" i="33"/>
  <c r="O9" i="33"/>
  <c r="N10" i="33"/>
  <c r="O10" i="33" s="1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E26" i="33"/>
  <c r="F26" i="33"/>
  <c r="G26" i="33"/>
  <c r="H26" i="33"/>
  <c r="I26" i="33"/>
  <c r="N26" i="33" s="1"/>
  <c r="O26" i="33" s="1"/>
  <c r="J26" i="33"/>
  <c r="K26" i="33"/>
  <c r="L26" i="33"/>
  <c r="M26" i="33"/>
  <c r="D26" i="33"/>
  <c r="E16" i="33"/>
  <c r="F16" i="33"/>
  <c r="G16" i="33"/>
  <c r="H16" i="33"/>
  <c r="H80" i="33"/>
  <c r="I16" i="33"/>
  <c r="N16" i="33" s="1"/>
  <c r="O16" i="33" s="1"/>
  <c r="J16" i="33"/>
  <c r="K16" i="33"/>
  <c r="L16" i="33"/>
  <c r="M16" i="33"/>
  <c r="D16" i="33"/>
  <c r="E5" i="33"/>
  <c r="F5" i="33"/>
  <c r="F80" i="33" s="1"/>
  <c r="G5" i="33"/>
  <c r="H5" i="33"/>
  <c r="I5" i="33"/>
  <c r="I80" i="33" s="1"/>
  <c r="J5" i="33"/>
  <c r="J80" i="33" s="1"/>
  <c r="K5" i="33"/>
  <c r="K80" i="33" s="1"/>
  <c r="L5" i="33"/>
  <c r="L80" i="33" s="1"/>
  <c r="M5" i="33"/>
  <c r="D5" i="33"/>
  <c r="N5" i="33" s="1"/>
  <c r="O5" i="33" s="1"/>
  <c r="E78" i="33"/>
  <c r="F78" i="33"/>
  <c r="G78" i="33"/>
  <c r="G80" i="33" s="1"/>
  <c r="H78" i="33"/>
  <c r="I78" i="33"/>
  <c r="J78" i="33"/>
  <c r="K78" i="33"/>
  <c r="L78" i="33"/>
  <c r="M78" i="33"/>
  <c r="D78" i="33"/>
  <c r="N78" i="33" s="1"/>
  <c r="O78" i="33" s="1"/>
  <c r="N79" i="33"/>
  <c r="O79" i="33" s="1"/>
  <c r="N70" i="33"/>
  <c r="O70" i="33" s="1"/>
  <c r="N71" i="33"/>
  <c r="O71" i="33" s="1"/>
  <c r="N72" i="33"/>
  <c r="N73" i="33"/>
  <c r="O73" i="33" s="1"/>
  <c r="N74" i="33"/>
  <c r="O74" i="33" s="1"/>
  <c r="N75" i="33"/>
  <c r="O75" i="33"/>
  <c r="N76" i="33"/>
  <c r="O76" i="33" s="1"/>
  <c r="N77" i="33"/>
  <c r="O77" i="33" s="1"/>
  <c r="N69" i="33"/>
  <c r="O69" i="33" s="1"/>
  <c r="E68" i="33"/>
  <c r="F68" i="33"/>
  <c r="G68" i="33"/>
  <c r="H68" i="33"/>
  <c r="I68" i="33"/>
  <c r="J68" i="33"/>
  <c r="K68" i="33"/>
  <c r="L68" i="33"/>
  <c r="M68" i="33"/>
  <c r="M80" i="33" s="1"/>
  <c r="D68" i="33"/>
  <c r="N68" i="33" s="1"/>
  <c r="O68" i="33" s="1"/>
  <c r="E63" i="33"/>
  <c r="E80" i="33" s="1"/>
  <c r="F63" i="33"/>
  <c r="G63" i="33"/>
  <c r="H63" i="33"/>
  <c r="I63" i="33"/>
  <c r="N63" i="33" s="1"/>
  <c r="O63" i="33" s="1"/>
  <c r="J63" i="33"/>
  <c r="K63" i="33"/>
  <c r="L63" i="33"/>
  <c r="M63" i="33"/>
  <c r="D63" i="33"/>
  <c r="N64" i="33"/>
  <c r="O64" i="33" s="1"/>
  <c r="N65" i="33"/>
  <c r="O65" i="33" s="1"/>
  <c r="N66" i="33"/>
  <c r="O66" i="33"/>
  <c r="N67" i="33"/>
  <c r="O67" i="33" s="1"/>
  <c r="O72" i="33"/>
  <c r="N18" i="33"/>
  <c r="O18" i="33" s="1"/>
  <c r="N19" i="33"/>
  <c r="O19" i="33" s="1"/>
  <c r="N20" i="33"/>
  <c r="O20" i="33" s="1"/>
  <c r="N21" i="33"/>
  <c r="O21" i="33"/>
  <c r="N22" i="33"/>
  <c r="O22" i="33" s="1"/>
  <c r="N23" i="33"/>
  <c r="O23" i="33" s="1"/>
  <c r="N24" i="33"/>
  <c r="O24" i="33" s="1"/>
  <c r="N25" i="33"/>
  <c r="O25" i="33" s="1"/>
  <c r="N7" i="33"/>
  <c r="O7" i="33" s="1"/>
  <c r="N8" i="33"/>
  <c r="O8" i="33"/>
  <c r="N11" i="33"/>
  <c r="O11" i="33" s="1"/>
  <c r="N12" i="33"/>
  <c r="O12" i="33" s="1"/>
  <c r="N13" i="33"/>
  <c r="O13" i="33" s="1"/>
  <c r="N14" i="33"/>
  <c r="O14" i="33" s="1"/>
  <c r="N15" i="33"/>
  <c r="O15" i="33" s="1"/>
  <c r="N6" i="33"/>
  <c r="O6" i="33"/>
  <c r="N17" i="33"/>
  <c r="O17" i="33" s="1"/>
  <c r="H80" i="34"/>
  <c r="N27" i="35"/>
  <c r="O27" i="35" s="1"/>
  <c r="N16" i="35"/>
  <c r="O16" i="35" s="1"/>
  <c r="L81" i="36"/>
  <c r="M81" i="36"/>
  <c r="D81" i="36"/>
  <c r="F81" i="37"/>
  <c r="I81" i="37"/>
  <c r="N79" i="37"/>
  <c r="O79" i="37" s="1"/>
  <c r="N44" i="37"/>
  <c r="O44" i="37" s="1"/>
  <c r="J82" i="38"/>
  <c r="H82" i="38"/>
  <c r="K82" i="38"/>
  <c r="L82" i="38"/>
  <c r="F82" i="38"/>
  <c r="G82" i="38"/>
  <c r="E82" i="38"/>
  <c r="N63" i="38"/>
  <c r="O63" i="38"/>
  <c r="N45" i="38"/>
  <c r="O45" i="38" s="1"/>
  <c r="N26" i="38"/>
  <c r="O26" i="38" s="1"/>
  <c r="H75" i="39"/>
  <c r="L75" i="39"/>
  <c r="F75" i="39"/>
  <c r="J75" i="39"/>
  <c r="M75" i="39"/>
  <c r="N71" i="39"/>
  <c r="O71" i="39" s="1"/>
  <c r="G75" i="39"/>
  <c r="E75" i="39"/>
  <c r="N42" i="39"/>
  <c r="O42" i="39" s="1"/>
  <c r="I75" i="39"/>
  <c r="N15" i="39"/>
  <c r="O15" i="39"/>
  <c r="N5" i="39"/>
  <c r="O5" i="39" s="1"/>
  <c r="D80" i="33"/>
  <c r="N65" i="37"/>
  <c r="O65" i="37"/>
  <c r="I85" i="35"/>
  <c r="F81" i="40"/>
  <c r="H81" i="40"/>
  <c r="L81" i="40"/>
  <c r="N66" i="40"/>
  <c r="O66" i="40" s="1"/>
  <c r="G81" i="40"/>
  <c r="N62" i="40"/>
  <c r="O62" i="40" s="1"/>
  <c r="I81" i="40"/>
  <c r="N45" i="40"/>
  <c r="O45" i="40"/>
  <c r="J81" i="40"/>
  <c r="N5" i="40"/>
  <c r="O5" i="40" s="1"/>
  <c r="N71" i="41"/>
  <c r="O71" i="41"/>
  <c r="K74" i="41"/>
  <c r="L74" i="41"/>
  <c r="N60" i="41"/>
  <c r="O60" i="41" s="1"/>
  <c r="I74" i="41"/>
  <c r="F74" i="41"/>
  <c r="N40" i="41"/>
  <c r="O40" i="41" s="1"/>
  <c r="E74" i="41"/>
  <c r="N14" i="41"/>
  <c r="O14" i="41"/>
  <c r="D74" i="41"/>
  <c r="N74" i="41" s="1"/>
  <c r="O74" i="41" s="1"/>
  <c r="H71" i="42"/>
  <c r="K71" i="42"/>
  <c r="N61" i="42"/>
  <c r="O61" i="42" s="1"/>
  <c r="J71" i="42"/>
  <c r="N25" i="42"/>
  <c r="O25" i="42"/>
  <c r="E71" i="42"/>
  <c r="G71" i="42"/>
  <c r="N5" i="42"/>
  <c r="O5" i="42"/>
  <c r="J73" i="43"/>
  <c r="N57" i="43"/>
  <c r="O57" i="43"/>
  <c r="K73" i="43"/>
  <c r="N70" i="43"/>
  <c r="O70" i="43" s="1"/>
  <c r="L73" i="43"/>
  <c r="M73" i="43"/>
  <c r="N59" i="43"/>
  <c r="O59" i="43"/>
  <c r="H73" i="43"/>
  <c r="F73" i="43"/>
  <c r="I73" i="43"/>
  <c r="N25" i="43"/>
  <c r="O25" i="43"/>
  <c r="D73" i="43"/>
  <c r="N15" i="43"/>
  <c r="O15" i="43" s="1"/>
  <c r="G73" i="43"/>
  <c r="M81" i="44"/>
  <c r="N77" i="44"/>
  <c r="O77" i="44" s="1"/>
  <c r="J81" i="44"/>
  <c r="H81" i="44"/>
  <c r="N49" i="44"/>
  <c r="O49" i="44" s="1"/>
  <c r="F81" i="44"/>
  <c r="N26" i="44"/>
  <c r="O26" i="44" s="1"/>
  <c r="G81" i="44"/>
  <c r="E81" i="44"/>
  <c r="N81" i="44" s="1"/>
  <c r="O81" i="44" s="1"/>
  <c r="I81" i="44"/>
  <c r="N15" i="44"/>
  <c r="O15" i="44" s="1"/>
  <c r="D81" i="44"/>
  <c r="N58" i="45"/>
  <c r="O58" i="45" s="1"/>
  <c r="L74" i="45"/>
  <c r="N60" i="45"/>
  <c r="O60" i="45" s="1"/>
  <c r="I74" i="45"/>
  <c r="H74" i="45"/>
  <c r="D74" i="45"/>
  <c r="O62" i="47"/>
  <c r="P62" i="47" s="1"/>
  <c r="O59" i="47"/>
  <c r="P59" i="47" s="1"/>
  <c r="O25" i="47"/>
  <c r="P25" i="47" s="1"/>
  <c r="H76" i="47"/>
  <c r="O15" i="47"/>
  <c r="P15" i="47"/>
  <c r="D76" i="47"/>
  <c r="G76" i="47"/>
  <c r="M76" i="47"/>
  <c r="N76" i="47"/>
  <c r="F76" i="47"/>
  <c r="F74" i="45"/>
  <c r="N70" i="45"/>
  <c r="O70" i="45" s="1"/>
  <c r="N15" i="45"/>
  <c r="O15" i="45" s="1"/>
  <c r="O80" i="48" l="1"/>
  <c r="P80" i="48" s="1"/>
  <c r="N80" i="33"/>
  <c r="O80" i="33" s="1"/>
  <c r="N81" i="37"/>
  <c r="O81" i="37" s="1"/>
  <c r="D71" i="42"/>
  <c r="N71" i="42" s="1"/>
  <c r="O71" i="42" s="1"/>
  <c r="N57" i="42"/>
  <c r="O57" i="42" s="1"/>
  <c r="E81" i="40"/>
  <c r="N81" i="40" s="1"/>
  <c r="O81" i="40" s="1"/>
  <c r="K81" i="40"/>
  <c r="N62" i="36"/>
  <c r="O62" i="36" s="1"/>
  <c r="N56" i="39"/>
  <c r="O56" i="39" s="1"/>
  <c r="D80" i="34"/>
  <c r="N80" i="34" s="1"/>
  <c r="O80" i="34" s="1"/>
  <c r="J85" i="35"/>
  <c r="N85" i="35" s="1"/>
  <c r="O85" i="35" s="1"/>
  <c r="J76" i="47"/>
  <c r="E73" i="43"/>
  <c r="N73" i="43" s="1"/>
  <c r="O73" i="43" s="1"/>
  <c r="E81" i="36"/>
  <c r="N81" i="36" s="1"/>
  <c r="O81" i="36" s="1"/>
  <c r="K75" i="39"/>
  <c r="N75" i="39" s="1"/>
  <c r="O75" i="39" s="1"/>
  <c r="N24" i="41"/>
  <c r="O24" i="41" s="1"/>
  <c r="N5" i="37"/>
  <c r="O5" i="37" s="1"/>
  <c r="N61" i="37"/>
  <c r="O61" i="37" s="1"/>
  <c r="N5" i="45"/>
  <c r="O5" i="45" s="1"/>
  <c r="N5" i="44"/>
  <c r="O5" i="44" s="1"/>
  <c r="L71" i="42"/>
  <c r="N5" i="41"/>
  <c r="O5" i="41" s="1"/>
  <c r="N67" i="38"/>
  <c r="O67" i="38" s="1"/>
  <c r="N25" i="45"/>
  <c r="O25" i="45" s="1"/>
  <c r="N42" i="42"/>
  <c r="O42" i="42" s="1"/>
  <c r="N26" i="40"/>
  <c r="O26" i="40" s="1"/>
  <c r="N78" i="38"/>
  <c r="O78" i="38" s="1"/>
  <c r="I76" i="47"/>
  <c r="O76" i="47" s="1"/>
  <c r="P76" i="47" s="1"/>
  <c r="N25" i="39"/>
  <c r="O25" i="39" s="1"/>
</calcChain>
</file>

<file path=xl/sharedStrings.xml><?xml version="1.0" encoding="utf-8"?>
<sst xmlns="http://schemas.openxmlformats.org/spreadsheetml/2006/main" count="1416" uniqueCount="200">
  <si>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</si>
  <si>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</si>
  <si>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</si>
  <si>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</si>
  <si>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</si>
  <si>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</si>
  <si>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</si>
  <si>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</si>
  <si>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</si>
  <si>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</si>
  <si>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</si>
  <si>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</si>
  <si>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</si>
  <si>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</si>
  <si>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</si>
  <si>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</si>
  <si>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</si>
  <si>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</si>
  <si>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</si>
  <si>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</si>
  <si>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</si>
  <si>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Physical Environment</t>
  </si>
  <si>
    <t>Impact Fees - Residential - Transportation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</si>
  <si>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</si>
  <si>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</si>
  <si>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</si>
  <si>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</si>
  <si>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</si>
  <si>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</si>
  <si>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</si>
  <si>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Grant - Physical Environment - Water Supply System</t>
  </si>
  <si>
    <t>State Grant - Transportation - Other Transportation</t>
  </si>
  <si>
    <t>State Grant - Human Services - Other Human Services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</si>
  <si>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</si>
  <si>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</si>
  <si>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</si>
  <si>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</si>
  <si>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</si>
  <si>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</si>
  <si>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</si>
  <si>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</si>
  <si>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</si>
  <si>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</si>
  <si>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</si>
  <si>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</si>
  <si>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</si>
  <si>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</si>
  <si>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</si>
  <si>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</si>
  <si>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</si>
  <si>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</si>
  <si>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</si>
  <si>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</si>
  <si>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</si>
  <si>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</si>
  <si>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</si>
  <si>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</si>
  <si>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</si>
  <si>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</si>
  <si>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</si>
  <si>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</si>
  <si>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</si>
  <si>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</si>
  <si>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</si>
  <si>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</si>
  <si>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</si>
  <si>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</si>
  <si>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</si>
  <si>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</si>
  <si>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</si>
  <si>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</si>
  <si>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</si>
  <si>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Federal Fines and Forfeits</t>
  </si>
  <si>
    <t>State Fines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</si>
  <si>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</si>
  <si>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</si>
  <si>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</si>
  <si>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</si>
  <si>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</si>
  <si>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</si>
  <si>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</si>
  <si>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</si>
  <si>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</si>
  <si>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</si>
  <si>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</si>
  <si>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</si>
  <si>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</si>
  <si>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</si>
  <si>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</si>
  <si>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</si>
  <si>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</si>
  <si>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</si>
  <si>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</si>
  <si>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State Shared Revenues - Physical Environment - Gas Supply System</t>
  </si>
  <si>
    <t>Riviera Beach Revenues Reported by Account Code and Fund Type</t>
  </si>
  <si>
    <t>Local Fiscal Year Ended September 30, 2010</t>
  </si>
  <si>
    <t>Fire Insurance Premium Tax for Firefighters' Pension</t>
  </si>
  <si>
    <t>Impact Fees - Residential - Physical Environment</t>
  </si>
  <si>
    <t>Federal Grant - Transportation - Other Transportation</t>
  </si>
  <si>
    <t>Federal Grant - Economic Environment</t>
  </si>
  <si>
    <t>State Grant - Culture / Recreation</t>
  </si>
  <si>
    <t>State Shared Revenues - Transportation - Other Transportation</t>
  </si>
  <si>
    <t>Grants from Other Local Units - Other</t>
  </si>
  <si>
    <t>Economic Environment - Other Economic Environment Charges</t>
  </si>
  <si>
    <t>Human Services - Other Human Services Charges</t>
  </si>
  <si>
    <t>Culture / Recreation - Special Events</t>
  </si>
  <si>
    <t>Culture / Recreation - Special Recreation Facilities</t>
  </si>
  <si>
    <t>Other Charges for Services</t>
  </si>
  <si>
    <t>Court-Ordered Judgments and Fines - As Decided by County Court Civil</t>
  </si>
  <si>
    <t>Forfeits - Assets Seized by Law Enforcement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</si>
  <si>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</si>
  <si>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</si>
  <si>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</si>
  <si>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</si>
  <si>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Electric Supply System</t>
  </si>
  <si>
    <t>Proceeds - Debt Proceeds</t>
  </si>
  <si>
    <t>Proprietary Non-Operating Sources - Other Non-Operating Sources</t>
  </si>
  <si>
    <t>2011 Municipal Population:</t>
  </si>
  <si>
    <t>Local Fiscal Year Ended September 30, 2012</t>
  </si>
  <si>
    <t>Other Judgments, Fines, and Forfeits</t>
  </si>
  <si>
    <t>Proceeds - Installment Purchases and Capital Lease Proceeds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</si>
  <si>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</si>
  <si>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</si>
  <si>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</si>
  <si>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</si>
  <si>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</si>
  <si>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State Grant - Human Services - Public Welfare</t>
  </si>
  <si>
    <t>Grants from Other Local Units - General Government</t>
  </si>
  <si>
    <t>Public Safety - Emergency Management Service Fees / Charges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</si>
  <si>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</si>
  <si>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</si>
  <si>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</si>
  <si>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</si>
  <si>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</si>
  <si>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</si>
  <si>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</si>
  <si>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</si>
  <si>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</si>
  <si>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</si>
  <si>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</si>
  <si>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</si>
  <si>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</si>
  <si>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</si>
  <si>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</si>
  <si>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</si>
  <si>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Physical Environment - Water / Sewer Combination Utility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</si>
  <si>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</si>
  <si>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</si>
  <si>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</si>
  <si>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</si>
  <si>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</si>
  <si>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</si>
  <si>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2014</t>
  </si>
  <si>
    <t>State Grant - Physical Environment - Gas Supply System</t>
  </si>
  <si>
    <t>Contributions from Enterprise Operations</t>
  </si>
  <si>
    <t>2014 Municipal Population:</t>
  </si>
  <si>
    <t>Local Fiscal Year Ended September 30, 2015</t>
  </si>
  <si>
    <t>Proprietary Non-Operating - Other Non-Operating Sources</t>
  </si>
  <si>
    <t>2015 Municipal Population:</t>
  </si>
  <si>
    <t>Local Fiscal Year Ended September 30, 2016</t>
  </si>
  <si>
    <t>Federal Grant - Culture / Recreation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</si>
  <si>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</si>
  <si>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</si>
  <si>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</si>
  <si>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</si>
  <si>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</si>
  <si>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</si>
  <si>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</si>
  <si>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Licenses</t>
  </si>
  <si>
    <t>State Grant - Physical Environment - Stormwater Management</t>
  </si>
  <si>
    <t>General Government - Administrative Service Fees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</si>
  <si>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</si>
  <si>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</si>
  <si>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</si>
  <si>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</si>
  <si>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</si>
  <si>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</si>
  <si>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</si>
  <si>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</si>
  <si>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</si>
  <si>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</si>
  <si>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</si>
  <si>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</si>
  <si>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</si>
  <si>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</si>
  <si>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</si>
  <si>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</si>
  <si>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</si>
  <si>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</si>
  <si>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</si>
  <si>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</si>
  <si>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County Ninth-Cent Voted Fuel Tax</t>
  </si>
  <si>
    <t>State Communications Services Taxes</t>
  </si>
  <si>
    <t>Other General Taxes</t>
  </si>
  <si>
    <t>Impact Fees - Commercial - Public Safety</t>
  </si>
  <si>
    <t>Impact Fees - Commercial - Transportation</t>
  </si>
  <si>
    <t>Impact Fees - Commercial - Other</t>
  </si>
  <si>
    <t>Inspection Fee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</si>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</sst>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177</v>
      </c>
      <c r="N4" s="35" t="s">
        <v>9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>SUM(D6:D14)</f>
        <v>60170259</v>
      </c>
      <c r="E5" s="27">
        <f>SUM(E6:E14)</f>
        <v>9689921</v>
      </c>
      <c r="F5" s="27">
        <f>SUM(F6:F14)</f>
        <v>0</v>
      </c>
      <c r="G5" s="27">
        <f>SUM(G6:G14)</f>
        <v>3690137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73550317</v>
      </c>
      <c r="P5" s="33">
        <f>(O5/P$82)</f>
        <v>1904.8071115945406</v>
      </c>
      <c r="Q5" s="6"/>
    </row>
    <row r="6" spans="1:134">
      <c r="A6" s="12"/>
      <c r="B6" s="25">
        <v>311</v>
      </c>
      <c r="C6" s="20" t="s">
        <v>2</v>
      </c>
      <c r="D6" s="46">
        <v>51865235</v>
      </c>
      <c r="E6" s="46">
        <v>9689921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61555156</v>
      </c>
      <c r="P6" s="47">
        <f>(O6/P$82)</f>
        <v>1594.1562686141972</v>
      </c>
      <c r="Q6" s="9"/>
    </row>
    <row r="7" spans="1:134">
      <c r="A7" s="12"/>
      <c r="B7" s="25">
        <v>312.3</v>
      </c>
      <c r="C7" s="20" t="s">
        <v>191</v>
      </c>
      <c r="D7" s="46">
        <v>482380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482380</v>
      </c>
      <c r="P7" s="47">
        <f>(O7/P$82)</f>
        <v>12.492683811151684</v>
      </c>
      <c r="Q7" s="9"/>
    </row>
    <row r="8" spans="1:134">
      <c r="A8" s="12"/>
      <c r="B8" s="25">
        <v>312.43</v>
      </c>
      <c r="C8" s="20" t="s">
        <v>181</v>
      </c>
      <c r="D8" s="46">
        <v>0</v>
      </c>
      <c r="E8" s="46">
        <v>0</v>
      </c>
      <c r="F8" s="46">
        <v>0</v>
      </c>
      <c r="G8" s="46">
        <v>293233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293233</v>
      </c>
      <c r="P8" s="47">
        <f>(O8/P$82)</f>
        <v>7.5941522285240719</v>
      </c>
      <c r="Q8" s="9"/>
    </row>
    <row r="9" spans="1:134">
      <c r="A9" s="12"/>
      <c r="B9" s="25">
        <v>314.10000000000002</v>
      </c>
      <c r="C9" s="20" t="s">
        <v>12</v>
      </c>
      <c r="D9" s="46">
        <v>3975340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3975340</v>
      </c>
      <c r="P9" s="47">
        <f>(O9/P$82)</f>
        <v>102.95340947349338</v>
      </c>
      <c r="Q9" s="9"/>
    </row>
    <row r="10" spans="1:134">
      <c r="A10" s="12"/>
      <c r="B10" s="25">
        <v>314.3</v>
      </c>
      <c r="C10" s="20" t="s">
        <v>13</v>
      </c>
      <c r="D10" s="46">
        <v>1220608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1220608</v>
      </c>
      <c r="P10" s="47">
        <f>(O10/P$82)</f>
        <v>31.611322611555693</v>
      </c>
      <c r="Q10" s="9"/>
    </row>
    <row r="11" spans="1:134">
      <c r="A11" s="12"/>
      <c r="B11" s="25">
        <v>314.39999999999998</v>
      </c>
      <c r="C11" s="20" t="s">
        <v>14</v>
      </c>
      <c r="D11" s="46">
        <v>181543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181543</v>
      </c>
      <c r="P11" s="47">
        <f>(O11/P$82)</f>
        <v>4.7016030870432237</v>
      </c>
      <c r="Q11" s="9"/>
    </row>
    <row r="12" spans="1:134">
      <c r="A12" s="12"/>
      <c r="B12" s="25">
        <v>315.10000000000002</v>
      </c>
      <c r="C12" s="20" t="s">
        <v>192</v>
      </c>
      <c r="D12" s="46">
        <v>1066268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1066268</v>
      </c>
      <c r="P12" s="47">
        <f>(O12/P$82)</f>
        <v>27.614223189081397</v>
      </c>
      <c r="Q12" s="9"/>
    </row>
    <row r="13" spans="1:134">
      <c r="A13" s="12"/>
      <c r="B13" s="25">
        <v>316</v>
      </c>
      <c r="C13" s="20" t="s">
        <v>137</v>
      </c>
      <c r="D13" s="46">
        <v>1378885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1378885</v>
      </c>
      <c r="P13" s="47">
        <f>(O13/P$82)</f>
        <v>35.710382513661202</v>
      </c>
      <c r="Q13" s="9"/>
    </row>
    <row r="14" spans="1:134">
      <c r="A14" s="12"/>
      <c r="B14" s="25">
        <v>319.89999999999998</v>
      </c>
      <c r="C14" s="20" t="s">
        <v>193</v>
      </c>
      <c r="D14" s="46">
        <v>0</v>
      </c>
      <c r="E14" s="46">
        <v>0</v>
      </c>
      <c r="F14" s="46">
        <v>0</v>
      </c>
      <c r="G14" s="46">
        <v>3396904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3396904</v>
      </c>
      <c r="P14" s="47">
        <f>(O14/P$82)</f>
        <v>87.973066065832754</v>
      </c>
      <c r="Q14" s="9"/>
    </row>
    <row r="15" spans="1:134" ht="15.75">
      <c r="A15" s="29" t="s">
        <v>17</v>
      </c>
      <c r="B15" s="30"/>
      <c r="C15" s="31"/>
      <c r="D15" s="32">
        <f>SUM(D16:D27)</f>
        <v>5684327</v>
      </c>
      <c r="E15" s="32">
        <f>SUM(E16:E27)</f>
        <v>0</v>
      </c>
      <c r="F15" s="32">
        <f>SUM(F16:F27)</f>
        <v>0</v>
      </c>
      <c r="G15" s="32">
        <f>SUM(G16:G27)</f>
        <v>643496</v>
      </c>
      <c r="H15" s="32">
        <f>SUM(H16:H27)</f>
        <v>0</v>
      </c>
      <c r="I15" s="32">
        <f>SUM(I16:I27)</f>
        <v>182575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6510398</v>
      </c>
      <c r="P15" s="45">
        <f>(O15/P$82)</f>
        <v>168.60637609095383</v>
      </c>
      <c r="Q15" s="10"/>
    </row>
    <row r="16" spans="1:134">
      <c r="A16" s="12"/>
      <c r="B16" s="25">
        <v>322</v>
      </c>
      <c r="C16" s="20" t="s">
        <v>184</v>
      </c>
      <c r="D16" s="46">
        <v>2197244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2197244</v>
      </c>
      <c r="P16" s="47">
        <f>(O16/P$82)</f>
        <v>56.904255043638152</v>
      </c>
      <c r="Q16" s="9"/>
    </row>
    <row r="17" spans="1:17">
      <c r="A17" s="12"/>
      <c r="B17" s="25">
        <v>323.10000000000002</v>
      </c>
      <c r="C17" s="20" t="s">
        <v>18</v>
      </c>
      <c r="D17" s="46">
        <v>3352177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1">SUM(D17:N17)</f>
        <v>3352177</v>
      </c>
      <c r="P17" s="47">
        <f>(O17/P$82)</f>
        <v>86.814725610545665</v>
      </c>
      <c r="Q17" s="9"/>
    </row>
    <row r="18" spans="1:17">
      <c r="A18" s="12"/>
      <c r="B18" s="25">
        <v>323.39999999999998</v>
      </c>
      <c r="C18" s="20" t="s">
        <v>19</v>
      </c>
      <c r="D18" s="46">
        <v>33979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33979</v>
      </c>
      <c r="P18" s="47">
        <f>(O18/P$82)</f>
        <v>0.87998860487400621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55164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55164</v>
      </c>
      <c r="P19" s="47">
        <f>(O19/P$82)</f>
        <v>1.4286380234636002</v>
      </c>
      <c r="Q19" s="9"/>
    </row>
    <row r="20" spans="1:17">
      <c r="A20" s="12"/>
      <c r="B20" s="25">
        <v>324.12</v>
      </c>
      <c r="C20" s="20" t="s">
        <v>194</v>
      </c>
      <c r="D20" s="46">
        <v>0</v>
      </c>
      <c r="E20" s="46">
        <v>0</v>
      </c>
      <c r="F20" s="46">
        <v>0</v>
      </c>
      <c r="G20" s="46">
        <v>3091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3091</v>
      </c>
      <c r="P20" s="47">
        <f>(O20/P$82)</f>
        <v>8.0050760106699814E-2</v>
      </c>
      <c r="Q20" s="9"/>
    </row>
    <row r="21" spans="1:17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182575</v>
      </c>
      <c r="H21" s="46">
        <v>0</v>
      </c>
      <c r="I21" s="46">
        <v>182575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365150</v>
      </c>
      <c r="P21" s="47">
        <f>(O21/P$82)</f>
        <v>9.4566596742029887</v>
      </c>
      <c r="Q21" s="9"/>
    </row>
    <row r="22" spans="1:17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6566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6566</v>
      </c>
      <c r="P22" s="47">
        <f>(O22/P$82)</f>
        <v>0.17004635744438401</v>
      </c>
      <c r="Q22" s="9"/>
    </row>
    <row r="23" spans="1:17">
      <c r="A23" s="12"/>
      <c r="B23" s="25">
        <v>324.32</v>
      </c>
      <c r="C23" s="20" t="s">
        <v>195</v>
      </c>
      <c r="D23" s="46">
        <v>0</v>
      </c>
      <c r="E23" s="46">
        <v>0</v>
      </c>
      <c r="F23" s="46">
        <v>0</v>
      </c>
      <c r="G23" s="46">
        <v>215606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215606</v>
      </c>
      <c r="P23" s="47">
        <f>(O23/P$82)</f>
        <v>5.5837671250615077</v>
      </c>
      <c r="Q23" s="9"/>
    </row>
    <row r="24" spans="1:17">
      <c r="A24" s="12"/>
      <c r="B24" s="25">
        <v>324.61</v>
      </c>
      <c r="C24" s="20" t="s">
        <v>23</v>
      </c>
      <c r="D24" s="46">
        <v>0</v>
      </c>
      <c r="E24" s="46">
        <v>0</v>
      </c>
      <c r="F24" s="46">
        <v>0</v>
      </c>
      <c r="G24" s="46">
        <v>163304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163304</v>
      </c>
      <c r="P24" s="47">
        <f>(O24/P$82)</f>
        <v>4.2292492165850879</v>
      </c>
      <c r="Q24" s="9"/>
    </row>
    <row r="25" spans="1:17">
      <c r="A25" s="12"/>
      <c r="B25" s="25">
        <v>324.91000000000003</v>
      </c>
      <c r="C25" s="20" t="s">
        <v>24</v>
      </c>
      <c r="D25" s="46">
        <v>0</v>
      </c>
      <c r="E25" s="46">
        <v>0</v>
      </c>
      <c r="F25" s="46">
        <v>0</v>
      </c>
      <c r="G25" s="46">
        <v>15099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15099</v>
      </c>
      <c r="P25" s="47">
        <f>(O25/P$82)</f>
        <v>0.39103410768394065</v>
      </c>
      <c r="Q25" s="9"/>
    </row>
    <row r="26" spans="1:17">
      <c r="A26" s="12"/>
      <c r="B26" s="25">
        <v>324.92</v>
      </c>
      <c r="C26" s="20" t="s">
        <v>196</v>
      </c>
      <c r="D26" s="46">
        <v>0</v>
      </c>
      <c r="E26" s="46">
        <v>0</v>
      </c>
      <c r="F26" s="46">
        <v>0</v>
      </c>
      <c r="G26" s="46">
        <v>2091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2091</v>
      </c>
      <c r="P26" s="47">
        <f>(O26/P$82)</f>
        <v>5.4152746484344649E-2</v>
      </c>
      <c r="Q26" s="9"/>
    </row>
    <row r="27" spans="1:17">
      <c r="A27" s="12"/>
      <c r="B27" s="25">
        <v>329.1</v>
      </c>
      <c r="C27" s="20" t="s">
        <v>197</v>
      </c>
      <c r="D27" s="46">
        <v>100927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100927</v>
      </c>
      <c r="P27" s="47">
        <f>(O27/P$82)</f>
        <v>2.6138088208634396</v>
      </c>
      <c r="Q27" s="9"/>
    </row>
    <row r="28" spans="1:17" ht="15.75">
      <c r="A28" s="29" t="s">
        <v>186</v>
      </c>
      <c r="B28" s="30"/>
      <c r="C28" s="31"/>
      <c r="D28" s="32">
        <f>SUM(D29:D46)</f>
        <v>7539185</v>
      </c>
      <c r="E28" s="32">
        <f>SUM(E29:E46)</f>
        <v>901068</v>
      </c>
      <c r="F28" s="32">
        <f>SUM(F29:F46)</f>
        <v>0</v>
      </c>
      <c r="G28" s="32">
        <f>SUM(G29:G46)</f>
        <v>8880887</v>
      </c>
      <c r="H28" s="32">
        <f>SUM(H29:H46)</f>
        <v>0</v>
      </c>
      <c r="I28" s="32">
        <f>SUM(I29:I46)</f>
        <v>581825</v>
      </c>
      <c r="J28" s="32">
        <f>SUM(J29:J46)</f>
        <v>0</v>
      </c>
      <c r="K28" s="32">
        <f>SUM(K29:K46)</f>
        <v>0</v>
      </c>
      <c r="L28" s="32">
        <f>SUM(L29:L46)</f>
        <v>0</v>
      </c>
      <c r="M28" s="32">
        <f>SUM(M29:M46)</f>
        <v>0</v>
      </c>
      <c r="N28" s="32">
        <f>SUM(N29:N46)</f>
        <v>0</v>
      </c>
      <c r="O28" s="44">
        <f>SUM(D28:N28)</f>
        <v>17902965</v>
      </c>
      <c r="P28" s="45">
        <f>(O28/P$82)</f>
        <v>463.65123145054775</v>
      </c>
      <c r="Q28" s="10"/>
    </row>
    <row r="29" spans="1:17">
      <c r="A29" s="12"/>
      <c r="B29" s="25">
        <v>331.2</v>
      </c>
      <c r="C29" s="20" t="s">
        <v>26</v>
      </c>
      <c r="D29" s="46">
        <v>0</v>
      </c>
      <c r="E29" s="46">
        <v>-167941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-167941</v>
      </c>
      <c r="P29" s="47">
        <f>(O29/P$82)</f>
        <v>-4.3493383057519486</v>
      </c>
      <c r="Q29" s="9"/>
    </row>
    <row r="30" spans="1:17">
      <c r="A30" s="12"/>
      <c r="B30" s="25">
        <v>331.7</v>
      </c>
      <c r="C30" s="20" t="s">
        <v>160</v>
      </c>
      <c r="D30" s="46">
        <v>0</v>
      </c>
      <c r="E30" s="46">
        <v>82035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0" si="2">SUM(D30:N30)</f>
        <v>82035</v>
      </c>
      <c r="P30" s="47">
        <f>(O30/P$82)</f>
        <v>2.1245435475099059</v>
      </c>
      <c r="Q30" s="9"/>
    </row>
    <row r="31" spans="1:17">
      <c r="A31" s="12"/>
      <c r="B31" s="25">
        <v>331.9</v>
      </c>
      <c r="C31" s="20" t="s">
        <v>28</v>
      </c>
      <c r="D31" s="46">
        <v>0</v>
      </c>
      <c r="E31" s="46">
        <v>-61727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-61727</v>
      </c>
      <c r="P31" s="47">
        <f>(O31/P$82)</f>
        <v>-1.5986066868671174</v>
      </c>
      <c r="Q31" s="9"/>
    </row>
    <row r="32" spans="1:17">
      <c r="A32" s="12"/>
      <c r="B32" s="25">
        <v>334.2</v>
      </c>
      <c r="C32" s="20" t="s">
        <v>29</v>
      </c>
      <c r="D32" s="46">
        <v>0</v>
      </c>
      <c r="E32" s="46">
        <v>222594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222594</v>
      </c>
      <c r="P32" s="47">
        <f>(O32/P$82)</f>
        <v>5.7647424442545256</v>
      </c>
      <c r="Q32" s="9"/>
    </row>
    <row r="33" spans="1:17">
      <c r="A33" s="12"/>
      <c r="B33" s="25">
        <v>334.69</v>
      </c>
      <c r="C33" s="20" t="s">
        <v>32</v>
      </c>
      <c r="D33" s="46">
        <v>0</v>
      </c>
      <c r="E33" s="46">
        <v>122456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122456</v>
      </c>
      <c r="P33" s="47">
        <f>(O33/P$82)</f>
        <v>3.1713671561391243</v>
      </c>
      <c r="Q33" s="9"/>
    </row>
    <row r="34" spans="1:17">
      <c r="A34" s="12"/>
      <c r="B34" s="25">
        <v>334.7</v>
      </c>
      <c r="C34" s="20" t="s">
        <v>100</v>
      </c>
      <c r="D34" s="46">
        <v>0</v>
      </c>
      <c r="E34" s="46">
        <v>63783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63783</v>
      </c>
      <c r="P34" s="47">
        <f>(O34/P$82)</f>
        <v>1.6518530028746796</v>
      </c>
      <c r="Q34" s="9"/>
    </row>
    <row r="35" spans="1:17">
      <c r="A35" s="12"/>
      <c r="B35" s="25">
        <v>334.9</v>
      </c>
      <c r="C35" s="20" t="s">
        <v>33</v>
      </c>
      <c r="D35" s="46">
        <v>198918</v>
      </c>
      <c r="E35" s="46">
        <v>83041</v>
      </c>
      <c r="F35" s="46">
        <v>0</v>
      </c>
      <c r="G35" s="46">
        <v>8880887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9162846</v>
      </c>
      <c r="P35" s="47">
        <f>(O35/P$82)</f>
        <v>237.29951052754254</v>
      </c>
      <c r="Q35" s="9"/>
    </row>
    <row r="36" spans="1:17">
      <c r="A36" s="12"/>
      <c r="B36" s="25">
        <v>335.125</v>
      </c>
      <c r="C36" s="20" t="s">
        <v>187</v>
      </c>
      <c r="D36" s="46">
        <v>1610583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1610583</v>
      </c>
      <c r="P36" s="47">
        <f>(O36/P$82)</f>
        <v>41.710900473933648</v>
      </c>
      <c r="Q36" s="9"/>
    </row>
    <row r="37" spans="1:17">
      <c r="A37" s="12"/>
      <c r="B37" s="25">
        <v>335.14</v>
      </c>
      <c r="C37" s="20" t="s">
        <v>140</v>
      </c>
      <c r="D37" s="46">
        <v>14133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14133</v>
      </c>
      <c r="P37" s="47">
        <f>(O37/P$82)</f>
        <v>0.36601662652474554</v>
      </c>
      <c r="Q37" s="9"/>
    </row>
    <row r="38" spans="1:17">
      <c r="A38" s="12"/>
      <c r="B38" s="25">
        <v>335.15</v>
      </c>
      <c r="C38" s="20" t="s">
        <v>141</v>
      </c>
      <c r="D38" s="46">
        <v>18688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18688</v>
      </c>
      <c r="P38" s="47">
        <f>(O38/P$82)</f>
        <v>0.48398207857457332</v>
      </c>
      <c r="Q38" s="9"/>
    </row>
    <row r="39" spans="1:17">
      <c r="A39" s="12"/>
      <c r="B39" s="25">
        <v>335.18</v>
      </c>
      <c r="C39" s="20" t="s">
        <v>188</v>
      </c>
      <c r="D39" s="46">
        <v>3385625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3385625</v>
      </c>
      <c r="P39" s="47">
        <f>(O39/P$82)</f>
        <v>87.680962370186208</v>
      </c>
      <c r="Q39" s="9"/>
    </row>
    <row r="40" spans="1:17">
      <c r="A40" s="12"/>
      <c r="B40" s="25">
        <v>335.21</v>
      </c>
      <c r="C40" s="20" t="s">
        <v>38</v>
      </c>
      <c r="D40" s="46">
        <v>27730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27730</v>
      </c>
      <c r="P40" s="47">
        <f>(O40/P$82)</f>
        <v>0.71815191774790876</v>
      </c>
      <c r="Q40" s="9"/>
    </row>
    <row r="41" spans="1:17">
      <c r="A41" s="12"/>
      <c r="B41" s="25">
        <v>337.2</v>
      </c>
      <c r="C41" s="20" t="s">
        <v>39</v>
      </c>
      <c r="D41" s="46">
        <v>354432</v>
      </c>
      <c r="E41" s="46">
        <v>133949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5" si="3">SUM(D41:N41)</f>
        <v>488381</v>
      </c>
      <c r="P41" s="47">
        <f>(O41/P$82)</f>
        <v>12.648097790899438</v>
      </c>
      <c r="Q41" s="9"/>
    </row>
    <row r="42" spans="1:17">
      <c r="A42" s="12"/>
      <c r="B42" s="25">
        <v>337.4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581825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581825</v>
      </c>
      <c r="P42" s="47">
        <f>(O42/P$82)</f>
        <v>15.068111775826795</v>
      </c>
      <c r="Q42" s="9"/>
    </row>
    <row r="43" spans="1:17">
      <c r="A43" s="12"/>
      <c r="B43" s="25">
        <v>337.6</v>
      </c>
      <c r="C43" s="20" t="s">
        <v>43</v>
      </c>
      <c r="D43" s="46">
        <v>0</v>
      </c>
      <c r="E43" s="46">
        <v>170925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170925</v>
      </c>
      <c r="P43" s="47">
        <f>(O43/P$82)</f>
        <v>4.4266179784010564</v>
      </c>
      <c r="Q43" s="9"/>
    </row>
    <row r="44" spans="1:17">
      <c r="A44" s="12"/>
      <c r="B44" s="25">
        <v>337.7</v>
      </c>
      <c r="C44" s="20" t="s">
        <v>44</v>
      </c>
      <c r="D44" s="46">
        <v>2340</v>
      </c>
      <c r="E44" s="46">
        <v>163123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165463</v>
      </c>
      <c r="P44" s="47">
        <f>(O44/P$82)</f>
        <v>4.2851630279957531</v>
      </c>
      <c r="Q44" s="9"/>
    </row>
    <row r="45" spans="1:17">
      <c r="A45" s="12"/>
      <c r="B45" s="25">
        <v>337.9</v>
      </c>
      <c r="C45" s="20" t="s">
        <v>102</v>
      </c>
      <c r="D45" s="46">
        <v>0</v>
      </c>
      <c r="E45" s="46">
        <v>88830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88830</v>
      </c>
      <c r="P45" s="47">
        <f>(O45/P$82)</f>
        <v>2.3005205500738093</v>
      </c>
      <c r="Q45" s="9"/>
    </row>
    <row r="46" spans="1:17">
      <c r="A46" s="12"/>
      <c r="B46" s="25">
        <v>339</v>
      </c>
      <c r="C46" s="20" t="s">
        <v>45</v>
      </c>
      <c r="D46" s="46">
        <v>1926736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1926736</v>
      </c>
      <c r="P46" s="47">
        <f>(O46/P$82)</f>
        <v>49.898635174682099</v>
      </c>
      <c r="Q46" s="9"/>
    </row>
    <row r="47" spans="1:17" ht="15.75">
      <c r="A47" s="29" t="s">
        <v>50</v>
      </c>
      <c r="B47" s="30"/>
      <c r="C47" s="31"/>
      <c r="D47" s="32">
        <f>SUM(D48:D62)</f>
        <v>10607787</v>
      </c>
      <c r="E47" s="32">
        <f>SUM(E48:E62)</f>
        <v>0</v>
      </c>
      <c r="F47" s="32">
        <f>SUM(F48:F62)</f>
        <v>0</v>
      </c>
      <c r="G47" s="32">
        <f>SUM(G48:G62)</f>
        <v>0</v>
      </c>
      <c r="H47" s="32">
        <f>SUM(H48:H62)</f>
        <v>0</v>
      </c>
      <c r="I47" s="32">
        <f>SUM(I48:I62)</f>
        <v>38429159</v>
      </c>
      <c r="J47" s="32">
        <f>SUM(J48:J62)</f>
        <v>8436781</v>
      </c>
      <c r="K47" s="32">
        <f>SUM(K48:K62)</f>
        <v>0</v>
      </c>
      <c r="L47" s="32">
        <f>SUM(L48:L62)</f>
        <v>0</v>
      </c>
      <c r="M47" s="32">
        <f>SUM(M48:M62)</f>
        <v>0</v>
      </c>
      <c r="N47" s="32">
        <f>SUM(N48:N62)</f>
        <v>0</v>
      </c>
      <c r="O47" s="32">
        <f>SUM(D47:N47)</f>
        <v>57473727</v>
      </c>
      <c r="P47" s="45">
        <f>(O47/P$82)</f>
        <v>1488.455364773522</v>
      </c>
      <c r="Q47" s="10"/>
    </row>
    <row r="48" spans="1:17">
      <c r="A48" s="12"/>
      <c r="B48" s="25">
        <v>341.2</v>
      </c>
      <c r="C48" s="20" t="s">
        <v>143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8436781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1" si="4">SUM(D48:N48)</f>
        <v>8436781</v>
      </c>
      <c r="P48" s="47">
        <f>(O48/P$82)</f>
        <v>218.49586926682724</v>
      </c>
      <c r="Q48" s="9"/>
    </row>
    <row r="49" spans="1:17">
      <c r="A49" s="12"/>
      <c r="B49" s="25">
        <v>341.3</v>
      </c>
      <c r="C49" s="20" t="s">
        <v>170</v>
      </c>
      <c r="D49" s="46">
        <v>7437104</v>
      </c>
      <c r="E49" s="46">
        <v>0</v>
      </c>
      <c r="F49" s="46">
        <v>0</v>
      </c>
      <c r="G49" s="46">
        <v>0</v>
      </c>
      <c r="H49" s="46">
        <v>0</v>
      </c>
      <c r="I49" s="46">
        <v>1658373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9095477</v>
      </c>
      <c r="P49" s="47">
        <f>(O49/P$82)</f>
        <v>235.5547872478181</v>
      </c>
      <c r="Q49" s="9"/>
    </row>
    <row r="50" spans="1:17">
      <c r="A50" s="12"/>
      <c r="B50" s="25">
        <v>341.9</v>
      </c>
      <c r="C50" s="20" t="s">
        <v>144</v>
      </c>
      <c r="D50" s="46">
        <v>47554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47554</v>
      </c>
      <c r="P50" s="47">
        <f>(O50/P$82)</f>
        <v>1.2315541397974776</v>
      </c>
      <c r="Q50" s="9"/>
    </row>
    <row r="51" spans="1:17">
      <c r="A51" s="12"/>
      <c r="B51" s="25">
        <v>342.1</v>
      </c>
      <c r="C51" s="20" t="s">
        <v>56</v>
      </c>
      <c r="D51" s="46">
        <v>183692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183692</v>
      </c>
      <c r="P51" s="47">
        <f>(O51/P$82)</f>
        <v>4.7572579183176646</v>
      </c>
      <c r="Q51" s="9"/>
    </row>
    <row r="52" spans="1:17">
      <c r="A52" s="12"/>
      <c r="B52" s="25">
        <v>342.2</v>
      </c>
      <c r="C52" s="20" t="s">
        <v>57</v>
      </c>
      <c r="D52" s="46">
        <v>269742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269742</v>
      </c>
      <c r="P52" s="47">
        <f>(O52/P$82)</f>
        <v>6.9857819905213274</v>
      </c>
      <c r="Q52" s="9"/>
    </row>
    <row r="53" spans="1:17">
      <c r="A53" s="12"/>
      <c r="B53" s="25">
        <v>342.6</v>
      </c>
      <c r="C53" s="20" t="s">
        <v>59</v>
      </c>
      <c r="D53" s="46">
        <v>1966584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1966584</v>
      </c>
      <c r="P53" s="47">
        <f>(O53/P$82)</f>
        <v>50.930619221505708</v>
      </c>
      <c r="Q53" s="9"/>
    </row>
    <row r="54" spans="1:17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18456103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18456103</v>
      </c>
      <c r="P54" s="47">
        <f>(O54/P$82)</f>
        <v>477.97640690959003</v>
      </c>
      <c r="Q54" s="9"/>
    </row>
    <row r="55" spans="1:17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2555479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2555479</v>
      </c>
      <c r="P55" s="47">
        <f>(O55/P$82)</f>
        <v>66.181829953642563</v>
      </c>
      <c r="Q55" s="9"/>
    </row>
    <row r="56" spans="1:17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12072935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12072935</v>
      </c>
      <c r="P56" s="47">
        <f>(O56/P$82)</f>
        <v>312.66503509180848</v>
      </c>
      <c r="Q56" s="9"/>
    </row>
    <row r="57" spans="1:17">
      <c r="A57" s="12"/>
      <c r="B57" s="25">
        <v>343.9</v>
      </c>
      <c r="C57" s="20" t="s">
        <v>64</v>
      </c>
      <c r="D57" s="46">
        <v>54587</v>
      </c>
      <c r="E57" s="46">
        <v>0</v>
      </c>
      <c r="F57" s="46">
        <v>0</v>
      </c>
      <c r="G57" s="46">
        <v>0</v>
      </c>
      <c r="H57" s="46">
        <v>0</v>
      </c>
      <c r="I57" s="46">
        <v>3431335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3485922</v>
      </c>
      <c r="P57" s="47">
        <f>(O57/P$82)</f>
        <v>90.27845544246756</v>
      </c>
      <c r="Q57" s="9"/>
    </row>
    <row r="58" spans="1:17">
      <c r="A58" s="12"/>
      <c r="B58" s="25">
        <v>347.1</v>
      </c>
      <c r="C58" s="20" t="s">
        <v>65</v>
      </c>
      <c r="D58" s="46">
        <v>2848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2848</v>
      </c>
      <c r="P58" s="47">
        <f>(O58/P$82)</f>
        <v>7.3757542796467512E-2</v>
      </c>
      <c r="Q58" s="9"/>
    </row>
    <row r="59" spans="1:17">
      <c r="A59" s="12"/>
      <c r="B59" s="25">
        <v>347.2</v>
      </c>
      <c r="C59" s="20" t="s">
        <v>66</v>
      </c>
      <c r="D59" s="46">
        <v>374768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374768</v>
      </c>
      <c r="P59" s="47">
        <f>(O59/P$82)</f>
        <v>9.7057467692228006</v>
      </c>
      <c r="Q59" s="9"/>
    </row>
    <row r="60" spans="1:17">
      <c r="A60" s="12"/>
      <c r="B60" s="25">
        <v>347.4</v>
      </c>
      <c r="C60" s="20" t="s">
        <v>105</v>
      </c>
      <c r="D60" s="46">
        <v>3108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3108</v>
      </c>
      <c r="P60" s="47">
        <f>(O60/P$82)</f>
        <v>8.0491026338279856E-2</v>
      </c>
      <c r="Q60" s="9"/>
    </row>
    <row r="61" spans="1:17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254934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254934</v>
      </c>
      <c r="P61" s="47">
        <f>(O61/P$82)</f>
        <v>6.6022842048014914</v>
      </c>
      <c r="Q61" s="9"/>
    </row>
    <row r="62" spans="1:17">
      <c r="A62" s="12"/>
      <c r="B62" s="25">
        <v>349</v>
      </c>
      <c r="C62" s="20" t="s">
        <v>189</v>
      </c>
      <c r="D62" s="46">
        <v>267800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267800</v>
      </c>
      <c r="P62" s="47">
        <f>(O62/P$82)</f>
        <v>6.9354880480667136</v>
      </c>
      <c r="Q62" s="9"/>
    </row>
    <row r="63" spans="1:17" ht="15.75">
      <c r="A63" s="29" t="s">
        <v>51</v>
      </c>
      <c r="B63" s="30"/>
      <c r="C63" s="31"/>
      <c r="D63" s="32">
        <f>SUM(D64:D64)</f>
        <v>391210</v>
      </c>
      <c r="E63" s="32">
        <f>SUM(E64:E64)</f>
        <v>42271</v>
      </c>
      <c r="F63" s="32">
        <f>SUM(F64:F64)</f>
        <v>0</v>
      </c>
      <c r="G63" s="32">
        <f>SUM(G64:G64)</f>
        <v>0</v>
      </c>
      <c r="H63" s="32">
        <f>SUM(H64:H64)</f>
        <v>0</v>
      </c>
      <c r="I63" s="32">
        <f>SUM(I64:I64)</f>
        <v>0</v>
      </c>
      <c r="J63" s="32">
        <f>SUM(J64:J64)</f>
        <v>0</v>
      </c>
      <c r="K63" s="32">
        <f>SUM(K64:K64)</f>
        <v>0</v>
      </c>
      <c r="L63" s="32">
        <f>SUM(L64:L64)</f>
        <v>0</v>
      </c>
      <c r="M63" s="32">
        <f>SUM(M64:M64)</f>
        <v>0</v>
      </c>
      <c r="N63" s="32">
        <f>SUM(N64:N64)</f>
        <v>0</v>
      </c>
      <c r="O63" s="32">
        <f>SUM(D63:N63)</f>
        <v>433481</v>
      </c>
      <c r="P63" s="45">
        <f>(O63/P$82)</f>
        <v>11.22629684303214</v>
      </c>
      <c r="Q63" s="10"/>
    </row>
    <row r="64" spans="1:17">
      <c r="A64" s="13"/>
      <c r="B64" s="39">
        <v>354</v>
      </c>
      <c r="C64" s="21" t="s">
        <v>71</v>
      </c>
      <c r="D64" s="46">
        <v>391210</v>
      </c>
      <c r="E64" s="46">
        <v>42271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" si="5">SUM(D64:N64)</f>
        <v>433481</v>
      </c>
      <c r="P64" s="47">
        <f>(O64/P$82)</f>
        <v>11.22629684303214</v>
      </c>
      <c r="Q64" s="9"/>
    </row>
    <row r="65" spans="1:120" ht="15.75">
      <c r="A65" s="29" t="s">
        <v>3</v>
      </c>
      <c r="B65" s="30"/>
      <c r="C65" s="31"/>
      <c r="D65" s="32">
        <f>SUM(D66:D76)</f>
        <v>-793388</v>
      </c>
      <c r="E65" s="32">
        <f>SUM(E66:E76)</f>
        <v>-6359970</v>
      </c>
      <c r="F65" s="32">
        <f>SUM(F66:F76)</f>
        <v>-60147</v>
      </c>
      <c r="G65" s="32">
        <f>SUM(G66:G76)</f>
        <v>219612</v>
      </c>
      <c r="H65" s="32">
        <f>SUM(H66:H76)</f>
        <v>0</v>
      </c>
      <c r="I65" s="32">
        <f>SUM(I66:I76)</f>
        <v>11539940</v>
      </c>
      <c r="J65" s="32">
        <f>SUM(J66:J76)</f>
        <v>1091579</v>
      </c>
      <c r="K65" s="32">
        <f>SUM(K66:K76)</f>
        <v>-38410640</v>
      </c>
      <c r="L65" s="32">
        <f>SUM(L66:L76)</f>
        <v>0</v>
      </c>
      <c r="M65" s="32">
        <f>SUM(M66:M76)</f>
        <v>0</v>
      </c>
      <c r="N65" s="32">
        <f>SUM(N66:N76)</f>
        <v>0</v>
      </c>
      <c r="O65" s="32">
        <f>SUM(D65:N65)</f>
        <v>-32773014</v>
      </c>
      <c r="P65" s="45">
        <f>(O65/P$82)</f>
        <v>-848.75596301763653</v>
      </c>
      <c r="Q65" s="10"/>
    </row>
    <row r="66" spans="1:120">
      <c r="A66" s="12"/>
      <c r="B66" s="25">
        <v>361.1</v>
      </c>
      <c r="C66" s="20" t="s">
        <v>74</v>
      </c>
      <c r="D66" s="46">
        <v>-1101056</v>
      </c>
      <c r="E66" s="46">
        <v>2019</v>
      </c>
      <c r="F66" s="46">
        <v>-60147</v>
      </c>
      <c r="G66" s="46">
        <v>219612</v>
      </c>
      <c r="H66" s="46">
        <v>0</v>
      </c>
      <c r="I66" s="46">
        <v>-1129986</v>
      </c>
      <c r="J66" s="46">
        <v>-256345</v>
      </c>
      <c r="K66" s="46">
        <v>6416656</v>
      </c>
      <c r="L66" s="46">
        <v>0</v>
      </c>
      <c r="M66" s="46">
        <v>0</v>
      </c>
      <c r="N66" s="46">
        <v>0</v>
      </c>
      <c r="O66" s="46">
        <f>SUM(D66:N66)</f>
        <v>4090753</v>
      </c>
      <c r="P66" s="47">
        <f>(O66/P$82)</f>
        <v>105.94237691969026</v>
      </c>
      <c r="Q66" s="9"/>
    </row>
    <row r="67" spans="1:120">
      <c r="A67" s="12"/>
      <c r="B67" s="25">
        <v>361.3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-54010167</v>
      </c>
      <c r="L67" s="46">
        <v>0</v>
      </c>
      <c r="M67" s="46">
        <v>0</v>
      </c>
      <c r="N67" s="46">
        <v>0</v>
      </c>
      <c r="O67" s="46">
        <f t="shared" ref="O67:O79" si="6">SUM(D67:N67)</f>
        <v>-54010167</v>
      </c>
      <c r="P67" s="47">
        <f>(O67/P$82)</f>
        <v>-1398.7560407116773</v>
      </c>
      <c r="Q67" s="9"/>
    </row>
    <row r="68" spans="1:120">
      <c r="A68" s="12"/>
      <c r="B68" s="25">
        <v>361.4</v>
      </c>
      <c r="C68" s="20" t="s">
        <v>147</v>
      </c>
      <c r="D68" s="46">
        <v>0</v>
      </c>
      <c r="E68" s="46">
        <v>-7298000</v>
      </c>
      <c r="F68" s="46">
        <v>0</v>
      </c>
      <c r="G68" s="46">
        <v>0</v>
      </c>
      <c r="H68" s="46">
        <v>0</v>
      </c>
      <c r="I68" s="46">
        <v>8897995</v>
      </c>
      <c r="J68" s="46">
        <v>0</v>
      </c>
      <c r="K68" s="46">
        <v>1889227</v>
      </c>
      <c r="L68" s="46">
        <v>0</v>
      </c>
      <c r="M68" s="46">
        <v>0</v>
      </c>
      <c r="N68" s="46">
        <v>0</v>
      </c>
      <c r="O68" s="46">
        <f t="shared" si="6"/>
        <v>3489222</v>
      </c>
      <c r="P68" s="47">
        <f>(O68/P$82)</f>
        <v>90.363918887421335</v>
      </c>
      <c r="Q68" s="9"/>
    </row>
    <row r="69" spans="1:120">
      <c r="A69" s="12"/>
      <c r="B69" s="25">
        <v>362</v>
      </c>
      <c r="C69" s="20" t="s">
        <v>77</v>
      </c>
      <c r="D69" s="46">
        <v>259453</v>
      </c>
      <c r="E69" s="46">
        <v>359451</v>
      </c>
      <c r="F69" s="46">
        <v>0</v>
      </c>
      <c r="G69" s="46">
        <v>0</v>
      </c>
      <c r="H69" s="46">
        <v>0</v>
      </c>
      <c r="I69" s="46">
        <v>3220416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3839320</v>
      </c>
      <c r="P69" s="47">
        <f>(O69/P$82)</f>
        <v>99.430761660580629</v>
      </c>
      <c r="Q69" s="9"/>
    </row>
    <row r="70" spans="1:120">
      <c r="A70" s="12"/>
      <c r="B70" s="25">
        <v>364</v>
      </c>
      <c r="C70" s="20" t="s">
        <v>148</v>
      </c>
      <c r="D70" s="46">
        <v>5081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8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5089</v>
      </c>
      <c r="P70" s="47">
        <f>(O70/P$82)</f>
        <v>0.13179499132416544</v>
      </c>
      <c r="Q70" s="9"/>
    </row>
    <row r="71" spans="1:120">
      <c r="A71" s="12"/>
      <c r="B71" s="25">
        <v>365</v>
      </c>
      <c r="C71" s="20" t="s">
        <v>149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61549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61549</v>
      </c>
      <c r="P71" s="47">
        <f>(O71/P$82)</f>
        <v>1.5939968404423381</v>
      </c>
      <c r="Q71" s="9"/>
    </row>
    <row r="72" spans="1:120">
      <c r="A72" s="12"/>
      <c r="B72" s="25">
        <v>366</v>
      </c>
      <c r="C72" s="20" t="s">
        <v>79</v>
      </c>
      <c r="D72" s="46">
        <v>11343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11343</v>
      </c>
      <c r="P72" s="47">
        <f>(O72/P$82)</f>
        <v>0.29376116851837464</v>
      </c>
      <c r="Q72" s="9"/>
    </row>
    <row r="73" spans="1:120">
      <c r="A73" s="12"/>
      <c r="B73" s="25">
        <v>367</v>
      </c>
      <c r="C73" s="20" t="s">
        <v>168</v>
      </c>
      <c r="D73" s="46">
        <v>780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780</v>
      </c>
      <c r="P73" s="47">
        <f>(O73/P$82)</f>
        <v>2.020045062543703E-2</v>
      </c>
      <c r="Q73" s="9"/>
    </row>
    <row r="74" spans="1:120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7274997</v>
      </c>
      <c r="L74" s="46">
        <v>0</v>
      </c>
      <c r="M74" s="46">
        <v>0</v>
      </c>
      <c r="N74" s="46">
        <v>0</v>
      </c>
      <c r="O74" s="46">
        <f t="shared" si="6"/>
        <v>7274997</v>
      </c>
      <c r="P74" s="47">
        <f>(O74/P$82)</f>
        <v>188.40797140859297</v>
      </c>
      <c r="Q74" s="9"/>
    </row>
    <row r="75" spans="1:120">
      <c r="A75" s="12"/>
      <c r="B75" s="25">
        <v>369.3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1334470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1334470</v>
      </c>
      <c r="P75" s="47">
        <f>(O75/P$82)</f>
        <v>34.560122238624295</v>
      </c>
      <c r="Q75" s="9"/>
    </row>
    <row r="76" spans="1:120">
      <c r="A76" s="12"/>
      <c r="B76" s="25">
        <v>369.9</v>
      </c>
      <c r="C76" s="20" t="s">
        <v>82</v>
      </c>
      <c r="D76" s="46">
        <v>31011</v>
      </c>
      <c r="E76" s="46">
        <v>576560</v>
      </c>
      <c r="F76" s="46">
        <v>0</v>
      </c>
      <c r="G76" s="46">
        <v>0</v>
      </c>
      <c r="H76" s="46">
        <v>0</v>
      </c>
      <c r="I76" s="46">
        <v>489966</v>
      </c>
      <c r="J76" s="46">
        <v>13446</v>
      </c>
      <c r="K76" s="46">
        <v>18647</v>
      </c>
      <c r="L76" s="46">
        <v>0</v>
      </c>
      <c r="M76" s="46">
        <v>0</v>
      </c>
      <c r="N76" s="46">
        <v>0</v>
      </c>
      <c r="O76" s="46">
        <f t="shared" si="6"/>
        <v>1129630</v>
      </c>
      <c r="P76" s="47">
        <f>(O76/P$82)</f>
        <v>29.255173128221067</v>
      </c>
      <c r="Q76" s="9"/>
    </row>
    <row r="77" spans="1:120" ht="15.75">
      <c r="A77" s="29" t="s">
        <v>52</v>
      </c>
      <c r="B77" s="30"/>
      <c r="C77" s="31"/>
      <c r="D77" s="32">
        <f>SUM(D78:D79)</f>
        <v>2502916</v>
      </c>
      <c r="E77" s="32">
        <f>SUM(E78:E79)</f>
        <v>1742874</v>
      </c>
      <c r="F77" s="32">
        <f>SUM(F78:F79)</f>
        <v>7368447</v>
      </c>
      <c r="G77" s="32">
        <f>SUM(G78:G79)</f>
        <v>5349059</v>
      </c>
      <c r="H77" s="32">
        <f>SUM(H78:H79)</f>
        <v>0</v>
      </c>
      <c r="I77" s="32">
        <f>SUM(I78:I79)</f>
        <v>20580776</v>
      </c>
      <c r="J77" s="32">
        <f>SUM(J78:J79)</f>
        <v>0</v>
      </c>
      <c r="K77" s="32">
        <f>SUM(K78:K79)</f>
        <v>0</v>
      </c>
      <c r="L77" s="32">
        <f>SUM(L78:L79)</f>
        <v>0</v>
      </c>
      <c r="M77" s="32">
        <f>SUM(M78:M79)</f>
        <v>0</v>
      </c>
      <c r="N77" s="32">
        <f>SUM(N78:N79)</f>
        <v>0</v>
      </c>
      <c r="O77" s="32">
        <f t="shared" si="6"/>
        <v>37544072</v>
      </c>
      <c r="P77" s="45">
        <f>(O77/P$82)</f>
        <v>972.31688809468312</v>
      </c>
      <c r="Q77" s="9"/>
    </row>
    <row r="78" spans="1:120">
      <c r="A78" s="12"/>
      <c r="B78" s="25">
        <v>381</v>
      </c>
      <c r="C78" s="20" t="s">
        <v>83</v>
      </c>
      <c r="D78" s="46">
        <v>1253772</v>
      </c>
      <c r="E78" s="46">
        <v>1742874</v>
      </c>
      <c r="F78" s="46">
        <v>7368447</v>
      </c>
      <c r="G78" s="46">
        <v>5349059</v>
      </c>
      <c r="H78" s="46">
        <v>0</v>
      </c>
      <c r="I78" s="46">
        <v>20580776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36294928</v>
      </c>
      <c r="P78" s="47">
        <f>(O78/P$82)</f>
        <v>939.96653976639993</v>
      </c>
      <c r="Q78" s="9"/>
    </row>
    <row r="79" spans="1:120" ht="15.75" thickBot="1">
      <c r="A79" s="12"/>
      <c r="B79" s="25">
        <v>383.2</v>
      </c>
      <c r="C79" s="20" t="s">
        <v>198</v>
      </c>
      <c r="D79" s="46">
        <v>1249144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1249144</v>
      </c>
      <c r="P79" s="47">
        <f>(O79/P$82)</f>
        <v>32.350348328283218</v>
      </c>
      <c r="Q79" s="9"/>
    </row>
    <row r="80" spans="1:120" ht="16.5" thickBot="1">
      <c r="A80" s="14" t="s">
        <v>68</v>
      </c>
      <c r="B80" s="23"/>
      <c r="C80" s="22"/>
      <c r="D80" s="15">
        <f>SUM(D5,D15,D28,D47,D63,D65,D77)</f>
        <v>86102296</v>
      </c>
      <c r="E80" s="15">
        <f>SUM(E5,E15,E28,E47,E63,E65,E77)</f>
        <v>6016164</v>
      </c>
      <c r="F80" s="15">
        <f>SUM(F5,F15,F28,F47,F63,F65,F77)</f>
        <v>7308300</v>
      </c>
      <c r="G80" s="15">
        <f>SUM(G5,G15,G28,G47,G63,G65,G77)</f>
        <v>18783191</v>
      </c>
      <c r="H80" s="15">
        <f>SUM(H5,H15,H28,H47,H63,H65,H77)</f>
        <v>0</v>
      </c>
      <c r="I80" s="15">
        <f>SUM(I5,I15,I28,I47,I63,I65,I77)</f>
        <v>71314275</v>
      </c>
      <c r="J80" s="15">
        <f>SUM(J5,J15,J28,J47,J63,J65,J77)</f>
        <v>9528360</v>
      </c>
      <c r="K80" s="15">
        <f>SUM(K5,K15,K28,K47,K63,K65,K77)</f>
        <v>-38410640</v>
      </c>
      <c r="L80" s="15">
        <f>SUM(L5,L15,L28,L47,L63,L65,L77)</f>
        <v>0</v>
      </c>
      <c r="M80" s="15">
        <f>SUM(M5,M15,M28,M47,M63,M65,M77)</f>
        <v>0</v>
      </c>
      <c r="N80" s="15">
        <f>SUM(N5,N15,N28,N47,N63,N65,N77)</f>
        <v>0</v>
      </c>
      <c r="O80" s="15">
        <f>SUM(D80:N80)</f>
        <v>160641946</v>
      </c>
      <c r="P80" s="38">
        <f>(O80/P$82)</f>
        <v>4160.3073058296432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8" t="s">
        <v>199</v>
      </c>
      <c r="N82" s="48"/>
      <c r="O82" s="48"/>
      <c r="P82" s="43">
        <v>38613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112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33464463</v>
      </c>
      <c r="E5" s="27">
        <f t="shared" si="0"/>
        <v>0</v>
      </c>
      <c r="F5" s="27">
        <f t="shared" si="0"/>
        <v>0</v>
      </c>
      <c r="G5" s="27">
        <f t="shared" si="0"/>
        <v>219906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567167</v>
      </c>
      <c r="L5" s="27">
        <f t="shared" si="0"/>
        <v>0</v>
      </c>
      <c r="M5" s="27">
        <f t="shared" si="0"/>
        <v>5438501</v>
      </c>
      <c r="N5" s="28">
        <f>SUM(D5:M5)</f>
        <v>39690037</v>
      </c>
      <c r="O5" s="33">
        <f t="shared" ref="O5:O36" si="1">(N5/O$84)</f>
        <v>1189.4284215888999</v>
      </c>
      <c r="P5" s="6"/>
    </row>
    <row r="6" spans="1:133">
      <c r="A6" s="12"/>
      <c r="B6" s="25">
        <v>311</v>
      </c>
      <c r="C6" s="20" t="s">
        <v>2</v>
      </c>
      <c r="D6" s="46">
        <v>26120271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5438501</v>
      </c>
      <c r="N6" s="46">
        <f>SUM(D6:M6)</f>
        <v>31558772</v>
      </c>
      <c r="O6" s="47">
        <f t="shared" si="1"/>
        <v>945.75120620935604</v>
      </c>
      <c r="P6" s="9"/>
    </row>
    <row r="7" spans="1:133">
      <c r="A7" s="12"/>
      <c r="B7" s="25">
        <v>312.41000000000003</v>
      </c>
      <c r="C7" s="20" t="s">
        <v>11</v>
      </c>
      <c r="D7" s="46">
        <v>471241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471241</v>
      </c>
      <c r="O7" s="47">
        <f t="shared" si="1"/>
        <v>14.122119332314423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219906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219906</v>
      </c>
      <c r="O8" s="47">
        <f t="shared" si="1"/>
        <v>6.5901285624381911</v>
      </c>
      <c r="P8" s="9"/>
    </row>
    <row r="9" spans="1:133">
      <c r="A9" s="12"/>
      <c r="B9" s="25">
        <v>312.51</v>
      </c>
      <c r="C9" s="20" t="s">
        <v>91</v>
      </c>
      <c r="D9" s="46">
        <v>367236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367236</v>
      </c>
      <c r="L9" s="46">
        <v>0</v>
      </c>
      <c r="M9" s="46">
        <v>0</v>
      </c>
      <c r="N9" s="46">
        <f>SUM(D9:M9)</f>
        <v>734472</v>
      </c>
      <c r="O9" s="47">
        <f t="shared" si="1"/>
        <v>22.010608648745841</v>
      </c>
      <c r="P9" s="9"/>
    </row>
    <row r="10" spans="1:133">
      <c r="A10" s="12"/>
      <c r="B10" s="25">
        <v>312.52</v>
      </c>
      <c r="C10" s="20" t="s">
        <v>135</v>
      </c>
      <c r="D10" s="46">
        <v>199931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199931</v>
      </c>
      <c r="L10" s="46">
        <v>0</v>
      </c>
      <c r="M10" s="46">
        <v>0</v>
      </c>
      <c r="N10" s="46">
        <f>SUM(D10:M10)</f>
        <v>399862</v>
      </c>
      <c r="O10" s="47">
        <f t="shared" si="1"/>
        <v>11.983038149180377</v>
      </c>
      <c r="P10" s="9"/>
    </row>
    <row r="11" spans="1:133">
      <c r="A11" s="12"/>
      <c r="B11" s="25">
        <v>314.10000000000002</v>
      </c>
      <c r="C11" s="20" t="s">
        <v>12</v>
      </c>
      <c r="D11" s="46">
        <v>2801998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2801998</v>
      </c>
      <c r="O11" s="47">
        <f t="shared" si="1"/>
        <v>83.970092001558328</v>
      </c>
      <c r="P11" s="9"/>
    </row>
    <row r="12" spans="1:133">
      <c r="A12" s="12"/>
      <c r="B12" s="25">
        <v>314.3</v>
      </c>
      <c r="C12" s="20" t="s">
        <v>13</v>
      </c>
      <c r="D12" s="46">
        <v>1134584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1134584</v>
      </c>
      <c r="O12" s="47">
        <f t="shared" si="1"/>
        <v>34.001138781503791</v>
      </c>
      <c r="P12" s="9"/>
    </row>
    <row r="13" spans="1:133">
      <c r="A13" s="12"/>
      <c r="B13" s="25">
        <v>314.39999999999998</v>
      </c>
      <c r="C13" s="20" t="s">
        <v>14</v>
      </c>
      <c r="D13" s="46">
        <v>123542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123542</v>
      </c>
      <c r="O13" s="47">
        <f t="shared" si="1"/>
        <v>3.7022985405615989</v>
      </c>
      <c r="P13" s="9"/>
    </row>
    <row r="14" spans="1:133">
      <c r="A14" s="12"/>
      <c r="B14" s="25">
        <v>315</v>
      </c>
      <c r="C14" s="20" t="s">
        <v>136</v>
      </c>
      <c r="D14" s="46">
        <v>1369752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1369752</v>
      </c>
      <c r="O14" s="47">
        <f t="shared" si="1"/>
        <v>41.048637957385594</v>
      </c>
      <c r="P14" s="9"/>
    </row>
    <row r="15" spans="1:133">
      <c r="A15" s="12"/>
      <c r="B15" s="25">
        <v>316</v>
      </c>
      <c r="C15" s="20" t="s">
        <v>137</v>
      </c>
      <c r="D15" s="46">
        <v>875908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875908</v>
      </c>
      <c r="O15" s="47">
        <f t="shared" si="1"/>
        <v>26.249153405855733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3701523</v>
      </c>
      <c r="E16" s="32">
        <f t="shared" si="3"/>
        <v>0</v>
      </c>
      <c r="F16" s="32">
        <f t="shared" si="3"/>
        <v>0</v>
      </c>
      <c r="G16" s="32">
        <f t="shared" si="3"/>
        <v>29852</v>
      </c>
      <c r="H16" s="32">
        <f t="shared" si="3"/>
        <v>0</v>
      </c>
      <c r="I16" s="32">
        <f t="shared" si="3"/>
        <v>5048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3736423</v>
      </c>
      <c r="O16" s="45">
        <f t="shared" si="1"/>
        <v>111.97287901944919</v>
      </c>
      <c r="P16" s="10"/>
    </row>
    <row r="17" spans="1:16">
      <c r="A17" s="12"/>
      <c r="B17" s="25">
        <v>322</v>
      </c>
      <c r="C17" s="20" t="s">
        <v>0</v>
      </c>
      <c r="D17" s="46">
        <v>1155001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1155001</v>
      </c>
      <c r="O17" s="47">
        <f t="shared" si="1"/>
        <v>34.612994096316939</v>
      </c>
      <c r="P17" s="9"/>
    </row>
    <row r="18" spans="1:16">
      <c r="A18" s="12"/>
      <c r="B18" s="25">
        <v>323.10000000000002</v>
      </c>
      <c r="C18" s="20" t="s">
        <v>18</v>
      </c>
      <c r="D18" s="46">
        <v>2493132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2493132</v>
      </c>
      <c r="O18" s="47">
        <f t="shared" si="1"/>
        <v>74.714016002876917</v>
      </c>
      <c r="P18" s="9"/>
    </row>
    <row r="19" spans="1:16">
      <c r="A19" s="12"/>
      <c r="B19" s="25">
        <v>323.39999999999998</v>
      </c>
      <c r="C19" s="20" t="s">
        <v>19</v>
      </c>
      <c r="D19" s="46">
        <v>14469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14469</v>
      </c>
      <c r="O19" s="47">
        <f t="shared" si="1"/>
        <v>0.43360604153555693</v>
      </c>
      <c r="P19" s="9"/>
    </row>
    <row r="20" spans="1:16">
      <c r="A20" s="12"/>
      <c r="B20" s="25">
        <v>324.11</v>
      </c>
      <c r="C20" s="20" t="s">
        <v>20</v>
      </c>
      <c r="D20" s="46">
        <v>2031</v>
      </c>
      <c r="E20" s="46">
        <v>0</v>
      </c>
      <c r="F20" s="46">
        <v>0</v>
      </c>
      <c r="G20" s="46">
        <v>8672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10703</v>
      </c>
      <c r="O20" s="47">
        <f t="shared" si="1"/>
        <v>0.32074680092301239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5048</v>
      </c>
      <c r="O21" s="47">
        <f t="shared" si="1"/>
        <v>0.15127813239833379</v>
      </c>
      <c r="P21" s="9"/>
    </row>
    <row r="22" spans="1:16">
      <c r="A22" s="12"/>
      <c r="B22" s="25">
        <v>324.31</v>
      </c>
      <c r="C22" s="20" t="s">
        <v>22</v>
      </c>
      <c r="D22" s="46">
        <v>353</v>
      </c>
      <c r="E22" s="46">
        <v>0</v>
      </c>
      <c r="F22" s="46">
        <v>0</v>
      </c>
      <c r="G22" s="46">
        <v>17109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17462</v>
      </c>
      <c r="O22" s="47">
        <f t="shared" si="1"/>
        <v>0.52330006892624892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2517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2517</v>
      </c>
      <c r="O23" s="47">
        <f t="shared" si="1"/>
        <v>7.5429290658994869E-2</v>
      </c>
      <c r="P23" s="9"/>
    </row>
    <row r="24" spans="1:16">
      <c r="A24" s="12"/>
      <c r="B24" s="25">
        <v>324.70999999999998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1554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1554</v>
      </c>
      <c r="O24" s="47">
        <f t="shared" si="1"/>
        <v>4.6570169918187541E-2</v>
      </c>
      <c r="P24" s="9"/>
    </row>
    <row r="25" spans="1:16">
      <c r="A25" s="12"/>
      <c r="B25" s="25">
        <v>329</v>
      </c>
      <c r="C25" s="20" t="s">
        <v>25</v>
      </c>
      <c r="D25" s="46">
        <v>36537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36537</v>
      </c>
      <c r="O25" s="47">
        <f t="shared" si="1"/>
        <v>1.0949384158949924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SUM(D27:D44)</f>
        <v>3867833</v>
      </c>
      <c r="E26" s="32">
        <f t="shared" si="6"/>
        <v>2199505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2328640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8395978</v>
      </c>
      <c r="O26" s="45">
        <f t="shared" si="1"/>
        <v>251.61011717462316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172824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172824</v>
      </c>
      <c r="O27" s="47">
        <f t="shared" si="1"/>
        <v>5.1791782792412118</v>
      </c>
      <c r="P27" s="9"/>
    </row>
    <row r="28" spans="1:16">
      <c r="A28" s="12"/>
      <c r="B28" s="25">
        <v>331.49</v>
      </c>
      <c r="C28" s="20" t="s">
        <v>98</v>
      </c>
      <c r="D28" s="46">
        <v>0</v>
      </c>
      <c r="E28" s="46">
        <v>1765607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1765607</v>
      </c>
      <c r="O28" s="47">
        <f t="shared" si="1"/>
        <v>52.911594593784649</v>
      </c>
      <c r="P28" s="9"/>
    </row>
    <row r="29" spans="1:16">
      <c r="A29" s="12"/>
      <c r="B29" s="25">
        <v>331.5</v>
      </c>
      <c r="C29" s="20" t="s">
        <v>99</v>
      </c>
      <c r="D29" s="46">
        <v>0</v>
      </c>
      <c r="E29" s="46">
        <v>108845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108845</v>
      </c>
      <c r="O29" s="47">
        <f t="shared" si="1"/>
        <v>3.2618598100032963</v>
      </c>
      <c r="P29" s="9"/>
    </row>
    <row r="30" spans="1:16">
      <c r="A30" s="12"/>
      <c r="B30" s="25">
        <v>334.2</v>
      </c>
      <c r="C30" s="20" t="s">
        <v>29</v>
      </c>
      <c r="D30" s="46">
        <v>0</v>
      </c>
      <c r="E30" s="46">
        <v>212357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212357</v>
      </c>
      <c r="O30" s="47">
        <f t="shared" si="1"/>
        <v>6.3639006263298272</v>
      </c>
      <c r="P30" s="9"/>
    </row>
    <row r="31" spans="1:16">
      <c r="A31" s="12"/>
      <c r="B31" s="25">
        <v>334.49</v>
      </c>
      <c r="C31" s="20" t="s">
        <v>31</v>
      </c>
      <c r="D31" s="46">
        <v>108103</v>
      </c>
      <c r="E31" s="46">
        <v>-704661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-596558</v>
      </c>
      <c r="O31" s="47">
        <f t="shared" si="1"/>
        <v>-17.877610956276783</v>
      </c>
      <c r="P31" s="9"/>
    </row>
    <row r="32" spans="1:16">
      <c r="A32" s="12"/>
      <c r="B32" s="25">
        <v>334.5</v>
      </c>
      <c r="C32" s="20" t="s">
        <v>138</v>
      </c>
      <c r="D32" s="46">
        <v>0</v>
      </c>
      <c r="E32" s="46">
        <v>14529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14529</v>
      </c>
      <c r="O32" s="47">
        <f t="shared" si="1"/>
        <v>0.43540411759417424</v>
      </c>
      <c r="P32" s="9"/>
    </row>
    <row r="33" spans="1:16">
      <c r="A33" s="12"/>
      <c r="B33" s="25">
        <v>334.7</v>
      </c>
      <c r="C33" s="20" t="s">
        <v>100</v>
      </c>
      <c r="D33" s="46">
        <v>0</v>
      </c>
      <c r="E33" s="46">
        <v>7645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7645</v>
      </c>
      <c r="O33" s="47">
        <f t="shared" si="1"/>
        <v>0.2291048578021517</v>
      </c>
      <c r="P33" s="9"/>
    </row>
    <row r="34" spans="1:16">
      <c r="A34" s="12"/>
      <c r="B34" s="25">
        <v>335.12</v>
      </c>
      <c r="C34" s="20" t="s">
        <v>139</v>
      </c>
      <c r="D34" s="46">
        <v>949397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949397</v>
      </c>
      <c r="O34" s="47">
        <f t="shared" si="1"/>
        <v>28.451466930384488</v>
      </c>
      <c r="P34" s="9"/>
    </row>
    <row r="35" spans="1:16">
      <c r="A35" s="12"/>
      <c r="B35" s="25">
        <v>335.14</v>
      </c>
      <c r="C35" s="20" t="s">
        <v>140</v>
      </c>
      <c r="D35" s="46">
        <v>4313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4313</v>
      </c>
      <c r="O35" s="47">
        <f t="shared" si="1"/>
        <v>0.12925170068027211</v>
      </c>
      <c r="P35" s="9"/>
    </row>
    <row r="36" spans="1:16">
      <c r="A36" s="12"/>
      <c r="B36" s="25">
        <v>335.15</v>
      </c>
      <c r="C36" s="20" t="s">
        <v>141</v>
      </c>
      <c r="D36" s="46">
        <v>16281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16281</v>
      </c>
      <c r="O36" s="47">
        <f t="shared" si="1"/>
        <v>0.48790793850579878</v>
      </c>
      <c r="P36" s="9"/>
    </row>
    <row r="37" spans="1:16">
      <c r="A37" s="12"/>
      <c r="B37" s="25">
        <v>335.18</v>
      </c>
      <c r="C37" s="20" t="s">
        <v>142</v>
      </c>
      <c r="D37" s="46">
        <v>2236508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2236508</v>
      </c>
      <c r="O37" s="47">
        <f t="shared" ref="O37:O68" si="8">(N37/O$84)</f>
        <v>67.02352482843358</v>
      </c>
      <c r="P37" s="9"/>
    </row>
    <row r="38" spans="1:16">
      <c r="A38" s="12"/>
      <c r="B38" s="25">
        <v>335.21</v>
      </c>
      <c r="C38" s="20" t="s">
        <v>38</v>
      </c>
      <c r="D38" s="46">
        <v>17160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17160</v>
      </c>
      <c r="O38" s="47">
        <f t="shared" si="8"/>
        <v>0.51424975276454199</v>
      </c>
      <c r="P38" s="9"/>
    </row>
    <row r="39" spans="1:16">
      <c r="A39" s="12"/>
      <c r="B39" s="25">
        <v>335.49</v>
      </c>
      <c r="C39" s="20" t="s">
        <v>101</v>
      </c>
      <c r="D39" s="46">
        <v>30272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30272</v>
      </c>
      <c r="O39" s="47">
        <f t="shared" si="8"/>
        <v>0.9071893074410381</v>
      </c>
      <c r="P39" s="9"/>
    </row>
    <row r="40" spans="1:16">
      <c r="A40" s="12"/>
      <c r="B40" s="25">
        <v>337.2</v>
      </c>
      <c r="C40" s="20" t="s">
        <v>39</v>
      </c>
      <c r="D40" s="46">
        <v>505799</v>
      </c>
      <c r="E40" s="46">
        <v>131820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9">SUM(D40:M40)</f>
        <v>637619</v>
      </c>
      <c r="O40" s="47">
        <f t="shared" si="8"/>
        <v>19.10812430699152</v>
      </c>
      <c r="P40" s="9"/>
    </row>
    <row r="41" spans="1:16">
      <c r="A41" s="12"/>
      <c r="B41" s="25">
        <v>337.4</v>
      </c>
      <c r="C41" s="20" t="s">
        <v>41</v>
      </c>
      <c r="D41" s="46">
        <v>0</v>
      </c>
      <c r="E41" s="46">
        <v>200892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200892</v>
      </c>
      <c r="O41" s="47">
        <f t="shared" si="8"/>
        <v>6.0203182594623756</v>
      </c>
      <c r="P41" s="9"/>
    </row>
    <row r="42" spans="1:16">
      <c r="A42" s="12"/>
      <c r="B42" s="25">
        <v>337.5</v>
      </c>
      <c r="C42" s="20" t="s">
        <v>42</v>
      </c>
      <c r="D42" s="46">
        <v>0</v>
      </c>
      <c r="E42" s="46">
        <v>201059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201059</v>
      </c>
      <c r="O42" s="47">
        <f t="shared" si="8"/>
        <v>6.0253229044921932</v>
      </c>
      <c r="P42" s="9"/>
    </row>
    <row r="43" spans="1:16">
      <c r="A43" s="12"/>
      <c r="B43" s="25">
        <v>337.6</v>
      </c>
      <c r="C43" s="20" t="s">
        <v>43</v>
      </c>
      <c r="D43" s="46">
        <v>0</v>
      </c>
      <c r="E43" s="46">
        <v>88588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88588</v>
      </c>
      <c r="O43" s="47">
        <f t="shared" si="8"/>
        <v>2.6547993646797927</v>
      </c>
      <c r="P43" s="9"/>
    </row>
    <row r="44" spans="1:16">
      <c r="A44" s="12"/>
      <c r="B44" s="25">
        <v>337.7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2328640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2328640</v>
      </c>
      <c r="O44" s="47">
        <f t="shared" si="8"/>
        <v>69.784530552309036</v>
      </c>
      <c r="P44" s="9"/>
    </row>
    <row r="45" spans="1:16" ht="15.75">
      <c r="A45" s="29" t="s">
        <v>50</v>
      </c>
      <c r="B45" s="30"/>
      <c r="C45" s="31"/>
      <c r="D45" s="32">
        <f t="shared" ref="D45:M45" si="10">SUM(D46:D62)</f>
        <v>6456985</v>
      </c>
      <c r="E45" s="32">
        <f t="shared" si="10"/>
        <v>13301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26483762</v>
      </c>
      <c r="J45" s="32">
        <f t="shared" si="10"/>
        <v>4031161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36985209</v>
      </c>
      <c r="O45" s="45">
        <f t="shared" si="8"/>
        <v>1108.3703137642722</v>
      </c>
      <c r="P45" s="10"/>
    </row>
    <row r="46" spans="1:16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4031161</v>
      </c>
      <c r="K46" s="46">
        <v>0</v>
      </c>
      <c r="L46" s="46">
        <v>0</v>
      </c>
      <c r="M46" s="46">
        <v>0</v>
      </c>
      <c r="N46" s="46">
        <f t="shared" ref="N46:N62" si="11">SUM(D46:M46)</f>
        <v>4031161</v>
      </c>
      <c r="O46" s="47">
        <f t="shared" si="8"/>
        <v>120.80556804219485</v>
      </c>
      <c r="P46" s="9"/>
    </row>
    <row r="47" spans="1:16">
      <c r="A47" s="12"/>
      <c r="B47" s="25">
        <v>341.9</v>
      </c>
      <c r="C47" s="20" t="s">
        <v>144</v>
      </c>
      <c r="D47" s="46">
        <v>8730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8730</v>
      </c>
      <c r="O47" s="47">
        <f t="shared" si="8"/>
        <v>0.26162006652881414</v>
      </c>
      <c r="P47" s="9"/>
    </row>
    <row r="48" spans="1:16">
      <c r="A48" s="12"/>
      <c r="B48" s="25">
        <v>342.1</v>
      </c>
      <c r="C48" s="20" t="s">
        <v>56</v>
      </c>
      <c r="D48" s="46">
        <v>280718</v>
      </c>
      <c r="E48" s="46">
        <v>13301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294019</v>
      </c>
      <c r="O48" s="47">
        <f t="shared" si="8"/>
        <v>8.8111420779765659</v>
      </c>
      <c r="P48" s="9"/>
    </row>
    <row r="49" spans="1:16">
      <c r="A49" s="12"/>
      <c r="B49" s="25">
        <v>342.5</v>
      </c>
      <c r="C49" s="20" t="s">
        <v>58</v>
      </c>
      <c r="D49" s="46">
        <v>48216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48216</v>
      </c>
      <c r="O49" s="47">
        <f t="shared" si="8"/>
        <v>1.4449339207048457</v>
      </c>
      <c r="P49" s="9"/>
    </row>
    <row r="50" spans="1:16">
      <c r="A50" s="12"/>
      <c r="B50" s="25">
        <v>342.6</v>
      </c>
      <c r="C50" s="20" t="s">
        <v>59</v>
      </c>
      <c r="D50" s="46">
        <v>897157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897157</v>
      </c>
      <c r="O50" s="47">
        <f t="shared" si="8"/>
        <v>26.885942042015046</v>
      </c>
      <c r="P50" s="9"/>
    </row>
    <row r="51" spans="1:16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13369544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13369544</v>
      </c>
      <c r="O51" s="47">
        <f t="shared" si="8"/>
        <v>400.65761635050495</v>
      </c>
      <c r="P51" s="9"/>
    </row>
    <row r="52" spans="1:16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2429757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2429757</v>
      </c>
      <c r="O52" s="47">
        <f t="shared" si="8"/>
        <v>72.814798165962415</v>
      </c>
      <c r="P52" s="9"/>
    </row>
    <row r="53" spans="1:16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6674106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6674106</v>
      </c>
      <c r="O53" s="47">
        <f t="shared" si="8"/>
        <v>200.00917018789895</v>
      </c>
      <c r="P53" s="9"/>
    </row>
    <row r="54" spans="1:16">
      <c r="A54" s="12"/>
      <c r="B54" s="25">
        <v>343.6</v>
      </c>
      <c r="C54" s="20" t="s">
        <v>145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15475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15475</v>
      </c>
      <c r="O54" s="47">
        <f t="shared" si="8"/>
        <v>0.46375378345170665</v>
      </c>
      <c r="P54" s="9"/>
    </row>
    <row r="55" spans="1:16">
      <c r="A55" s="12"/>
      <c r="B55" s="25">
        <v>343.9</v>
      </c>
      <c r="C55" s="20" t="s">
        <v>64</v>
      </c>
      <c r="D55" s="46">
        <v>115939</v>
      </c>
      <c r="E55" s="46">
        <v>0</v>
      </c>
      <c r="F55" s="46">
        <v>0</v>
      </c>
      <c r="G55" s="46">
        <v>0</v>
      </c>
      <c r="H55" s="46">
        <v>0</v>
      </c>
      <c r="I55" s="46">
        <v>1811537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1927476</v>
      </c>
      <c r="O55" s="47">
        <f t="shared" si="8"/>
        <v>57.762474152656658</v>
      </c>
      <c r="P55" s="9"/>
    </row>
    <row r="56" spans="1:16">
      <c r="A56" s="12"/>
      <c r="B56" s="25">
        <v>346.9</v>
      </c>
      <c r="C56" s="20" t="s">
        <v>104</v>
      </c>
      <c r="D56" s="46">
        <v>1710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1710</v>
      </c>
      <c r="O56" s="47">
        <f t="shared" si="8"/>
        <v>5.1245167670592465E-2</v>
      </c>
      <c r="P56" s="9"/>
    </row>
    <row r="57" spans="1:16">
      <c r="A57" s="12"/>
      <c r="B57" s="25">
        <v>347.1</v>
      </c>
      <c r="C57" s="20" t="s">
        <v>65</v>
      </c>
      <c r="D57" s="46">
        <v>3436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3436</v>
      </c>
      <c r="O57" s="47">
        <f t="shared" si="8"/>
        <v>0.10296982229014955</v>
      </c>
      <c r="P57" s="9"/>
    </row>
    <row r="58" spans="1:16">
      <c r="A58" s="12"/>
      <c r="B58" s="25">
        <v>347.2</v>
      </c>
      <c r="C58" s="20" t="s">
        <v>66</v>
      </c>
      <c r="D58" s="46">
        <v>177519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177519</v>
      </c>
      <c r="O58" s="47">
        <f t="shared" si="8"/>
        <v>5.3198777308280141</v>
      </c>
      <c r="P58" s="9"/>
    </row>
    <row r="59" spans="1:16">
      <c r="A59" s="12"/>
      <c r="B59" s="25">
        <v>347.4</v>
      </c>
      <c r="C59" s="20" t="s">
        <v>105</v>
      </c>
      <c r="D59" s="46">
        <v>1006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1006</v>
      </c>
      <c r="O59" s="47">
        <f t="shared" si="8"/>
        <v>3.0147741916149721E-2</v>
      </c>
      <c r="P59" s="9"/>
    </row>
    <row r="60" spans="1:16">
      <c r="A60" s="12"/>
      <c r="B60" s="25">
        <v>347.5</v>
      </c>
      <c r="C60" s="20" t="s">
        <v>106</v>
      </c>
      <c r="D60" s="46">
        <v>4056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4056</v>
      </c>
      <c r="O60" s="47">
        <f t="shared" si="8"/>
        <v>0.12154994156252809</v>
      </c>
      <c r="P60" s="9"/>
    </row>
    <row r="61" spans="1:16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653848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653848</v>
      </c>
      <c r="O61" s="47">
        <f t="shared" si="8"/>
        <v>19.594473912913184</v>
      </c>
      <c r="P61" s="9"/>
    </row>
    <row r="62" spans="1:16">
      <c r="A62" s="12"/>
      <c r="B62" s="25">
        <v>349</v>
      </c>
      <c r="C62" s="20" t="s">
        <v>107</v>
      </c>
      <c r="D62" s="46">
        <v>4918498</v>
      </c>
      <c r="E62" s="46">
        <v>0</v>
      </c>
      <c r="F62" s="46">
        <v>0</v>
      </c>
      <c r="G62" s="46">
        <v>0</v>
      </c>
      <c r="H62" s="46">
        <v>0</v>
      </c>
      <c r="I62" s="46">
        <v>1529495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6447993</v>
      </c>
      <c r="O62" s="47">
        <f t="shared" si="8"/>
        <v>193.23303065719679</v>
      </c>
      <c r="P62" s="9"/>
    </row>
    <row r="63" spans="1:16" ht="15.75">
      <c r="A63" s="29" t="s">
        <v>51</v>
      </c>
      <c r="B63" s="30"/>
      <c r="C63" s="31"/>
      <c r="D63" s="32">
        <f t="shared" ref="D63:M63" si="12">SUM(D64:D66)</f>
        <v>299851</v>
      </c>
      <c r="E63" s="32">
        <f t="shared" si="12"/>
        <v>145303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ref="N63:N68" si="13">SUM(D63:M63)</f>
        <v>445154</v>
      </c>
      <c r="O63" s="45">
        <f t="shared" si="8"/>
        <v>13.34034582996194</v>
      </c>
      <c r="P63" s="10"/>
    </row>
    <row r="64" spans="1:16">
      <c r="A64" s="13"/>
      <c r="B64" s="39">
        <v>351.3</v>
      </c>
      <c r="C64" s="21" t="s">
        <v>108</v>
      </c>
      <c r="D64" s="46">
        <v>0</v>
      </c>
      <c r="E64" s="46">
        <v>9097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9097</v>
      </c>
      <c r="O64" s="47">
        <f t="shared" si="8"/>
        <v>0.27261829842068985</v>
      </c>
      <c r="P64" s="9"/>
    </row>
    <row r="65" spans="1:16">
      <c r="A65" s="13"/>
      <c r="B65" s="39">
        <v>354</v>
      </c>
      <c r="C65" s="21" t="s">
        <v>71</v>
      </c>
      <c r="D65" s="46">
        <v>299851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299851</v>
      </c>
      <c r="O65" s="47">
        <f t="shared" si="8"/>
        <v>8.9859150708741655</v>
      </c>
      <c r="P65" s="9"/>
    </row>
    <row r="66" spans="1:16">
      <c r="A66" s="13"/>
      <c r="B66" s="39">
        <v>358.2</v>
      </c>
      <c r="C66" s="21" t="s">
        <v>146</v>
      </c>
      <c r="D66" s="46">
        <v>0</v>
      </c>
      <c r="E66" s="46">
        <v>136206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136206</v>
      </c>
      <c r="O66" s="47">
        <f t="shared" si="8"/>
        <v>4.081812460667086</v>
      </c>
      <c r="P66" s="9"/>
    </row>
    <row r="67" spans="1:16" ht="15.75">
      <c r="A67" s="29" t="s">
        <v>3</v>
      </c>
      <c r="B67" s="30"/>
      <c r="C67" s="31"/>
      <c r="D67" s="32">
        <f t="shared" ref="D67:M67" si="14">SUM(D68:D77)</f>
        <v>1498347</v>
      </c>
      <c r="E67" s="32">
        <f t="shared" si="14"/>
        <v>908839</v>
      </c>
      <c r="F67" s="32">
        <f t="shared" si="14"/>
        <v>1415</v>
      </c>
      <c r="G67" s="32">
        <f t="shared" si="14"/>
        <v>17255</v>
      </c>
      <c r="H67" s="32">
        <f t="shared" si="14"/>
        <v>0</v>
      </c>
      <c r="I67" s="32">
        <f t="shared" si="14"/>
        <v>1772414</v>
      </c>
      <c r="J67" s="32">
        <f t="shared" si="14"/>
        <v>592615</v>
      </c>
      <c r="K67" s="32">
        <f t="shared" si="14"/>
        <v>29822062</v>
      </c>
      <c r="L67" s="32">
        <f t="shared" si="14"/>
        <v>0</v>
      </c>
      <c r="M67" s="32">
        <f t="shared" si="14"/>
        <v>193910</v>
      </c>
      <c r="N67" s="32">
        <f t="shared" si="13"/>
        <v>34806857</v>
      </c>
      <c r="O67" s="45">
        <f t="shared" si="8"/>
        <v>1043.0896041235878</v>
      </c>
      <c r="P67" s="10"/>
    </row>
    <row r="68" spans="1:16">
      <c r="A68" s="12"/>
      <c r="B68" s="25">
        <v>361.1</v>
      </c>
      <c r="C68" s="20" t="s">
        <v>74</v>
      </c>
      <c r="D68" s="46">
        <v>28388</v>
      </c>
      <c r="E68" s="46">
        <v>15331</v>
      </c>
      <c r="F68" s="46">
        <v>1415</v>
      </c>
      <c r="G68" s="46">
        <v>27216</v>
      </c>
      <c r="H68" s="46">
        <v>0</v>
      </c>
      <c r="I68" s="46">
        <v>482504</v>
      </c>
      <c r="J68" s="46">
        <v>213317</v>
      </c>
      <c r="K68" s="46">
        <v>3612770</v>
      </c>
      <c r="L68" s="46">
        <v>0</v>
      </c>
      <c r="M68" s="46">
        <v>103138</v>
      </c>
      <c r="N68" s="46">
        <f t="shared" si="13"/>
        <v>4484079</v>
      </c>
      <c r="O68" s="47">
        <f t="shared" si="8"/>
        <v>134.37858491414187</v>
      </c>
      <c r="P68" s="9"/>
    </row>
    <row r="69" spans="1:16">
      <c r="A69" s="12"/>
      <c r="B69" s="25">
        <v>361.3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52808</v>
      </c>
      <c r="J69" s="46">
        <v>10209</v>
      </c>
      <c r="K69" s="46">
        <v>0</v>
      </c>
      <c r="L69" s="46">
        <v>0</v>
      </c>
      <c r="M69" s="46">
        <v>0</v>
      </c>
      <c r="N69" s="46">
        <f t="shared" ref="N69:N77" si="15">SUM(D69:M69)</f>
        <v>63017</v>
      </c>
      <c r="O69" s="47">
        <f t="shared" ref="O69:O82" si="16">(N69/O$84)</f>
        <v>1.8884893164314185</v>
      </c>
      <c r="P69" s="9"/>
    </row>
    <row r="70" spans="1:16">
      <c r="A70" s="12"/>
      <c r="B70" s="25">
        <v>361.4</v>
      </c>
      <c r="C70" s="20" t="s">
        <v>147</v>
      </c>
      <c r="D70" s="46">
        <v>-9600</v>
      </c>
      <c r="E70" s="46">
        <v>0</v>
      </c>
      <c r="F70" s="46">
        <v>0</v>
      </c>
      <c r="G70" s="46">
        <v>-15009</v>
      </c>
      <c r="H70" s="46">
        <v>0</v>
      </c>
      <c r="I70" s="46">
        <v>0</v>
      </c>
      <c r="J70" s="46">
        <v>0</v>
      </c>
      <c r="K70" s="46">
        <v>17840022</v>
      </c>
      <c r="L70" s="46">
        <v>0</v>
      </c>
      <c r="M70" s="46">
        <v>0</v>
      </c>
      <c r="N70" s="46">
        <f t="shared" si="15"/>
        <v>17815413</v>
      </c>
      <c r="O70" s="47">
        <f t="shared" si="16"/>
        <v>533.89112649465073</v>
      </c>
      <c r="P70" s="9"/>
    </row>
    <row r="71" spans="1:16">
      <c r="A71" s="12"/>
      <c r="B71" s="25">
        <v>362</v>
      </c>
      <c r="C71" s="20" t="s">
        <v>77</v>
      </c>
      <c r="D71" s="46">
        <v>107593</v>
      </c>
      <c r="E71" s="46">
        <v>0</v>
      </c>
      <c r="F71" s="46">
        <v>0</v>
      </c>
      <c r="G71" s="46">
        <v>0</v>
      </c>
      <c r="H71" s="46">
        <v>0</v>
      </c>
      <c r="I71" s="46">
        <v>119257</v>
      </c>
      <c r="J71" s="46">
        <v>0</v>
      </c>
      <c r="K71" s="46">
        <v>0</v>
      </c>
      <c r="L71" s="46">
        <v>0</v>
      </c>
      <c r="M71" s="46">
        <v>34381</v>
      </c>
      <c r="N71" s="46">
        <f t="shared" si="15"/>
        <v>261231</v>
      </c>
      <c r="O71" s="47">
        <f t="shared" si="16"/>
        <v>7.8285534478108421</v>
      </c>
      <c r="P71" s="9"/>
    </row>
    <row r="72" spans="1:16">
      <c r="A72" s="12"/>
      <c r="B72" s="25">
        <v>364</v>
      </c>
      <c r="C72" s="20" t="s">
        <v>148</v>
      </c>
      <c r="D72" s="46">
        <v>502233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502233</v>
      </c>
      <c r="O72" s="47">
        <f t="shared" si="16"/>
        <v>15.050885552458869</v>
      </c>
      <c r="P72" s="9"/>
    </row>
    <row r="73" spans="1:16">
      <c r="A73" s="12"/>
      <c r="B73" s="25">
        <v>365</v>
      </c>
      <c r="C73" s="20" t="s">
        <v>149</v>
      </c>
      <c r="D73" s="46">
        <v>18231</v>
      </c>
      <c r="E73" s="46">
        <v>0</v>
      </c>
      <c r="F73" s="46">
        <v>0</v>
      </c>
      <c r="G73" s="46">
        <v>0</v>
      </c>
      <c r="H73" s="46">
        <v>0</v>
      </c>
      <c r="I73" s="46">
        <v>134202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152433</v>
      </c>
      <c r="O73" s="47">
        <f t="shared" si="16"/>
        <v>4.5681021307201295</v>
      </c>
      <c r="P73" s="9"/>
    </row>
    <row r="74" spans="1:16">
      <c r="A74" s="12"/>
      <c r="B74" s="25">
        <v>366</v>
      </c>
      <c r="C74" s="20" t="s">
        <v>79</v>
      </c>
      <c r="D74" s="46">
        <v>139548</v>
      </c>
      <c r="E74" s="46">
        <v>927920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1067468</v>
      </c>
      <c r="O74" s="47">
        <f t="shared" si="16"/>
        <v>31.989810902334501</v>
      </c>
      <c r="P74" s="9"/>
    </row>
    <row r="75" spans="1:16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8261790</v>
      </c>
      <c r="L75" s="46">
        <v>0</v>
      </c>
      <c r="M75" s="46">
        <v>0</v>
      </c>
      <c r="N75" s="46">
        <f t="shared" si="15"/>
        <v>8261790</v>
      </c>
      <c r="O75" s="47">
        <f t="shared" si="16"/>
        <v>247.58878000539423</v>
      </c>
      <c r="P75" s="9"/>
    </row>
    <row r="76" spans="1:16">
      <c r="A76" s="12"/>
      <c r="B76" s="25">
        <v>369.3</v>
      </c>
      <c r="C76" s="20" t="s">
        <v>81</v>
      </c>
      <c r="D76" s="46">
        <v>580000</v>
      </c>
      <c r="E76" s="46">
        <v>0</v>
      </c>
      <c r="F76" s="46">
        <v>0</v>
      </c>
      <c r="G76" s="46">
        <v>0</v>
      </c>
      <c r="H76" s="46">
        <v>0</v>
      </c>
      <c r="I76" s="46">
        <v>-56421</v>
      </c>
      <c r="J76" s="46">
        <v>369089</v>
      </c>
      <c r="K76" s="46">
        <v>0</v>
      </c>
      <c r="L76" s="46">
        <v>0</v>
      </c>
      <c r="M76" s="46">
        <v>0</v>
      </c>
      <c r="N76" s="46">
        <f t="shared" si="15"/>
        <v>892668</v>
      </c>
      <c r="O76" s="47">
        <f t="shared" si="16"/>
        <v>26.751415984896163</v>
      </c>
      <c r="P76" s="9"/>
    </row>
    <row r="77" spans="1:16">
      <c r="A77" s="12"/>
      <c r="B77" s="25">
        <v>369.9</v>
      </c>
      <c r="C77" s="20" t="s">
        <v>82</v>
      </c>
      <c r="D77" s="46">
        <v>131954</v>
      </c>
      <c r="E77" s="46">
        <v>-34412</v>
      </c>
      <c r="F77" s="46">
        <v>0</v>
      </c>
      <c r="G77" s="46">
        <v>5048</v>
      </c>
      <c r="H77" s="46">
        <v>0</v>
      </c>
      <c r="I77" s="46">
        <v>1040064</v>
      </c>
      <c r="J77" s="46">
        <v>0</v>
      </c>
      <c r="K77" s="46">
        <v>107480</v>
      </c>
      <c r="L77" s="46">
        <v>0</v>
      </c>
      <c r="M77" s="46">
        <v>56391</v>
      </c>
      <c r="N77" s="46">
        <f t="shared" si="15"/>
        <v>1306525</v>
      </c>
      <c r="O77" s="47">
        <f t="shared" si="16"/>
        <v>39.153855374749021</v>
      </c>
      <c r="P77" s="9"/>
    </row>
    <row r="78" spans="1:16" ht="15.75">
      <c r="A78" s="29" t="s">
        <v>52</v>
      </c>
      <c r="B78" s="30"/>
      <c r="C78" s="31"/>
      <c r="D78" s="32">
        <f t="shared" ref="D78:M78" si="17">SUM(D79:D81)</f>
        <v>2019000</v>
      </c>
      <c r="E78" s="32">
        <f t="shared" si="17"/>
        <v>482666</v>
      </c>
      <c r="F78" s="32">
        <f t="shared" si="17"/>
        <v>372553</v>
      </c>
      <c r="G78" s="32">
        <f t="shared" si="17"/>
        <v>0</v>
      </c>
      <c r="H78" s="32">
        <f t="shared" si="17"/>
        <v>0</v>
      </c>
      <c r="I78" s="32">
        <f t="shared" si="17"/>
        <v>737485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11560000</v>
      </c>
      <c r="N78" s="32">
        <f>SUM(D78:M78)</f>
        <v>15171704</v>
      </c>
      <c r="O78" s="45">
        <f t="shared" si="16"/>
        <v>454.66462884713354</v>
      </c>
      <c r="P78" s="9"/>
    </row>
    <row r="79" spans="1:16">
      <c r="A79" s="12"/>
      <c r="B79" s="25">
        <v>381</v>
      </c>
      <c r="C79" s="20" t="s">
        <v>83</v>
      </c>
      <c r="D79" s="46">
        <v>2019000</v>
      </c>
      <c r="E79" s="46">
        <v>482666</v>
      </c>
      <c r="F79" s="46">
        <v>372553</v>
      </c>
      <c r="G79" s="46">
        <v>0</v>
      </c>
      <c r="H79" s="46">
        <v>0</v>
      </c>
      <c r="I79" s="46">
        <v>737485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3611704</v>
      </c>
      <c r="O79" s="47">
        <f t="shared" si="16"/>
        <v>108.23530822020439</v>
      </c>
      <c r="P79" s="9"/>
    </row>
    <row r="80" spans="1:16">
      <c r="A80" s="12"/>
      <c r="B80" s="25">
        <v>384</v>
      </c>
      <c r="C80" s="20" t="s">
        <v>115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11550000</v>
      </c>
      <c r="N80" s="46">
        <f>SUM(D80:M80)</f>
        <v>11550000</v>
      </c>
      <c r="O80" s="47">
        <f t="shared" si="16"/>
        <v>346.12964128382629</v>
      </c>
      <c r="P80" s="9"/>
    </row>
    <row r="81" spans="1:119" ht="15.75" thickBot="1">
      <c r="A81" s="12"/>
      <c r="B81" s="25">
        <v>389.4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10000</v>
      </c>
      <c r="N81" s="46">
        <f>SUM(D81:M81)</f>
        <v>10000</v>
      </c>
      <c r="O81" s="47">
        <f t="shared" si="16"/>
        <v>0.29967934310287991</v>
      </c>
      <c r="P81" s="9"/>
    </row>
    <row r="82" spans="1:119" ht="16.5" thickBot="1">
      <c r="A82" s="14" t="s">
        <v>68</v>
      </c>
      <c r="B82" s="23"/>
      <c r="C82" s="22"/>
      <c r="D82" s="15">
        <f t="shared" ref="D82:M82" si="18">SUM(D5,D16,D26,D45,D63,D67,D78)</f>
        <v>51308002</v>
      </c>
      <c r="E82" s="15">
        <f t="shared" si="18"/>
        <v>3749614</v>
      </c>
      <c r="F82" s="15">
        <f t="shared" si="18"/>
        <v>373968</v>
      </c>
      <c r="G82" s="15">
        <f t="shared" si="18"/>
        <v>267013</v>
      </c>
      <c r="H82" s="15">
        <f t="shared" si="18"/>
        <v>0</v>
      </c>
      <c r="I82" s="15">
        <f t="shared" si="18"/>
        <v>31327349</v>
      </c>
      <c r="J82" s="15">
        <f t="shared" si="18"/>
        <v>4623776</v>
      </c>
      <c r="K82" s="15">
        <f t="shared" si="18"/>
        <v>30389229</v>
      </c>
      <c r="L82" s="15">
        <f t="shared" si="18"/>
        <v>0</v>
      </c>
      <c r="M82" s="15">
        <f t="shared" si="18"/>
        <v>17192411</v>
      </c>
      <c r="N82" s="15">
        <f>SUM(D82:M82)</f>
        <v>139231362</v>
      </c>
      <c r="O82" s="38">
        <f t="shared" si="16"/>
        <v>4172.4763103479281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151</v>
      </c>
      <c r="M84" s="48"/>
      <c r="N84" s="48"/>
      <c r="O84" s="43">
        <v>33369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112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32755944</v>
      </c>
      <c r="E5" s="27">
        <f t="shared" si="0"/>
        <v>0</v>
      </c>
      <c r="F5" s="27">
        <f t="shared" si="0"/>
        <v>0</v>
      </c>
      <c r="G5" s="27">
        <f t="shared" si="0"/>
        <v>222571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575792</v>
      </c>
      <c r="L5" s="27">
        <f t="shared" si="0"/>
        <v>0</v>
      </c>
      <c r="M5" s="27">
        <f t="shared" si="0"/>
        <v>5110866</v>
      </c>
      <c r="N5" s="28">
        <f>SUM(D5:M5)</f>
        <v>38665173</v>
      </c>
      <c r="O5" s="33">
        <f t="shared" ref="O5:O36" si="1">(N5/O$83)</f>
        <v>1181.5901048192402</v>
      </c>
      <c r="P5" s="6"/>
    </row>
    <row r="6" spans="1:133">
      <c r="A6" s="12"/>
      <c r="B6" s="25">
        <v>311</v>
      </c>
      <c r="C6" s="20" t="s">
        <v>2</v>
      </c>
      <c r="D6" s="46">
        <v>26114850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5110866</v>
      </c>
      <c r="N6" s="46">
        <f>SUM(D6:M6)</f>
        <v>31225716</v>
      </c>
      <c r="O6" s="47">
        <f t="shared" si="1"/>
        <v>954.24368181401462</v>
      </c>
      <c r="P6" s="9"/>
    </row>
    <row r="7" spans="1:133">
      <c r="A7" s="12"/>
      <c r="B7" s="25">
        <v>312.41000000000003</v>
      </c>
      <c r="C7" s="20" t="s">
        <v>11</v>
      </c>
      <c r="D7" s="46">
        <v>473444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473444</v>
      </c>
      <c r="O7" s="47">
        <f t="shared" si="1"/>
        <v>14.468233352687712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222571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222571</v>
      </c>
      <c r="O8" s="47">
        <f t="shared" si="1"/>
        <v>6.8016685511719581</v>
      </c>
      <c r="P8" s="9"/>
    </row>
    <row r="9" spans="1:133">
      <c r="A9" s="12"/>
      <c r="B9" s="25">
        <v>312.51</v>
      </c>
      <c r="C9" s="20" t="s">
        <v>96</v>
      </c>
      <c r="D9" s="46">
        <v>358033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358033</v>
      </c>
      <c r="L9" s="46">
        <v>0</v>
      </c>
      <c r="M9" s="46">
        <v>0</v>
      </c>
      <c r="N9" s="46">
        <f>SUM(D9:M9)</f>
        <v>716066</v>
      </c>
      <c r="O9" s="47">
        <f t="shared" si="1"/>
        <v>21.88265134614797</v>
      </c>
      <c r="P9" s="9"/>
    </row>
    <row r="10" spans="1:133">
      <c r="A10" s="12"/>
      <c r="B10" s="25">
        <v>312.52</v>
      </c>
      <c r="C10" s="20" t="s">
        <v>92</v>
      </c>
      <c r="D10" s="46">
        <v>217759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217759</v>
      </c>
      <c r="L10" s="46">
        <v>0</v>
      </c>
      <c r="M10" s="46">
        <v>0</v>
      </c>
      <c r="N10" s="46">
        <f>SUM(D10:M10)</f>
        <v>435518</v>
      </c>
      <c r="O10" s="47">
        <f t="shared" si="1"/>
        <v>13.309232038627265</v>
      </c>
      <c r="P10" s="9"/>
    </row>
    <row r="11" spans="1:133">
      <c r="A11" s="12"/>
      <c r="B11" s="25">
        <v>314.10000000000002</v>
      </c>
      <c r="C11" s="20" t="s">
        <v>12</v>
      </c>
      <c r="D11" s="46">
        <v>2522841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2522841</v>
      </c>
      <c r="O11" s="47">
        <f t="shared" si="1"/>
        <v>77.09687375851847</v>
      </c>
      <c r="P11" s="9"/>
    </row>
    <row r="12" spans="1:133">
      <c r="A12" s="12"/>
      <c r="B12" s="25">
        <v>314.3</v>
      </c>
      <c r="C12" s="20" t="s">
        <v>13</v>
      </c>
      <c r="D12" s="46">
        <v>874125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874125</v>
      </c>
      <c r="O12" s="47">
        <f t="shared" si="1"/>
        <v>26.712862512605813</v>
      </c>
      <c r="P12" s="9"/>
    </row>
    <row r="13" spans="1:133">
      <c r="A13" s="12"/>
      <c r="B13" s="25">
        <v>314.39999999999998</v>
      </c>
      <c r="C13" s="20" t="s">
        <v>14</v>
      </c>
      <c r="D13" s="46">
        <v>154403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154403</v>
      </c>
      <c r="O13" s="47">
        <f t="shared" si="1"/>
        <v>4.7184854689362226</v>
      </c>
      <c r="P13" s="9"/>
    </row>
    <row r="14" spans="1:133">
      <c r="A14" s="12"/>
      <c r="B14" s="25">
        <v>315</v>
      </c>
      <c r="C14" s="20" t="s">
        <v>15</v>
      </c>
      <c r="D14" s="46">
        <v>1433830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1433830</v>
      </c>
      <c r="O14" s="47">
        <f t="shared" si="1"/>
        <v>43.817192800171135</v>
      </c>
      <c r="P14" s="9"/>
    </row>
    <row r="15" spans="1:133">
      <c r="A15" s="12"/>
      <c r="B15" s="25">
        <v>316</v>
      </c>
      <c r="C15" s="20" t="s">
        <v>16</v>
      </c>
      <c r="D15" s="46">
        <v>606659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606659</v>
      </c>
      <c r="O15" s="47">
        <f t="shared" si="1"/>
        <v>18.539223176359137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3180932</v>
      </c>
      <c r="E16" s="32">
        <f t="shared" si="3"/>
        <v>0</v>
      </c>
      <c r="F16" s="32">
        <f t="shared" si="3"/>
        <v>0</v>
      </c>
      <c r="G16" s="32">
        <f t="shared" si="3"/>
        <v>151539</v>
      </c>
      <c r="H16" s="32">
        <f t="shared" si="3"/>
        <v>0</v>
      </c>
      <c r="I16" s="32">
        <f t="shared" si="3"/>
        <v>173075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3505546</v>
      </c>
      <c r="O16" s="45">
        <f t="shared" si="1"/>
        <v>107.12789169697155</v>
      </c>
      <c r="P16" s="10"/>
    </row>
    <row r="17" spans="1:16">
      <c r="A17" s="12"/>
      <c r="B17" s="25">
        <v>322</v>
      </c>
      <c r="C17" s="20" t="s">
        <v>0</v>
      </c>
      <c r="D17" s="46">
        <v>619247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619247</v>
      </c>
      <c r="O17" s="47">
        <f t="shared" si="1"/>
        <v>18.923906732267824</v>
      </c>
      <c r="P17" s="9"/>
    </row>
    <row r="18" spans="1:16">
      <c r="A18" s="12"/>
      <c r="B18" s="25">
        <v>323.10000000000002</v>
      </c>
      <c r="C18" s="20" t="s">
        <v>18</v>
      </c>
      <c r="D18" s="46">
        <v>2467133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2467133</v>
      </c>
      <c r="O18" s="47">
        <f t="shared" si="1"/>
        <v>75.39446261039636</v>
      </c>
      <c r="P18" s="9"/>
    </row>
    <row r="19" spans="1:16">
      <c r="A19" s="12"/>
      <c r="B19" s="25">
        <v>323.39999999999998</v>
      </c>
      <c r="C19" s="20" t="s">
        <v>19</v>
      </c>
      <c r="D19" s="46">
        <v>15822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15822</v>
      </c>
      <c r="O19" s="47">
        <f t="shared" si="1"/>
        <v>0.48351312532469515</v>
      </c>
      <c r="P19" s="9"/>
    </row>
    <row r="20" spans="1:16">
      <c r="A20" s="12"/>
      <c r="B20" s="25">
        <v>324.11</v>
      </c>
      <c r="C20" s="20" t="s">
        <v>20</v>
      </c>
      <c r="D20" s="46">
        <v>12348</v>
      </c>
      <c r="E20" s="46">
        <v>0</v>
      </c>
      <c r="F20" s="46">
        <v>0</v>
      </c>
      <c r="G20" s="46">
        <v>23121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35469</v>
      </c>
      <c r="O20" s="47">
        <f t="shared" si="1"/>
        <v>1.0839165113223115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173075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173075</v>
      </c>
      <c r="O21" s="47">
        <f t="shared" si="1"/>
        <v>5.2890932982917214</v>
      </c>
      <c r="P21" s="9"/>
    </row>
    <row r="22" spans="1:16">
      <c r="A22" s="12"/>
      <c r="B22" s="25">
        <v>324.31</v>
      </c>
      <c r="C22" s="20" t="s">
        <v>22</v>
      </c>
      <c r="D22" s="46">
        <v>2398</v>
      </c>
      <c r="E22" s="46">
        <v>0</v>
      </c>
      <c r="F22" s="46">
        <v>0</v>
      </c>
      <c r="G22" s="46">
        <v>117497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119895</v>
      </c>
      <c r="O22" s="47">
        <f t="shared" si="1"/>
        <v>3.6639366806221925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1324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1324</v>
      </c>
      <c r="O23" s="47">
        <f t="shared" si="1"/>
        <v>4.0460837942731413E-2</v>
      </c>
      <c r="P23" s="9"/>
    </row>
    <row r="24" spans="1:16">
      <c r="A24" s="12"/>
      <c r="B24" s="25">
        <v>324.70999999999998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9597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9597</v>
      </c>
      <c r="O24" s="47">
        <f t="shared" si="1"/>
        <v>0.29327995599425483</v>
      </c>
      <c r="P24" s="9"/>
    </row>
    <row r="25" spans="1:16">
      <c r="A25" s="12"/>
      <c r="B25" s="25">
        <v>329</v>
      </c>
      <c r="C25" s="20" t="s">
        <v>25</v>
      </c>
      <c r="D25" s="46">
        <v>63984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63984</v>
      </c>
      <c r="O25" s="47">
        <f t="shared" si="1"/>
        <v>1.9553219448094612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SUM(D27:D45)</f>
        <v>3731127</v>
      </c>
      <c r="E26" s="32">
        <f t="shared" si="6"/>
        <v>9557750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2570726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15859603</v>
      </c>
      <c r="O26" s="45">
        <f t="shared" si="1"/>
        <v>484.66225590563215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742713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742713</v>
      </c>
      <c r="O27" s="47">
        <f t="shared" si="1"/>
        <v>22.696971549063349</v>
      </c>
      <c r="P27" s="9"/>
    </row>
    <row r="28" spans="1:16">
      <c r="A28" s="12"/>
      <c r="B28" s="25">
        <v>331.32</v>
      </c>
      <c r="C28" s="20" t="s">
        <v>114</v>
      </c>
      <c r="D28" s="46">
        <v>0</v>
      </c>
      <c r="E28" s="46">
        <v>106042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106042</v>
      </c>
      <c r="O28" s="47">
        <f t="shared" si="1"/>
        <v>3.240595299941937</v>
      </c>
      <c r="P28" s="9"/>
    </row>
    <row r="29" spans="1:16">
      <c r="A29" s="12"/>
      <c r="B29" s="25">
        <v>331.49</v>
      </c>
      <c r="C29" s="20" t="s">
        <v>98</v>
      </c>
      <c r="D29" s="46">
        <v>0</v>
      </c>
      <c r="E29" s="46">
        <v>4105889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4105889</v>
      </c>
      <c r="O29" s="47">
        <f t="shared" si="1"/>
        <v>125.47410078538032</v>
      </c>
      <c r="P29" s="9"/>
    </row>
    <row r="30" spans="1:16">
      <c r="A30" s="12"/>
      <c r="B30" s="25">
        <v>331.5</v>
      </c>
      <c r="C30" s="20" t="s">
        <v>99</v>
      </c>
      <c r="D30" s="46">
        <v>0</v>
      </c>
      <c r="E30" s="46">
        <v>92909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92909</v>
      </c>
      <c r="O30" s="47">
        <f t="shared" si="1"/>
        <v>2.8392567918589373</v>
      </c>
      <c r="P30" s="9"/>
    </row>
    <row r="31" spans="1:16">
      <c r="A31" s="12"/>
      <c r="B31" s="25">
        <v>334.2</v>
      </c>
      <c r="C31" s="20" t="s">
        <v>29</v>
      </c>
      <c r="D31" s="46">
        <v>0</v>
      </c>
      <c r="E31" s="46">
        <v>424341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424341</v>
      </c>
      <c r="O31" s="47">
        <f t="shared" si="1"/>
        <v>12.967668001100144</v>
      </c>
      <c r="P31" s="9"/>
    </row>
    <row r="32" spans="1:16">
      <c r="A32" s="12"/>
      <c r="B32" s="25">
        <v>334.49</v>
      </c>
      <c r="C32" s="20" t="s">
        <v>31</v>
      </c>
      <c r="D32" s="46">
        <v>106959</v>
      </c>
      <c r="E32" s="46">
        <v>3527056</v>
      </c>
      <c r="F32" s="46">
        <v>0</v>
      </c>
      <c r="G32" s="46">
        <v>0</v>
      </c>
      <c r="H32" s="46">
        <v>0</v>
      </c>
      <c r="I32" s="46">
        <v>111871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3745886</v>
      </c>
      <c r="O32" s="47">
        <f t="shared" si="1"/>
        <v>114.47257280811661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37079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37079</v>
      </c>
      <c r="O33" s="47">
        <f t="shared" si="1"/>
        <v>1.1331173792133973</v>
      </c>
      <c r="P33" s="9"/>
    </row>
    <row r="34" spans="1:16">
      <c r="A34" s="12"/>
      <c r="B34" s="25">
        <v>334.7</v>
      </c>
      <c r="C34" s="20" t="s">
        <v>100</v>
      </c>
      <c r="D34" s="46">
        <v>0</v>
      </c>
      <c r="E34" s="46">
        <v>13207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13207</v>
      </c>
      <c r="O34" s="47">
        <f t="shared" si="1"/>
        <v>0.40359991443327325</v>
      </c>
      <c r="P34" s="9"/>
    </row>
    <row r="35" spans="1:16">
      <c r="A35" s="12"/>
      <c r="B35" s="25">
        <v>335.12</v>
      </c>
      <c r="C35" s="20" t="s">
        <v>34</v>
      </c>
      <c r="D35" s="46">
        <v>905258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905258</v>
      </c>
      <c r="O35" s="47">
        <f t="shared" si="1"/>
        <v>27.664272835620206</v>
      </c>
      <c r="P35" s="9"/>
    </row>
    <row r="36" spans="1:16">
      <c r="A36" s="12"/>
      <c r="B36" s="25">
        <v>335.14</v>
      </c>
      <c r="C36" s="20" t="s">
        <v>35</v>
      </c>
      <c r="D36" s="46">
        <v>8820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8820</v>
      </c>
      <c r="O36" s="47">
        <f t="shared" si="1"/>
        <v>0.26953518931638298</v>
      </c>
      <c r="P36" s="9"/>
    </row>
    <row r="37" spans="1:16">
      <c r="A37" s="12"/>
      <c r="B37" s="25">
        <v>335.15</v>
      </c>
      <c r="C37" s="20" t="s">
        <v>36</v>
      </c>
      <c r="D37" s="46">
        <v>17010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17010</v>
      </c>
      <c r="O37" s="47">
        <f t="shared" ref="O37:O68" si="8">(N37/O$83)</f>
        <v>0.51981786511016714</v>
      </c>
      <c r="P37" s="9"/>
    </row>
    <row r="38" spans="1:16">
      <c r="A38" s="12"/>
      <c r="B38" s="25">
        <v>335.18</v>
      </c>
      <c r="C38" s="20" t="s">
        <v>37</v>
      </c>
      <c r="D38" s="46">
        <v>2125149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2125149</v>
      </c>
      <c r="O38" s="47">
        <f t="shared" si="8"/>
        <v>64.943587079424262</v>
      </c>
      <c r="P38" s="9"/>
    </row>
    <row r="39" spans="1:16">
      <c r="A39" s="12"/>
      <c r="B39" s="25">
        <v>335.21</v>
      </c>
      <c r="C39" s="20" t="s">
        <v>38</v>
      </c>
      <c r="D39" s="46">
        <v>17673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17673</v>
      </c>
      <c r="O39" s="47">
        <f t="shared" si="8"/>
        <v>0.5400788436268068</v>
      </c>
      <c r="P39" s="9"/>
    </row>
    <row r="40" spans="1:16">
      <c r="A40" s="12"/>
      <c r="B40" s="25">
        <v>335.49</v>
      </c>
      <c r="C40" s="20" t="s">
        <v>101</v>
      </c>
      <c r="D40" s="46">
        <v>36445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36445</v>
      </c>
      <c r="O40" s="47">
        <f t="shared" si="8"/>
        <v>1.1137426275097027</v>
      </c>
      <c r="P40" s="9"/>
    </row>
    <row r="41" spans="1:16">
      <c r="A41" s="12"/>
      <c r="B41" s="25">
        <v>337.2</v>
      </c>
      <c r="C41" s="20" t="s">
        <v>39</v>
      </c>
      <c r="D41" s="46">
        <v>513813</v>
      </c>
      <c r="E41" s="46">
        <v>62071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575884</v>
      </c>
      <c r="O41" s="47">
        <f t="shared" si="8"/>
        <v>17.598753170552822</v>
      </c>
      <c r="P41" s="9"/>
    </row>
    <row r="42" spans="1:16">
      <c r="A42" s="12"/>
      <c r="B42" s="25">
        <v>337.4</v>
      </c>
      <c r="C42" s="20" t="s">
        <v>41</v>
      </c>
      <c r="D42" s="46">
        <v>0</v>
      </c>
      <c r="E42" s="46">
        <v>266901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266901</v>
      </c>
      <c r="O42" s="47">
        <f t="shared" si="8"/>
        <v>8.1563731931668855</v>
      </c>
      <c r="P42" s="9"/>
    </row>
    <row r="43" spans="1:16">
      <c r="A43" s="12"/>
      <c r="B43" s="25">
        <v>337.5</v>
      </c>
      <c r="C43" s="20" t="s">
        <v>42</v>
      </c>
      <c r="D43" s="46">
        <v>0</v>
      </c>
      <c r="E43" s="46">
        <v>123980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123980</v>
      </c>
      <c r="O43" s="47">
        <f t="shared" si="8"/>
        <v>3.7887724230663449</v>
      </c>
      <c r="P43" s="9"/>
    </row>
    <row r="44" spans="1:16">
      <c r="A44" s="12"/>
      <c r="B44" s="25">
        <v>337.6</v>
      </c>
      <c r="C44" s="20" t="s">
        <v>43</v>
      </c>
      <c r="D44" s="46">
        <v>0</v>
      </c>
      <c r="E44" s="46">
        <v>55562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55562</v>
      </c>
      <c r="O44" s="47">
        <f t="shared" si="8"/>
        <v>1.6979494545121168</v>
      </c>
      <c r="P44" s="9"/>
    </row>
    <row r="45" spans="1:16">
      <c r="A45" s="12"/>
      <c r="B45" s="25">
        <v>337.7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2458855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2458855</v>
      </c>
      <c r="O45" s="47">
        <f t="shared" si="8"/>
        <v>75.141490694618469</v>
      </c>
      <c r="P45" s="9"/>
    </row>
    <row r="46" spans="1:16" ht="15.75">
      <c r="A46" s="29" t="s">
        <v>50</v>
      </c>
      <c r="B46" s="30"/>
      <c r="C46" s="31"/>
      <c r="D46" s="32">
        <f t="shared" ref="D46:M46" si="10">SUM(D47:D61)</f>
        <v>4920339</v>
      </c>
      <c r="E46" s="32">
        <f t="shared" si="10"/>
        <v>16456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26795327</v>
      </c>
      <c r="J46" s="32">
        <f t="shared" si="10"/>
        <v>4035519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35767641</v>
      </c>
      <c r="O46" s="45">
        <f t="shared" si="8"/>
        <v>1093.042844482474</v>
      </c>
      <c r="P46" s="10"/>
    </row>
    <row r="47" spans="1:16">
      <c r="A47" s="12"/>
      <c r="B47" s="25">
        <v>341.2</v>
      </c>
      <c r="C47" s="20" t="s">
        <v>53</v>
      </c>
      <c r="D47" s="46">
        <v>3040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4035519</v>
      </c>
      <c r="K47" s="46">
        <v>0</v>
      </c>
      <c r="L47" s="46">
        <v>0</v>
      </c>
      <c r="M47" s="46">
        <v>0</v>
      </c>
      <c r="N47" s="46">
        <f t="shared" ref="N47:N61" si="11">SUM(D47:M47)</f>
        <v>4038559</v>
      </c>
      <c r="O47" s="47">
        <f t="shared" si="8"/>
        <v>123.41652660208416</v>
      </c>
      <c r="P47" s="9"/>
    </row>
    <row r="48" spans="1:16">
      <c r="A48" s="12"/>
      <c r="B48" s="25">
        <v>342.1</v>
      </c>
      <c r="C48" s="20" t="s">
        <v>56</v>
      </c>
      <c r="D48" s="46">
        <v>344472</v>
      </c>
      <c r="E48" s="46">
        <v>16456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360928</v>
      </c>
      <c r="O48" s="47">
        <f t="shared" si="8"/>
        <v>11.029795556642117</v>
      </c>
      <c r="P48" s="9"/>
    </row>
    <row r="49" spans="1:16">
      <c r="A49" s="12"/>
      <c r="B49" s="25">
        <v>342.5</v>
      </c>
      <c r="C49" s="20" t="s">
        <v>58</v>
      </c>
      <c r="D49" s="46">
        <v>68344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68344</v>
      </c>
      <c r="O49" s="47">
        <f t="shared" si="8"/>
        <v>2.0885615622039544</v>
      </c>
      <c r="P49" s="9"/>
    </row>
    <row r="50" spans="1:16">
      <c r="A50" s="12"/>
      <c r="B50" s="25">
        <v>342.6</v>
      </c>
      <c r="C50" s="20" t="s">
        <v>59</v>
      </c>
      <c r="D50" s="46">
        <v>814145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814145</v>
      </c>
      <c r="O50" s="47">
        <f t="shared" si="8"/>
        <v>24.879900987073313</v>
      </c>
      <c r="P50" s="9"/>
    </row>
    <row r="51" spans="1:16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10973927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10973927</v>
      </c>
      <c r="O51" s="47">
        <f t="shared" si="8"/>
        <v>335.35821898970141</v>
      </c>
      <c r="P51" s="9"/>
    </row>
    <row r="52" spans="1:16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2271052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2271052</v>
      </c>
      <c r="O52" s="47">
        <f t="shared" si="8"/>
        <v>69.402316413531764</v>
      </c>
      <c r="P52" s="9"/>
    </row>
    <row r="53" spans="1:16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5744246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5744246</v>
      </c>
      <c r="O53" s="47">
        <f t="shared" si="8"/>
        <v>175.54154570179995</v>
      </c>
      <c r="P53" s="9"/>
    </row>
    <row r="54" spans="1:16">
      <c r="A54" s="12"/>
      <c r="B54" s="25">
        <v>343.9</v>
      </c>
      <c r="C54" s="20" t="s">
        <v>64</v>
      </c>
      <c r="D54" s="46">
        <v>139952</v>
      </c>
      <c r="E54" s="46">
        <v>0</v>
      </c>
      <c r="F54" s="46">
        <v>0</v>
      </c>
      <c r="G54" s="46">
        <v>0</v>
      </c>
      <c r="H54" s="46">
        <v>0</v>
      </c>
      <c r="I54" s="46">
        <v>1618364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1758316</v>
      </c>
      <c r="O54" s="47">
        <f t="shared" si="8"/>
        <v>53.733337407939366</v>
      </c>
      <c r="P54" s="9"/>
    </row>
    <row r="55" spans="1:16">
      <c r="A55" s="12"/>
      <c r="B55" s="25">
        <v>346.9</v>
      </c>
      <c r="C55" s="20" t="s">
        <v>104</v>
      </c>
      <c r="D55" s="46">
        <v>890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890</v>
      </c>
      <c r="O55" s="47">
        <f t="shared" si="8"/>
        <v>2.7197995293830029E-2</v>
      </c>
      <c r="P55" s="9"/>
    </row>
    <row r="56" spans="1:16">
      <c r="A56" s="12"/>
      <c r="B56" s="25">
        <v>347.1</v>
      </c>
      <c r="C56" s="20" t="s">
        <v>65</v>
      </c>
      <c r="D56" s="46">
        <v>2577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2577</v>
      </c>
      <c r="O56" s="47">
        <f t="shared" si="8"/>
        <v>7.8751948171011221E-2</v>
      </c>
      <c r="P56" s="9"/>
    </row>
    <row r="57" spans="1:16">
      <c r="A57" s="12"/>
      <c r="B57" s="25">
        <v>347.2</v>
      </c>
      <c r="C57" s="20" t="s">
        <v>66</v>
      </c>
      <c r="D57" s="46">
        <v>284810</v>
      </c>
      <c r="E57" s="46">
        <v>0</v>
      </c>
      <c r="F57" s="46">
        <v>0</v>
      </c>
      <c r="G57" s="46">
        <v>0</v>
      </c>
      <c r="H57" s="46">
        <v>0</v>
      </c>
      <c r="I57" s="46">
        <v>27478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312288</v>
      </c>
      <c r="O57" s="47">
        <f t="shared" si="8"/>
        <v>9.5433792745163952</v>
      </c>
      <c r="P57" s="9"/>
    </row>
    <row r="58" spans="1:16">
      <c r="A58" s="12"/>
      <c r="B58" s="25">
        <v>347.4</v>
      </c>
      <c r="C58" s="20" t="s">
        <v>105</v>
      </c>
      <c r="D58" s="46">
        <v>10000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10000</v>
      </c>
      <c r="O58" s="47">
        <f t="shared" si="8"/>
        <v>0.30559545273966321</v>
      </c>
      <c r="P58" s="9"/>
    </row>
    <row r="59" spans="1:16">
      <c r="A59" s="12"/>
      <c r="B59" s="25">
        <v>347.5</v>
      </c>
      <c r="C59" s="20" t="s">
        <v>106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10837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10837</v>
      </c>
      <c r="O59" s="47">
        <f t="shared" si="8"/>
        <v>0.33117379213397302</v>
      </c>
      <c r="P59" s="9"/>
    </row>
    <row r="60" spans="1:16">
      <c r="A60" s="12"/>
      <c r="B60" s="25">
        <v>347.9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637105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637105</v>
      </c>
      <c r="O60" s="47">
        <f t="shared" si="8"/>
        <v>19.469639091770315</v>
      </c>
      <c r="P60" s="9"/>
    </row>
    <row r="61" spans="1:16">
      <c r="A61" s="12"/>
      <c r="B61" s="25">
        <v>349</v>
      </c>
      <c r="C61" s="20" t="s">
        <v>107</v>
      </c>
      <c r="D61" s="46">
        <v>3252109</v>
      </c>
      <c r="E61" s="46">
        <v>0</v>
      </c>
      <c r="F61" s="46">
        <v>0</v>
      </c>
      <c r="G61" s="46">
        <v>0</v>
      </c>
      <c r="H61" s="46">
        <v>0</v>
      </c>
      <c r="I61" s="46">
        <v>5512318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8764427</v>
      </c>
      <c r="O61" s="47">
        <f t="shared" si="8"/>
        <v>267.83690370687282</v>
      </c>
      <c r="P61" s="9"/>
    </row>
    <row r="62" spans="1:16" ht="15.75">
      <c r="A62" s="29" t="s">
        <v>51</v>
      </c>
      <c r="B62" s="30"/>
      <c r="C62" s="31"/>
      <c r="D62" s="32">
        <f t="shared" ref="D62:M62" si="12">SUM(D63:D66)</f>
        <v>276665</v>
      </c>
      <c r="E62" s="32">
        <f t="shared" si="12"/>
        <v>104106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8" si="13">SUM(D62:M62)</f>
        <v>380771</v>
      </c>
      <c r="O62" s="45">
        <f t="shared" si="8"/>
        <v>11.636188613513431</v>
      </c>
      <c r="P62" s="10"/>
    </row>
    <row r="63" spans="1:16">
      <c r="A63" s="13"/>
      <c r="B63" s="39">
        <v>351.3</v>
      </c>
      <c r="C63" s="21" t="s">
        <v>108</v>
      </c>
      <c r="D63" s="46">
        <v>0</v>
      </c>
      <c r="E63" s="46">
        <v>10456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10456</v>
      </c>
      <c r="O63" s="47">
        <f t="shared" si="8"/>
        <v>0.31953060538459188</v>
      </c>
      <c r="P63" s="9"/>
    </row>
    <row r="64" spans="1:16">
      <c r="A64" s="13"/>
      <c r="B64" s="39">
        <v>354</v>
      </c>
      <c r="C64" s="21" t="s">
        <v>71</v>
      </c>
      <c r="D64" s="46">
        <v>276665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276665</v>
      </c>
      <c r="O64" s="47">
        <f t="shared" si="8"/>
        <v>8.4547565932218927</v>
      </c>
      <c r="P64" s="9"/>
    </row>
    <row r="65" spans="1:16">
      <c r="A65" s="13"/>
      <c r="B65" s="39">
        <v>358.2</v>
      </c>
      <c r="C65" s="21" t="s">
        <v>109</v>
      </c>
      <c r="D65" s="46">
        <v>0</v>
      </c>
      <c r="E65" s="46">
        <v>122788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122788</v>
      </c>
      <c r="O65" s="47">
        <f t="shared" si="8"/>
        <v>3.7523454450997771</v>
      </c>
      <c r="P65" s="9"/>
    </row>
    <row r="66" spans="1:16">
      <c r="A66" s="13"/>
      <c r="B66" s="39">
        <v>359</v>
      </c>
      <c r="C66" s="21" t="s">
        <v>119</v>
      </c>
      <c r="D66" s="46">
        <v>0</v>
      </c>
      <c r="E66" s="46">
        <v>-29138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-29138</v>
      </c>
      <c r="O66" s="47">
        <f t="shared" si="8"/>
        <v>-0.89044403019283069</v>
      </c>
      <c r="P66" s="9"/>
    </row>
    <row r="67" spans="1:16" ht="15.75">
      <c r="A67" s="29" t="s">
        <v>3</v>
      </c>
      <c r="B67" s="30"/>
      <c r="C67" s="31"/>
      <c r="D67" s="32">
        <f t="shared" ref="D67:M67" si="14">SUM(D68:D77)</f>
        <v>438916</v>
      </c>
      <c r="E67" s="32">
        <f t="shared" si="14"/>
        <v>452238</v>
      </c>
      <c r="F67" s="32">
        <f t="shared" si="14"/>
        <v>895</v>
      </c>
      <c r="G67" s="32">
        <f t="shared" si="14"/>
        <v>164261</v>
      </c>
      <c r="H67" s="32">
        <f t="shared" si="14"/>
        <v>0</v>
      </c>
      <c r="I67" s="32">
        <f t="shared" si="14"/>
        <v>3116251</v>
      </c>
      <c r="J67" s="32">
        <f t="shared" si="14"/>
        <v>2429333</v>
      </c>
      <c r="K67" s="32">
        <f t="shared" si="14"/>
        <v>33076856</v>
      </c>
      <c r="L67" s="32">
        <f t="shared" si="14"/>
        <v>0</v>
      </c>
      <c r="M67" s="32">
        <f t="shared" si="14"/>
        <v>144592</v>
      </c>
      <c r="N67" s="32">
        <f t="shared" si="13"/>
        <v>39823342</v>
      </c>
      <c r="O67" s="45">
        <f t="shared" si="8"/>
        <v>1216.9832228096445</v>
      </c>
      <c r="P67" s="10"/>
    </row>
    <row r="68" spans="1:16">
      <c r="A68" s="12"/>
      <c r="B68" s="25">
        <v>361.1</v>
      </c>
      <c r="C68" s="20" t="s">
        <v>74</v>
      </c>
      <c r="D68" s="46">
        <v>16241</v>
      </c>
      <c r="E68" s="46">
        <v>8010</v>
      </c>
      <c r="F68" s="46">
        <v>895</v>
      </c>
      <c r="G68" s="46">
        <v>75087</v>
      </c>
      <c r="H68" s="46">
        <v>0</v>
      </c>
      <c r="I68" s="46">
        <v>302232</v>
      </c>
      <c r="J68" s="46">
        <v>220162</v>
      </c>
      <c r="K68" s="46">
        <v>21650131</v>
      </c>
      <c r="L68" s="46">
        <v>0</v>
      </c>
      <c r="M68" s="46">
        <v>110992</v>
      </c>
      <c r="N68" s="46">
        <f t="shared" si="13"/>
        <v>22383750</v>
      </c>
      <c r="O68" s="47">
        <f t="shared" si="8"/>
        <v>684.03722152614364</v>
      </c>
      <c r="P68" s="9"/>
    </row>
    <row r="69" spans="1:16">
      <c r="A69" s="12"/>
      <c r="B69" s="25">
        <v>361.3</v>
      </c>
      <c r="C69" s="20" t="s">
        <v>75</v>
      </c>
      <c r="D69" s="46">
        <v>755</v>
      </c>
      <c r="E69" s="46">
        <v>0</v>
      </c>
      <c r="F69" s="46">
        <v>0</v>
      </c>
      <c r="G69" s="46">
        <v>0</v>
      </c>
      <c r="H69" s="46">
        <v>0</v>
      </c>
      <c r="I69" s="46">
        <v>193459</v>
      </c>
      <c r="J69" s="46">
        <v>48645</v>
      </c>
      <c r="K69" s="46">
        <v>0</v>
      </c>
      <c r="L69" s="46">
        <v>0</v>
      </c>
      <c r="M69" s="46">
        <v>0</v>
      </c>
      <c r="N69" s="46">
        <f t="shared" ref="N69:N77" si="15">SUM(D69:M69)</f>
        <v>242859</v>
      </c>
      <c r="O69" s="47">
        <f t="shared" ref="O69:O81" si="16">(N69/O$83)</f>
        <v>7.421660605690187</v>
      </c>
      <c r="P69" s="9"/>
    </row>
    <row r="70" spans="1:16">
      <c r="A70" s="12"/>
      <c r="B70" s="25">
        <v>361.4</v>
      </c>
      <c r="C70" s="20" t="s">
        <v>76</v>
      </c>
      <c r="D70" s="46">
        <v>-199477</v>
      </c>
      <c r="E70" s="46">
        <v>0</v>
      </c>
      <c r="F70" s="46">
        <v>0</v>
      </c>
      <c r="G70" s="46">
        <v>0</v>
      </c>
      <c r="H70" s="46">
        <v>0</v>
      </c>
      <c r="I70" s="46">
        <v>11264</v>
      </c>
      <c r="J70" s="46">
        <v>0</v>
      </c>
      <c r="K70" s="46">
        <v>3148641</v>
      </c>
      <c r="L70" s="46">
        <v>0</v>
      </c>
      <c r="M70" s="46">
        <v>0</v>
      </c>
      <c r="N70" s="46">
        <f t="shared" si="15"/>
        <v>2960428</v>
      </c>
      <c r="O70" s="47">
        <f t="shared" si="16"/>
        <v>90.469333496317574</v>
      </c>
      <c r="P70" s="9"/>
    </row>
    <row r="71" spans="1:16">
      <c r="A71" s="12"/>
      <c r="B71" s="25">
        <v>362</v>
      </c>
      <c r="C71" s="20" t="s">
        <v>77</v>
      </c>
      <c r="D71" s="46">
        <v>90876</v>
      </c>
      <c r="E71" s="46">
        <v>0</v>
      </c>
      <c r="F71" s="46">
        <v>0</v>
      </c>
      <c r="G71" s="46">
        <v>89174</v>
      </c>
      <c r="H71" s="46">
        <v>0</v>
      </c>
      <c r="I71" s="46">
        <v>100181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280231</v>
      </c>
      <c r="O71" s="47">
        <f t="shared" si="16"/>
        <v>8.5637319316688565</v>
      </c>
      <c r="P71" s="9"/>
    </row>
    <row r="72" spans="1:16">
      <c r="A72" s="12"/>
      <c r="B72" s="25">
        <v>364</v>
      </c>
      <c r="C72" s="20" t="s">
        <v>110</v>
      </c>
      <c r="D72" s="46">
        <v>42206</v>
      </c>
      <c r="E72" s="46">
        <v>0</v>
      </c>
      <c r="F72" s="46">
        <v>0</v>
      </c>
      <c r="G72" s="46">
        <v>0</v>
      </c>
      <c r="H72" s="46">
        <v>0</v>
      </c>
      <c r="I72" s="46">
        <v>107529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149735</v>
      </c>
      <c r="O72" s="47">
        <f t="shared" si="16"/>
        <v>4.5758335115973479</v>
      </c>
      <c r="P72" s="9"/>
    </row>
    <row r="73" spans="1:16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73388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73388</v>
      </c>
      <c r="O73" s="47">
        <f t="shared" si="16"/>
        <v>2.2427039085658405</v>
      </c>
      <c r="P73" s="9"/>
    </row>
    <row r="74" spans="1:16">
      <c r="A74" s="12"/>
      <c r="B74" s="25">
        <v>366</v>
      </c>
      <c r="C74" s="20" t="s">
        <v>79</v>
      </c>
      <c r="D74" s="46">
        <v>121015</v>
      </c>
      <c r="E74" s="46">
        <v>444228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565243</v>
      </c>
      <c r="O74" s="47">
        <f t="shared" si="16"/>
        <v>17.273569049292547</v>
      </c>
      <c r="P74" s="9"/>
    </row>
    <row r="75" spans="1:16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8239106</v>
      </c>
      <c r="L75" s="46">
        <v>0</v>
      </c>
      <c r="M75" s="46">
        <v>0</v>
      </c>
      <c r="N75" s="46">
        <f t="shared" si="15"/>
        <v>8239106</v>
      </c>
      <c r="O75" s="47">
        <f t="shared" si="16"/>
        <v>251.78333282400757</v>
      </c>
      <c r="P75" s="9"/>
    </row>
    <row r="76" spans="1:16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42506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42506</v>
      </c>
      <c r="O76" s="47">
        <f t="shared" si="16"/>
        <v>1.2989640314152124</v>
      </c>
      <c r="P76" s="9"/>
    </row>
    <row r="77" spans="1:16">
      <c r="A77" s="12"/>
      <c r="B77" s="25">
        <v>369.9</v>
      </c>
      <c r="C77" s="20" t="s">
        <v>82</v>
      </c>
      <c r="D77" s="46">
        <v>367300</v>
      </c>
      <c r="E77" s="46">
        <v>0</v>
      </c>
      <c r="F77" s="46">
        <v>0</v>
      </c>
      <c r="G77" s="46">
        <v>0</v>
      </c>
      <c r="H77" s="46">
        <v>0</v>
      </c>
      <c r="I77" s="46">
        <v>2285692</v>
      </c>
      <c r="J77" s="46">
        <v>2160526</v>
      </c>
      <c r="K77" s="46">
        <v>38978</v>
      </c>
      <c r="L77" s="46">
        <v>0</v>
      </c>
      <c r="M77" s="46">
        <v>33600</v>
      </c>
      <c r="N77" s="46">
        <f t="shared" si="15"/>
        <v>4886096</v>
      </c>
      <c r="O77" s="47">
        <f t="shared" si="16"/>
        <v>149.31687192494576</v>
      </c>
      <c r="P77" s="9"/>
    </row>
    <row r="78" spans="1:16" ht="15.75">
      <c r="A78" s="29" t="s">
        <v>52</v>
      </c>
      <c r="B78" s="30"/>
      <c r="C78" s="31"/>
      <c r="D78" s="32">
        <f t="shared" ref="D78:M78" si="17">SUM(D79:D80)</f>
        <v>674868</v>
      </c>
      <c r="E78" s="32">
        <f t="shared" si="17"/>
        <v>495634</v>
      </c>
      <c r="F78" s="32">
        <f t="shared" si="17"/>
        <v>273974</v>
      </c>
      <c r="G78" s="32">
        <f t="shared" si="17"/>
        <v>0</v>
      </c>
      <c r="H78" s="32">
        <f t="shared" si="17"/>
        <v>0</v>
      </c>
      <c r="I78" s="32">
        <f t="shared" si="17"/>
        <v>9795496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11239972</v>
      </c>
      <c r="O78" s="45">
        <f t="shared" si="16"/>
        <v>343.48843321211382</v>
      </c>
      <c r="P78" s="9"/>
    </row>
    <row r="79" spans="1:16">
      <c r="A79" s="12"/>
      <c r="B79" s="25">
        <v>381</v>
      </c>
      <c r="C79" s="20" t="s">
        <v>83</v>
      </c>
      <c r="D79" s="46">
        <v>60000</v>
      </c>
      <c r="E79" s="46">
        <v>495634</v>
      </c>
      <c r="F79" s="46">
        <v>273974</v>
      </c>
      <c r="G79" s="46">
        <v>0</v>
      </c>
      <c r="H79" s="46">
        <v>0</v>
      </c>
      <c r="I79" s="46">
        <v>9795496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10625104</v>
      </c>
      <c r="O79" s="47">
        <f t="shared" si="16"/>
        <v>324.69834672860065</v>
      </c>
      <c r="P79" s="9"/>
    </row>
    <row r="80" spans="1:16" ht="15.75" thickBot="1">
      <c r="A80" s="12"/>
      <c r="B80" s="25">
        <v>383</v>
      </c>
      <c r="C80" s="20" t="s">
        <v>120</v>
      </c>
      <c r="D80" s="46">
        <v>614868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614868</v>
      </c>
      <c r="O80" s="47">
        <f t="shared" si="16"/>
        <v>18.790086483513125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8">SUM(D5,D16,D26,D46,D62,D67,D78)</f>
        <v>45978791</v>
      </c>
      <c r="E81" s="15">
        <f t="shared" si="18"/>
        <v>10626184</v>
      </c>
      <c r="F81" s="15">
        <f t="shared" si="18"/>
        <v>274869</v>
      </c>
      <c r="G81" s="15">
        <f t="shared" si="18"/>
        <v>538371</v>
      </c>
      <c r="H81" s="15">
        <f t="shared" si="18"/>
        <v>0</v>
      </c>
      <c r="I81" s="15">
        <f t="shared" si="18"/>
        <v>42450875</v>
      </c>
      <c r="J81" s="15">
        <f t="shared" si="18"/>
        <v>6464852</v>
      </c>
      <c r="K81" s="15">
        <f t="shared" si="18"/>
        <v>33652648</v>
      </c>
      <c r="L81" s="15">
        <f t="shared" si="18"/>
        <v>0</v>
      </c>
      <c r="M81" s="15">
        <f t="shared" si="18"/>
        <v>5255458</v>
      </c>
      <c r="N81" s="15">
        <f>SUM(D81:M81)</f>
        <v>145242048</v>
      </c>
      <c r="O81" s="38">
        <f t="shared" si="16"/>
        <v>4438.5309415395895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121</v>
      </c>
      <c r="M83" s="48"/>
      <c r="N83" s="48"/>
      <c r="O83" s="43">
        <v>32723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35269323</v>
      </c>
      <c r="E5" s="27">
        <f t="shared" si="0"/>
        <v>0</v>
      </c>
      <c r="F5" s="27">
        <f t="shared" si="0"/>
        <v>0</v>
      </c>
      <c r="G5" s="27">
        <f t="shared" si="0"/>
        <v>220115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5113203</v>
      </c>
      <c r="N5" s="28">
        <f>SUM(D5:M5)</f>
        <v>40602641</v>
      </c>
      <c r="O5" s="33">
        <f t="shared" ref="O5:O36" si="1">(N5/O$87)</f>
        <v>1247.9680651605963</v>
      </c>
      <c r="P5" s="6"/>
    </row>
    <row r="6" spans="1:133">
      <c r="A6" s="12"/>
      <c r="B6" s="25">
        <v>311</v>
      </c>
      <c r="C6" s="20" t="s">
        <v>2</v>
      </c>
      <c r="D6" s="46">
        <v>28608932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5113203</v>
      </c>
      <c r="N6" s="46">
        <f>SUM(D6:M6)</f>
        <v>33722135</v>
      </c>
      <c r="O6" s="47">
        <f t="shared" si="1"/>
        <v>1036.487936068849</v>
      </c>
      <c r="P6" s="9"/>
    </row>
    <row r="7" spans="1:133">
      <c r="A7" s="12"/>
      <c r="B7" s="25">
        <v>312.41000000000003</v>
      </c>
      <c r="C7" s="20" t="s">
        <v>11</v>
      </c>
      <c r="D7" s="46">
        <v>470924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470924</v>
      </c>
      <c r="O7" s="47">
        <f t="shared" si="1"/>
        <v>14.474381435377285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220115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220115</v>
      </c>
      <c r="O8" s="47">
        <f t="shared" si="1"/>
        <v>6.765483325649301</v>
      </c>
      <c r="P8" s="9"/>
    </row>
    <row r="9" spans="1:133">
      <c r="A9" s="12"/>
      <c r="B9" s="25">
        <v>312.51</v>
      </c>
      <c r="C9" s="20" t="s">
        <v>96</v>
      </c>
      <c r="D9" s="46">
        <v>355924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355924</v>
      </c>
      <c r="O9" s="47">
        <f t="shared" si="1"/>
        <v>10.939726448440142</v>
      </c>
      <c r="P9" s="9"/>
    </row>
    <row r="10" spans="1:133">
      <c r="A10" s="12"/>
      <c r="B10" s="25">
        <v>312.52</v>
      </c>
      <c r="C10" s="20" t="s">
        <v>92</v>
      </c>
      <c r="D10" s="46">
        <v>193656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193656</v>
      </c>
      <c r="O10" s="47">
        <f t="shared" si="1"/>
        <v>5.9522360534808669</v>
      </c>
      <c r="P10" s="9"/>
    </row>
    <row r="11" spans="1:133">
      <c r="A11" s="12"/>
      <c r="B11" s="25">
        <v>314.10000000000002</v>
      </c>
      <c r="C11" s="20" t="s">
        <v>12</v>
      </c>
      <c r="D11" s="46">
        <v>2397373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2397373</v>
      </c>
      <c r="O11" s="47">
        <f t="shared" si="1"/>
        <v>73.685968956508376</v>
      </c>
      <c r="P11" s="9"/>
    </row>
    <row r="12" spans="1:133">
      <c r="A12" s="12"/>
      <c r="B12" s="25">
        <v>314.3</v>
      </c>
      <c r="C12" s="20" t="s">
        <v>13</v>
      </c>
      <c r="D12" s="46">
        <v>908365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908365</v>
      </c>
      <c r="O12" s="47">
        <f t="shared" si="1"/>
        <v>27.919625019210081</v>
      </c>
      <c r="P12" s="9"/>
    </row>
    <row r="13" spans="1:133">
      <c r="A13" s="12"/>
      <c r="B13" s="25">
        <v>314.39999999999998</v>
      </c>
      <c r="C13" s="20" t="s">
        <v>14</v>
      </c>
      <c r="D13" s="46">
        <v>162243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162243</v>
      </c>
      <c r="O13" s="47">
        <f t="shared" si="1"/>
        <v>4.9867219917012449</v>
      </c>
      <c r="P13" s="9"/>
    </row>
    <row r="14" spans="1:133">
      <c r="A14" s="12"/>
      <c r="B14" s="25">
        <v>315</v>
      </c>
      <c r="C14" s="20" t="s">
        <v>15</v>
      </c>
      <c r="D14" s="46">
        <v>1528274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1528274</v>
      </c>
      <c r="O14" s="47">
        <f t="shared" si="1"/>
        <v>46.973228830490243</v>
      </c>
      <c r="P14" s="9"/>
    </row>
    <row r="15" spans="1:133">
      <c r="A15" s="12"/>
      <c r="B15" s="25">
        <v>316</v>
      </c>
      <c r="C15" s="20" t="s">
        <v>16</v>
      </c>
      <c r="D15" s="46">
        <v>643632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643632</v>
      </c>
      <c r="O15" s="47">
        <f t="shared" si="1"/>
        <v>19.782757030889812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SUM(D17:D26)</f>
        <v>3277811</v>
      </c>
      <c r="E16" s="32">
        <f t="shared" si="3"/>
        <v>0</v>
      </c>
      <c r="F16" s="32">
        <f t="shared" si="3"/>
        <v>0</v>
      </c>
      <c r="G16" s="32">
        <f t="shared" si="3"/>
        <v>163771</v>
      </c>
      <c r="H16" s="32">
        <f t="shared" si="3"/>
        <v>0</v>
      </c>
      <c r="I16" s="32">
        <f t="shared" si="3"/>
        <v>5627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3447209</v>
      </c>
      <c r="O16" s="45">
        <f t="shared" si="1"/>
        <v>105.95386506838788</v>
      </c>
      <c r="P16" s="10"/>
    </row>
    <row r="17" spans="1:16">
      <c r="A17" s="12"/>
      <c r="B17" s="25">
        <v>322</v>
      </c>
      <c r="C17" s="20" t="s">
        <v>0</v>
      </c>
      <c r="D17" s="46">
        <v>608866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608866</v>
      </c>
      <c r="O17" s="47">
        <f t="shared" si="1"/>
        <v>18.71418472414323</v>
      </c>
      <c r="P17" s="9"/>
    </row>
    <row r="18" spans="1:16">
      <c r="A18" s="12"/>
      <c r="B18" s="25">
        <v>323.10000000000002</v>
      </c>
      <c r="C18" s="20" t="s">
        <v>18</v>
      </c>
      <c r="D18" s="46">
        <v>2547274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2547274</v>
      </c>
      <c r="O18" s="47">
        <f t="shared" si="1"/>
        <v>78.293345627785456</v>
      </c>
      <c r="P18" s="9"/>
    </row>
    <row r="19" spans="1:16">
      <c r="A19" s="12"/>
      <c r="B19" s="25">
        <v>323.39999999999998</v>
      </c>
      <c r="C19" s="20" t="s">
        <v>19</v>
      </c>
      <c r="D19" s="46">
        <v>5576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5576</v>
      </c>
      <c r="O19" s="47">
        <f t="shared" si="1"/>
        <v>0.17138466267096972</v>
      </c>
      <c r="P19" s="9"/>
    </row>
    <row r="20" spans="1:16">
      <c r="A20" s="12"/>
      <c r="B20" s="25">
        <v>324.11</v>
      </c>
      <c r="C20" s="20" t="s">
        <v>20</v>
      </c>
      <c r="D20" s="46">
        <v>3459</v>
      </c>
      <c r="E20" s="46">
        <v>0</v>
      </c>
      <c r="F20" s="46">
        <v>0</v>
      </c>
      <c r="G20" s="46">
        <v>42573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46032</v>
      </c>
      <c r="O20" s="47">
        <f t="shared" si="1"/>
        <v>1.4148455509451361</v>
      </c>
      <c r="P20" s="9"/>
    </row>
    <row r="21" spans="1:16">
      <c r="A21" s="12"/>
      <c r="B21" s="25">
        <v>324.20999999999998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2262</v>
      </c>
      <c r="O21" s="47">
        <f t="shared" si="1"/>
        <v>6.9525126786537578E-2</v>
      </c>
      <c r="P21" s="9"/>
    </row>
    <row r="22" spans="1:16">
      <c r="A22" s="12"/>
      <c r="B22" s="25">
        <v>324.22000000000003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3365</v>
      </c>
      <c r="O22" s="47">
        <f t="shared" si="1"/>
        <v>0.10342707853081297</v>
      </c>
      <c r="P22" s="9"/>
    </row>
    <row r="23" spans="1:16">
      <c r="A23" s="12"/>
      <c r="B23" s="25">
        <v>324.31</v>
      </c>
      <c r="C23" s="20" t="s">
        <v>22</v>
      </c>
      <c r="D23" s="46">
        <v>1628</v>
      </c>
      <c r="E23" s="46">
        <v>0</v>
      </c>
      <c r="F23" s="46">
        <v>0</v>
      </c>
      <c r="G23" s="46">
        <v>79773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81401</v>
      </c>
      <c r="O23" s="47">
        <f t="shared" si="1"/>
        <v>2.5019517442753956</v>
      </c>
      <c r="P23" s="9"/>
    </row>
    <row r="24" spans="1:16">
      <c r="A24" s="12"/>
      <c r="B24" s="25">
        <v>324.61</v>
      </c>
      <c r="C24" s="20" t="s">
        <v>23</v>
      </c>
      <c r="D24" s="46">
        <v>0</v>
      </c>
      <c r="E24" s="46">
        <v>0</v>
      </c>
      <c r="F24" s="46">
        <v>0</v>
      </c>
      <c r="G24" s="46">
        <v>33422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33422</v>
      </c>
      <c r="O24" s="47">
        <f t="shared" si="1"/>
        <v>1.0272629475948978</v>
      </c>
      <c r="P24" s="9"/>
    </row>
    <row r="25" spans="1:16">
      <c r="A25" s="12"/>
      <c r="B25" s="25">
        <v>324.70999999999998</v>
      </c>
      <c r="C25" s="20" t="s">
        <v>24</v>
      </c>
      <c r="D25" s="46">
        <v>0</v>
      </c>
      <c r="E25" s="46">
        <v>0</v>
      </c>
      <c r="F25" s="46">
        <v>0</v>
      </c>
      <c r="G25" s="46">
        <v>8003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8003</v>
      </c>
      <c r="O25" s="47">
        <f t="shared" si="1"/>
        <v>0.24598125096050408</v>
      </c>
      <c r="P25" s="9"/>
    </row>
    <row r="26" spans="1:16">
      <c r="A26" s="12"/>
      <c r="B26" s="25">
        <v>329</v>
      </c>
      <c r="C26" s="20" t="s">
        <v>25</v>
      </c>
      <c r="D26" s="46">
        <v>111008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111008</v>
      </c>
      <c r="O26" s="47">
        <f t="shared" si="1"/>
        <v>3.4119563546949441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SUM(D28:D47)</f>
        <v>3737732</v>
      </c>
      <c r="E27" s="32">
        <f t="shared" si="6"/>
        <v>8228081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1462139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13427952</v>
      </c>
      <c r="O27" s="45">
        <f t="shared" si="1"/>
        <v>412.72328261871832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646576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646576</v>
      </c>
      <c r="O28" s="47">
        <f t="shared" si="1"/>
        <v>19.873244198555401</v>
      </c>
      <c r="P28" s="9"/>
    </row>
    <row r="29" spans="1:16">
      <c r="A29" s="12"/>
      <c r="B29" s="25">
        <v>331.32</v>
      </c>
      <c r="C29" s="20" t="s">
        <v>114</v>
      </c>
      <c r="D29" s="46">
        <v>0</v>
      </c>
      <c r="E29" s="46">
        <v>8500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8500</v>
      </c>
      <c r="O29" s="47">
        <f t="shared" si="1"/>
        <v>0.26125710773013677</v>
      </c>
      <c r="P29" s="9"/>
    </row>
    <row r="30" spans="1:16">
      <c r="A30" s="12"/>
      <c r="B30" s="25">
        <v>331.49</v>
      </c>
      <c r="C30" s="20" t="s">
        <v>98</v>
      </c>
      <c r="D30" s="46">
        <v>0</v>
      </c>
      <c r="E30" s="46">
        <v>3925253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3925253</v>
      </c>
      <c r="O30" s="47">
        <f t="shared" si="1"/>
        <v>120.64708775165207</v>
      </c>
      <c r="P30" s="9"/>
    </row>
    <row r="31" spans="1:16">
      <c r="A31" s="12"/>
      <c r="B31" s="25">
        <v>331.5</v>
      </c>
      <c r="C31" s="20" t="s">
        <v>99</v>
      </c>
      <c r="D31" s="46">
        <v>0</v>
      </c>
      <c r="E31" s="46">
        <v>2218313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2218313</v>
      </c>
      <c r="O31" s="47">
        <f t="shared" si="1"/>
        <v>68.182357461195636</v>
      </c>
      <c r="P31" s="9"/>
    </row>
    <row r="32" spans="1:16">
      <c r="A32" s="12"/>
      <c r="B32" s="25">
        <v>334.2</v>
      </c>
      <c r="C32" s="20" t="s">
        <v>29</v>
      </c>
      <c r="D32" s="46">
        <v>0</v>
      </c>
      <c r="E32" s="46">
        <v>331805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331805</v>
      </c>
      <c r="O32" s="47">
        <f t="shared" si="1"/>
        <v>10.198401721223298</v>
      </c>
      <c r="P32" s="9"/>
    </row>
    <row r="33" spans="1:16">
      <c r="A33" s="12"/>
      <c r="B33" s="25">
        <v>334.49</v>
      </c>
      <c r="C33" s="20" t="s">
        <v>31</v>
      </c>
      <c r="D33" s="46">
        <v>103802</v>
      </c>
      <c r="E33" s="46">
        <v>0</v>
      </c>
      <c r="F33" s="46">
        <v>0</v>
      </c>
      <c r="G33" s="46">
        <v>0</v>
      </c>
      <c r="H33" s="46">
        <v>0</v>
      </c>
      <c r="I33" s="46">
        <v>75162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178964</v>
      </c>
      <c r="O33" s="47">
        <f t="shared" si="1"/>
        <v>5.5006608268019059</v>
      </c>
      <c r="P33" s="9"/>
    </row>
    <row r="34" spans="1:16">
      <c r="A34" s="12"/>
      <c r="B34" s="25">
        <v>334.69</v>
      </c>
      <c r="C34" s="20" t="s">
        <v>32</v>
      </c>
      <c r="D34" s="46">
        <v>0</v>
      </c>
      <c r="E34" s="46">
        <v>81738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81738</v>
      </c>
      <c r="O34" s="47">
        <f t="shared" si="1"/>
        <v>2.5123098201936376</v>
      </c>
      <c r="P34" s="9"/>
    </row>
    <row r="35" spans="1:16">
      <c r="A35" s="12"/>
      <c r="B35" s="25">
        <v>334.7</v>
      </c>
      <c r="C35" s="20" t="s">
        <v>100</v>
      </c>
      <c r="D35" s="46">
        <v>0</v>
      </c>
      <c r="E35" s="46">
        <v>12041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12041</v>
      </c>
      <c r="O35" s="47">
        <f t="shared" si="1"/>
        <v>0.37009374519747962</v>
      </c>
      <c r="P35" s="9"/>
    </row>
    <row r="36" spans="1:16">
      <c r="A36" s="12"/>
      <c r="B36" s="25">
        <v>335.12</v>
      </c>
      <c r="C36" s="20" t="s">
        <v>34</v>
      </c>
      <c r="D36" s="46">
        <v>960290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960290</v>
      </c>
      <c r="O36" s="47">
        <f t="shared" si="1"/>
        <v>29.515598586138005</v>
      </c>
      <c r="P36" s="9"/>
    </row>
    <row r="37" spans="1:16">
      <c r="A37" s="12"/>
      <c r="B37" s="25">
        <v>335.14</v>
      </c>
      <c r="C37" s="20" t="s">
        <v>35</v>
      </c>
      <c r="D37" s="46">
        <v>15613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15613</v>
      </c>
      <c r="O37" s="47">
        <f t="shared" ref="O37:O68" si="8">(N37/O$87)</f>
        <v>0.47988320270477947</v>
      </c>
      <c r="P37" s="9"/>
    </row>
    <row r="38" spans="1:16">
      <c r="A38" s="12"/>
      <c r="B38" s="25">
        <v>335.15</v>
      </c>
      <c r="C38" s="20" t="s">
        <v>36</v>
      </c>
      <c r="D38" s="46">
        <v>3255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3255</v>
      </c>
      <c r="O38" s="47">
        <f t="shared" si="8"/>
        <v>0.10004610419548179</v>
      </c>
      <c r="P38" s="9"/>
    </row>
    <row r="39" spans="1:16">
      <c r="A39" s="12"/>
      <c r="B39" s="25">
        <v>335.18</v>
      </c>
      <c r="C39" s="20" t="s">
        <v>37</v>
      </c>
      <c r="D39" s="46">
        <v>2193715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2193715</v>
      </c>
      <c r="O39" s="47">
        <f t="shared" si="8"/>
        <v>67.426310127554942</v>
      </c>
      <c r="P39" s="9"/>
    </row>
    <row r="40" spans="1:16">
      <c r="A40" s="12"/>
      <c r="B40" s="25">
        <v>335.21</v>
      </c>
      <c r="C40" s="20" t="s">
        <v>38</v>
      </c>
      <c r="D40" s="46">
        <v>17540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17540</v>
      </c>
      <c r="O40" s="47">
        <f t="shared" si="8"/>
        <v>0.53911172583371758</v>
      </c>
      <c r="P40" s="9"/>
    </row>
    <row r="41" spans="1:16">
      <c r="A41" s="12"/>
      <c r="B41" s="25">
        <v>335.49</v>
      </c>
      <c r="C41" s="20" t="s">
        <v>101</v>
      </c>
      <c r="D41" s="46">
        <v>20260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20260</v>
      </c>
      <c r="O41" s="47">
        <f t="shared" si="8"/>
        <v>0.62271400030736135</v>
      </c>
      <c r="P41" s="9"/>
    </row>
    <row r="42" spans="1:16">
      <c r="A42" s="12"/>
      <c r="B42" s="25">
        <v>337.2</v>
      </c>
      <c r="C42" s="20" t="s">
        <v>39</v>
      </c>
      <c r="D42" s="46">
        <v>423257</v>
      </c>
      <c r="E42" s="46">
        <v>167276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9">SUM(D42:M42)</f>
        <v>590533</v>
      </c>
      <c r="O42" s="47">
        <f t="shared" si="8"/>
        <v>18.150699246964805</v>
      </c>
      <c r="P42" s="9"/>
    </row>
    <row r="43" spans="1:16">
      <c r="A43" s="12"/>
      <c r="B43" s="25">
        <v>337.4</v>
      </c>
      <c r="C43" s="20" t="s">
        <v>41</v>
      </c>
      <c r="D43" s="46">
        <v>0</v>
      </c>
      <c r="E43" s="46">
        <v>98876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98876</v>
      </c>
      <c r="O43" s="47">
        <f t="shared" si="8"/>
        <v>3.0390656216382359</v>
      </c>
      <c r="P43" s="9"/>
    </row>
    <row r="44" spans="1:16">
      <c r="A44" s="12"/>
      <c r="B44" s="25">
        <v>337.5</v>
      </c>
      <c r="C44" s="20" t="s">
        <v>42</v>
      </c>
      <c r="D44" s="46">
        <v>0</v>
      </c>
      <c r="E44" s="46">
        <v>537891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537891</v>
      </c>
      <c r="O44" s="47">
        <f t="shared" si="8"/>
        <v>16.53268787459659</v>
      </c>
      <c r="P44" s="9"/>
    </row>
    <row r="45" spans="1:16">
      <c r="A45" s="12"/>
      <c r="B45" s="25">
        <v>337.6</v>
      </c>
      <c r="C45" s="20" t="s">
        <v>43</v>
      </c>
      <c r="D45" s="46">
        <v>0</v>
      </c>
      <c r="E45" s="46">
        <v>112369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112369</v>
      </c>
      <c r="O45" s="47">
        <f t="shared" si="8"/>
        <v>3.4537882280620869</v>
      </c>
      <c r="P45" s="9"/>
    </row>
    <row r="46" spans="1:16">
      <c r="A46" s="12"/>
      <c r="B46" s="25">
        <v>337.7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1386977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1386977</v>
      </c>
      <c r="O46" s="47">
        <f t="shared" si="8"/>
        <v>42.630305824496695</v>
      </c>
      <c r="P46" s="9"/>
    </row>
    <row r="47" spans="1:16">
      <c r="A47" s="12"/>
      <c r="B47" s="25">
        <v>337.9</v>
      </c>
      <c r="C47" s="20" t="s">
        <v>102</v>
      </c>
      <c r="D47" s="46">
        <v>0</v>
      </c>
      <c r="E47" s="46">
        <v>87443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87443</v>
      </c>
      <c r="O47" s="47">
        <f t="shared" si="8"/>
        <v>2.6876594436760413</v>
      </c>
      <c r="P47" s="9"/>
    </row>
    <row r="48" spans="1:16" ht="15.75">
      <c r="A48" s="29" t="s">
        <v>50</v>
      </c>
      <c r="B48" s="30"/>
      <c r="C48" s="31"/>
      <c r="D48" s="32">
        <f t="shared" ref="D48:M48" si="10">SUM(D49:D65)</f>
        <v>7171486</v>
      </c>
      <c r="E48" s="32">
        <f t="shared" si="10"/>
        <v>27612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24218642</v>
      </c>
      <c r="J48" s="32">
        <f t="shared" si="10"/>
        <v>5126218</v>
      </c>
      <c r="K48" s="32">
        <f t="shared" si="10"/>
        <v>0</v>
      </c>
      <c r="L48" s="32">
        <f t="shared" si="10"/>
        <v>0</v>
      </c>
      <c r="M48" s="32">
        <f t="shared" si="10"/>
        <v>62575</v>
      </c>
      <c r="N48" s="32">
        <f t="shared" si="9"/>
        <v>36606533</v>
      </c>
      <c r="O48" s="45">
        <f t="shared" si="8"/>
        <v>1125.1431688950361</v>
      </c>
      <c r="P48" s="10"/>
    </row>
    <row r="49" spans="1:16">
      <c r="A49" s="12"/>
      <c r="B49" s="25">
        <v>341.2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5126218</v>
      </c>
      <c r="K49" s="46">
        <v>0</v>
      </c>
      <c r="L49" s="46">
        <v>0</v>
      </c>
      <c r="M49" s="46">
        <v>0</v>
      </c>
      <c r="N49" s="46">
        <f t="shared" ref="N49:N65" si="11">SUM(D49:M49)</f>
        <v>5126218</v>
      </c>
      <c r="O49" s="47">
        <f t="shared" si="8"/>
        <v>157.5601045028431</v>
      </c>
      <c r="P49" s="9"/>
    </row>
    <row r="50" spans="1:16">
      <c r="A50" s="12"/>
      <c r="B50" s="25">
        <v>341.9</v>
      </c>
      <c r="C50" s="20" t="s">
        <v>55</v>
      </c>
      <c r="D50" s="46">
        <v>11616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11616</v>
      </c>
      <c r="O50" s="47">
        <f t="shared" si="8"/>
        <v>0.35703088981097281</v>
      </c>
      <c r="P50" s="9"/>
    </row>
    <row r="51" spans="1:16">
      <c r="A51" s="12"/>
      <c r="B51" s="25">
        <v>342.1</v>
      </c>
      <c r="C51" s="20" t="s">
        <v>56</v>
      </c>
      <c r="D51" s="46">
        <v>366734</v>
      </c>
      <c r="E51" s="46">
        <v>27612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394346</v>
      </c>
      <c r="O51" s="47">
        <f t="shared" si="8"/>
        <v>12.120670047641003</v>
      </c>
      <c r="P51" s="9"/>
    </row>
    <row r="52" spans="1:16">
      <c r="A52" s="12"/>
      <c r="B52" s="25">
        <v>342.5</v>
      </c>
      <c r="C52" s="20" t="s">
        <v>58</v>
      </c>
      <c r="D52" s="46">
        <v>143015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143015</v>
      </c>
      <c r="O52" s="47">
        <f t="shared" si="8"/>
        <v>4.395727677885354</v>
      </c>
      <c r="P52" s="9"/>
    </row>
    <row r="53" spans="1:16">
      <c r="A53" s="12"/>
      <c r="B53" s="25">
        <v>342.6</v>
      </c>
      <c r="C53" s="20" t="s">
        <v>59</v>
      </c>
      <c r="D53" s="46">
        <v>845301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845301</v>
      </c>
      <c r="O53" s="47">
        <f t="shared" si="8"/>
        <v>25.981281696634394</v>
      </c>
      <c r="P53" s="9"/>
    </row>
    <row r="54" spans="1:16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11728689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11728689</v>
      </c>
      <c r="O54" s="47">
        <f t="shared" si="8"/>
        <v>360.49451360073766</v>
      </c>
      <c r="P54" s="9"/>
    </row>
    <row r="55" spans="1:16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2366400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2366400</v>
      </c>
      <c r="O55" s="47">
        <f t="shared" si="8"/>
        <v>72.733978792070076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5920297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5920297</v>
      </c>
      <c r="O56" s="47">
        <f t="shared" si="8"/>
        <v>181.96702013216537</v>
      </c>
      <c r="P56" s="9"/>
    </row>
    <row r="57" spans="1:16">
      <c r="A57" s="12"/>
      <c r="B57" s="25">
        <v>343.9</v>
      </c>
      <c r="C57" s="20" t="s">
        <v>64</v>
      </c>
      <c r="D57" s="46">
        <v>128264</v>
      </c>
      <c r="E57" s="46">
        <v>0</v>
      </c>
      <c r="F57" s="46">
        <v>0</v>
      </c>
      <c r="G57" s="46">
        <v>0</v>
      </c>
      <c r="H57" s="46">
        <v>0</v>
      </c>
      <c r="I57" s="46">
        <v>1710097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1838361</v>
      </c>
      <c r="O57" s="47">
        <f t="shared" si="8"/>
        <v>56.504103273397881</v>
      </c>
      <c r="P57" s="9"/>
    </row>
    <row r="58" spans="1:16">
      <c r="A58" s="12"/>
      <c r="B58" s="25">
        <v>345.9</v>
      </c>
      <c r="C58" s="20" t="s">
        <v>103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62575</v>
      </c>
      <c r="N58" s="46">
        <f t="shared" si="11"/>
        <v>62575</v>
      </c>
      <c r="O58" s="47">
        <f t="shared" si="8"/>
        <v>1.9233133548486245</v>
      </c>
      <c r="P58" s="9"/>
    </row>
    <row r="59" spans="1:16">
      <c r="A59" s="12"/>
      <c r="B59" s="25">
        <v>346.9</v>
      </c>
      <c r="C59" s="20" t="s">
        <v>104</v>
      </c>
      <c r="D59" s="46">
        <v>1605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1605</v>
      </c>
      <c r="O59" s="47">
        <f t="shared" si="8"/>
        <v>4.933148916551406E-2</v>
      </c>
      <c r="P59" s="9"/>
    </row>
    <row r="60" spans="1:16">
      <c r="A60" s="12"/>
      <c r="B60" s="25">
        <v>347.1</v>
      </c>
      <c r="C60" s="20" t="s">
        <v>65</v>
      </c>
      <c r="D60" s="46">
        <v>2199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2199</v>
      </c>
      <c r="O60" s="47">
        <f t="shared" si="8"/>
        <v>6.7588750576302439E-2</v>
      </c>
      <c r="P60" s="9"/>
    </row>
    <row r="61" spans="1:16">
      <c r="A61" s="12"/>
      <c r="B61" s="25">
        <v>347.2</v>
      </c>
      <c r="C61" s="20" t="s">
        <v>66</v>
      </c>
      <c r="D61" s="46">
        <v>290642</v>
      </c>
      <c r="E61" s="46">
        <v>0</v>
      </c>
      <c r="F61" s="46">
        <v>0</v>
      </c>
      <c r="G61" s="46">
        <v>0</v>
      </c>
      <c r="H61" s="46">
        <v>0</v>
      </c>
      <c r="I61" s="46">
        <v>32457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323099</v>
      </c>
      <c r="O61" s="47">
        <f t="shared" si="8"/>
        <v>9.9308129706469952</v>
      </c>
      <c r="P61" s="9"/>
    </row>
    <row r="62" spans="1:16">
      <c r="A62" s="12"/>
      <c r="B62" s="25">
        <v>347.4</v>
      </c>
      <c r="C62" s="20" t="s">
        <v>105</v>
      </c>
      <c r="D62" s="46">
        <v>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5000</v>
      </c>
      <c r="O62" s="47">
        <f t="shared" si="8"/>
        <v>0.15368065160596281</v>
      </c>
      <c r="P62" s="9"/>
    </row>
    <row r="63" spans="1:16">
      <c r="A63" s="12"/>
      <c r="B63" s="25">
        <v>347.5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10871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10871</v>
      </c>
      <c r="O63" s="47">
        <f t="shared" si="8"/>
        <v>0.33413247272168434</v>
      </c>
      <c r="P63" s="9"/>
    </row>
    <row r="64" spans="1:16">
      <c r="A64" s="12"/>
      <c r="B64" s="25">
        <v>347.9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1045478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1045478</v>
      </c>
      <c r="O64" s="47">
        <f t="shared" si="8"/>
        <v>32.133948055939754</v>
      </c>
      <c r="P64" s="9"/>
    </row>
    <row r="65" spans="1:16">
      <c r="A65" s="12"/>
      <c r="B65" s="25">
        <v>349</v>
      </c>
      <c r="C65" s="20" t="s">
        <v>107</v>
      </c>
      <c r="D65" s="46">
        <v>5377110</v>
      </c>
      <c r="E65" s="46">
        <v>0</v>
      </c>
      <c r="F65" s="46">
        <v>0</v>
      </c>
      <c r="G65" s="46">
        <v>0</v>
      </c>
      <c r="H65" s="46">
        <v>0</v>
      </c>
      <c r="I65" s="46">
        <v>1404353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6781463</v>
      </c>
      <c r="O65" s="47">
        <f t="shared" si="8"/>
        <v>208.43593053634547</v>
      </c>
      <c r="P65" s="9"/>
    </row>
    <row r="66" spans="1:16" ht="15.75">
      <c r="A66" s="29" t="s">
        <v>51</v>
      </c>
      <c r="B66" s="30"/>
      <c r="C66" s="31"/>
      <c r="D66" s="32">
        <f t="shared" ref="D66:M66" si="12">SUM(D67:D69)</f>
        <v>295995</v>
      </c>
      <c r="E66" s="32">
        <f t="shared" si="12"/>
        <v>63279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359274</v>
      </c>
      <c r="O66" s="45">
        <f t="shared" si="8"/>
        <v>11.042692485016136</v>
      </c>
      <c r="P66" s="10"/>
    </row>
    <row r="67" spans="1:16">
      <c r="A67" s="13"/>
      <c r="B67" s="39">
        <v>351.3</v>
      </c>
      <c r="C67" s="21" t="s">
        <v>108</v>
      </c>
      <c r="D67" s="46">
        <v>0</v>
      </c>
      <c r="E67" s="46">
        <v>12530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12530</v>
      </c>
      <c r="O67" s="47">
        <f t="shared" si="8"/>
        <v>0.38512371292454278</v>
      </c>
      <c r="P67" s="9"/>
    </row>
    <row r="68" spans="1:16">
      <c r="A68" s="13"/>
      <c r="B68" s="39">
        <v>354</v>
      </c>
      <c r="C68" s="21" t="s">
        <v>71</v>
      </c>
      <c r="D68" s="46">
        <v>295995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295995</v>
      </c>
      <c r="O68" s="47">
        <f t="shared" si="8"/>
        <v>9.097740894421392</v>
      </c>
      <c r="P68" s="9"/>
    </row>
    <row r="69" spans="1:16">
      <c r="A69" s="13"/>
      <c r="B69" s="39">
        <v>358.2</v>
      </c>
      <c r="C69" s="21" t="s">
        <v>109</v>
      </c>
      <c r="D69" s="46">
        <v>0</v>
      </c>
      <c r="E69" s="46">
        <v>50749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50749</v>
      </c>
      <c r="O69" s="47">
        <f t="shared" ref="O69:O85" si="14">(N69/O$87)</f>
        <v>1.5598278776702013</v>
      </c>
      <c r="P69" s="9"/>
    </row>
    <row r="70" spans="1:16" ht="15.75">
      <c r="A70" s="29" t="s">
        <v>3</v>
      </c>
      <c r="B70" s="30"/>
      <c r="C70" s="31"/>
      <c r="D70" s="32">
        <f t="shared" ref="D70:M70" si="15">SUM(D71:D80)</f>
        <v>444022</v>
      </c>
      <c r="E70" s="32">
        <f t="shared" si="15"/>
        <v>57251</v>
      </c>
      <c r="F70" s="32">
        <f t="shared" si="15"/>
        <v>1850</v>
      </c>
      <c r="G70" s="32">
        <f t="shared" si="15"/>
        <v>12452</v>
      </c>
      <c r="H70" s="32">
        <f t="shared" si="15"/>
        <v>0</v>
      </c>
      <c r="I70" s="32">
        <f t="shared" si="15"/>
        <v>1410847</v>
      </c>
      <c r="J70" s="32">
        <f t="shared" si="15"/>
        <v>621169</v>
      </c>
      <c r="K70" s="32">
        <f t="shared" si="15"/>
        <v>11907426</v>
      </c>
      <c r="L70" s="32">
        <f t="shared" si="15"/>
        <v>0</v>
      </c>
      <c r="M70" s="32">
        <f t="shared" si="15"/>
        <v>76065</v>
      </c>
      <c r="N70" s="32">
        <f t="shared" si="13"/>
        <v>14531082</v>
      </c>
      <c r="O70" s="45">
        <f t="shared" si="14"/>
        <v>446.62923005993548</v>
      </c>
      <c r="P70" s="10"/>
    </row>
    <row r="71" spans="1:16">
      <c r="A71" s="12"/>
      <c r="B71" s="25">
        <v>361.1</v>
      </c>
      <c r="C71" s="20" t="s">
        <v>74</v>
      </c>
      <c r="D71" s="46">
        <v>28346</v>
      </c>
      <c r="E71" s="46">
        <v>9588</v>
      </c>
      <c r="F71" s="46">
        <v>1850</v>
      </c>
      <c r="G71" s="46">
        <v>12452</v>
      </c>
      <c r="H71" s="46">
        <v>0</v>
      </c>
      <c r="I71" s="46">
        <v>248354</v>
      </c>
      <c r="J71" s="46">
        <v>327717</v>
      </c>
      <c r="K71" s="46">
        <v>3442662</v>
      </c>
      <c r="L71" s="46">
        <v>0</v>
      </c>
      <c r="M71" s="46">
        <v>48856</v>
      </c>
      <c r="N71" s="46">
        <f t="shared" si="13"/>
        <v>4119825</v>
      </c>
      <c r="O71" s="47">
        <f t="shared" si="14"/>
        <v>126.62747810050715</v>
      </c>
      <c r="P71" s="9"/>
    </row>
    <row r="72" spans="1:16">
      <c r="A72" s="12"/>
      <c r="B72" s="25">
        <v>361.3</v>
      </c>
      <c r="C72" s="20" t="s">
        <v>75</v>
      </c>
      <c r="D72" s="46">
        <v>9582</v>
      </c>
      <c r="E72" s="46">
        <v>0</v>
      </c>
      <c r="F72" s="46">
        <v>0</v>
      </c>
      <c r="G72" s="46">
        <v>0</v>
      </c>
      <c r="H72" s="46">
        <v>0</v>
      </c>
      <c r="I72" s="46">
        <v>113810</v>
      </c>
      <c r="J72" s="46">
        <v>28350</v>
      </c>
      <c r="K72" s="46">
        <v>0</v>
      </c>
      <c r="L72" s="46">
        <v>0</v>
      </c>
      <c r="M72" s="46">
        <v>0</v>
      </c>
      <c r="N72" s="46">
        <f t="shared" ref="N72:N80" si="16">SUM(D72:M72)</f>
        <v>151742</v>
      </c>
      <c r="O72" s="47">
        <f t="shared" si="14"/>
        <v>4.6639618871984014</v>
      </c>
      <c r="P72" s="9"/>
    </row>
    <row r="73" spans="1:16">
      <c r="A73" s="12"/>
      <c r="B73" s="25">
        <v>361.4</v>
      </c>
      <c r="C73" s="20" t="s">
        <v>76</v>
      </c>
      <c r="D73" s="46">
        <v>-13780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-822426</v>
      </c>
      <c r="L73" s="46">
        <v>0</v>
      </c>
      <c r="M73" s="46">
        <v>0</v>
      </c>
      <c r="N73" s="46">
        <f t="shared" si="16"/>
        <v>-836206</v>
      </c>
      <c r="O73" s="47">
        <f t="shared" si="14"/>
        <v>-25.701736591363147</v>
      </c>
      <c r="P73" s="9"/>
    </row>
    <row r="74" spans="1:16">
      <c r="A74" s="12"/>
      <c r="B74" s="25">
        <v>362</v>
      </c>
      <c r="C74" s="20" t="s">
        <v>77</v>
      </c>
      <c r="D74" s="46">
        <v>88123</v>
      </c>
      <c r="E74" s="46">
        <v>0</v>
      </c>
      <c r="F74" s="46">
        <v>0</v>
      </c>
      <c r="G74" s="46">
        <v>0</v>
      </c>
      <c r="H74" s="46">
        <v>0</v>
      </c>
      <c r="I74" s="46">
        <v>141296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229419</v>
      </c>
      <c r="O74" s="47">
        <f t="shared" si="14"/>
        <v>7.0514522821576762</v>
      </c>
      <c r="P74" s="9"/>
    </row>
    <row r="75" spans="1:16">
      <c r="A75" s="12"/>
      <c r="B75" s="25">
        <v>364</v>
      </c>
      <c r="C75" s="20" t="s">
        <v>110</v>
      </c>
      <c r="D75" s="46">
        <v>114216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114216</v>
      </c>
      <c r="O75" s="47">
        <f t="shared" si="14"/>
        <v>3.5105578607653296</v>
      </c>
      <c r="P75" s="9"/>
    </row>
    <row r="76" spans="1:16">
      <c r="A76" s="12"/>
      <c r="B76" s="25">
        <v>365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105684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105684</v>
      </c>
      <c r="O76" s="47">
        <f t="shared" si="14"/>
        <v>3.2483171968649147</v>
      </c>
      <c r="P76" s="9"/>
    </row>
    <row r="77" spans="1:16">
      <c r="A77" s="12"/>
      <c r="B77" s="25">
        <v>366</v>
      </c>
      <c r="C77" s="20" t="s">
        <v>79</v>
      </c>
      <c r="D77" s="46">
        <v>59141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59141</v>
      </c>
      <c r="O77" s="47">
        <f t="shared" si="14"/>
        <v>1.8177654833256494</v>
      </c>
      <c r="P77" s="9"/>
    </row>
    <row r="78" spans="1:16">
      <c r="A78" s="12"/>
      <c r="B78" s="25">
        <v>368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9210242</v>
      </c>
      <c r="L78" s="46">
        <v>0</v>
      </c>
      <c r="M78" s="46">
        <v>0</v>
      </c>
      <c r="N78" s="46">
        <f t="shared" si="16"/>
        <v>9210242</v>
      </c>
      <c r="O78" s="47">
        <f t="shared" si="14"/>
        <v>283.0871984017212</v>
      </c>
      <c r="P78" s="9"/>
    </row>
    <row r="79" spans="1:16">
      <c r="A79" s="12"/>
      <c r="B79" s="25">
        <v>369.3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265102</v>
      </c>
      <c r="K79" s="46">
        <v>0</v>
      </c>
      <c r="L79" s="46">
        <v>0</v>
      </c>
      <c r="M79" s="46">
        <v>0</v>
      </c>
      <c r="N79" s="46">
        <f t="shared" si="16"/>
        <v>265102</v>
      </c>
      <c r="O79" s="47">
        <f t="shared" si="14"/>
        <v>8.1482096204087906</v>
      </c>
      <c r="P79" s="9"/>
    </row>
    <row r="80" spans="1:16">
      <c r="A80" s="12"/>
      <c r="B80" s="25">
        <v>369.9</v>
      </c>
      <c r="C80" s="20" t="s">
        <v>82</v>
      </c>
      <c r="D80" s="46">
        <v>158394</v>
      </c>
      <c r="E80" s="46">
        <v>47663</v>
      </c>
      <c r="F80" s="46">
        <v>0</v>
      </c>
      <c r="G80" s="46">
        <v>0</v>
      </c>
      <c r="H80" s="46">
        <v>0</v>
      </c>
      <c r="I80" s="46">
        <v>801703</v>
      </c>
      <c r="J80" s="46">
        <v>0</v>
      </c>
      <c r="K80" s="46">
        <v>76948</v>
      </c>
      <c r="L80" s="46">
        <v>0</v>
      </c>
      <c r="M80" s="46">
        <v>27209</v>
      </c>
      <c r="N80" s="46">
        <f t="shared" si="16"/>
        <v>1111917</v>
      </c>
      <c r="O80" s="47">
        <f t="shared" si="14"/>
        <v>34.176025818349473</v>
      </c>
      <c r="P80" s="9"/>
    </row>
    <row r="81" spans="1:119" ht="15.75">
      <c r="A81" s="29" t="s">
        <v>52</v>
      </c>
      <c r="B81" s="30"/>
      <c r="C81" s="31"/>
      <c r="D81" s="32">
        <f t="shared" ref="D81:M81" si="17">SUM(D82:D84)</f>
        <v>156303</v>
      </c>
      <c r="E81" s="32">
        <f t="shared" si="17"/>
        <v>555579</v>
      </c>
      <c r="F81" s="32">
        <f t="shared" si="17"/>
        <v>273974</v>
      </c>
      <c r="G81" s="32">
        <f t="shared" si="17"/>
        <v>0</v>
      </c>
      <c r="H81" s="32">
        <f t="shared" si="17"/>
        <v>0</v>
      </c>
      <c r="I81" s="32">
        <f t="shared" si="17"/>
        <v>0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25570000</v>
      </c>
      <c r="N81" s="32">
        <f>SUM(D81:M81)</f>
        <v>26555856</v>
      </c>
      <c r="O81" s="45">
        <f t="shared" si="14"/>
        <v>816.22425080682342</v>
      </c>
      <c r="P81" s="9"/>
    </row>
    <row r="82" spans="1:119">
      <c r="A82" s="12"/>
      <c r="B82" s="25">
        <v>381</v>
      </c>
      <c r="C82" s="20" t="s">
        <v>83</v>
      </c>
      <c r="D82" s="46">
        <v>32000</v>
      </c>
      <c r="E82" s="46">
        <v>555579</v>
      </c>
      <c r="F82" s="46">
        <v>273974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861553</v>
      </c>
      <c r="O82" s="47">
        <f t="shared" si="14"/>
        <v>26.480805286614416</v>
      </c>
      <c r="P82" s="9"/>
    </row>
    <row r="83" spans="1:119">
      <c r="A83" s="12"/>
      <c r="B83" s="25">
        <v>384</v>
      </c>
      <c r="C83" s="20" t="s">
        <v>115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25570000</v>
      </c>
      <c r="N83" s="46">
        <f>SUM(D83:M83)</f>
        <v>25570000</v>
      </c>
      <c r="O83" s="47">
        <f t="shared" si="14"/>
        <v>785.92285231289384</v>
      </c>
      <c r="P83" s="9"/>
    </row>
    <row r="84" spans="1:119" ht="15.75" thickBot="1">
      <c r="A84" s="12"/>
      <c r="B84" s="25">
        <v>389.9</v>
      </c>
      <c r="C84" s="20" t="s">
        <v>116</v>
      </c>
      <c r="D84" s="46">
        <v>124303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124303</v>
      </c>
      <c r="O84" s="47">
        <f t="shared" si="14"/>
        <v>3.8205932073151989</v>
      </c>
      <c r="P84" s="9"/>
    </row>
    <row r="85" spans="1:119" ht="16.5" thickBot="1">
      <c r="A85" s="14" t="s">
        <v>68</v>
      </c>
      <c r="B85" s="23"/>
      <c r="C85" s="22"/>
      <c r="D85" s="15">
        <f t="shared" ref="D85:M85" si="18">SUM(D5,D16,D27,D48,D66,D70,D81)</f>
        <v>50352672</v>
      </c>
      <c r="E85" s="15">
        <f t="shared" si="18"/>
        <v>8931802</v>
      </c>
      <c r="F85" s="15">
        <f t="shared" si="18"/>
        <v>275824</v>
      </c>
      <c r="G85" s="15">
        <f t="shared" si="18"/>
        <v>396338</v>
      </c>
      <c r="H85" s="15">
        <f t="shared" si="18"/>
        <v>0</v>
      </c>
      <c r="I85" s="15">
        <f t="shared" si="18"/>
        <v>27097255</v>
      </c>
      <c r="J85" s="15">
        <f t="shared" si="18"/>
        <v>5747387</v>
      </c>
      <c r="K85" s="15">
        <f t="shared" si="18"/>
        <v>11907426</v>
      </c>
      <c r="L85" s="15">
        <f t="shared" si="18"/>
        <v>0</v>
      </c>
      <c r="M85" s="15">
        <f t="shared" si="18"/>
        <v>30821843</v>
      </c>
      <c r="N85" s="15">
        <f>SUM(D85:M85)</f>
        <v>135530547</v>
      </c>
      <c r="O85" s="38">
        <f t="shared" si="14"/>
        <v>4165.6845550945136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117</v>
      </c>
      <c r="M87" s="48"/>
      <c r="N87" s="48"/>
      <c r="O87" s="43">
        <v>32535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34738441</v>
      </c>
      <c r="E5" s="27">
        <f t="shared" si="0"/>
        <v>0</v>
      </c>
      <c r="F5" s="27">
        <f t="shared" si="0"/>
        <v>0</v>
      </c>
      <c r="G5" s="27">
        <f t="shared" si="0"/>
        <v>227256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5348440</v>
      </c>
      <c r="N5" s="28">
        <f>SUM(D5:M5)</f>
        <v>40314137</v>
      </c>
      <c r="O5" s="33">
        <f t="shared" ref="O5:O36" si="1">(N5/O$82)</f>
        <v>1240.8931605515884</v>
      </c>
      <c r="P5" s="6"/>
    </row>
    <row r="6" spans="1:133">
      <c r="A6" s="12"/>
      <c r="B6" s="25">
        <v>311</v>
      </c>
      <c r="C6" s="20" t="s">
        <v>2</v>
      </c>
      <c r="D6" s="46">
        <v>28103012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5348440</v>
      </c>
      <c r="N6" s="46">
        <f>SUM(D6:M6)</f>
        <v>33451452</v>
      </c>
      <c r="O6" s="47">
        <f t="shared" si="1"/>
        <v>1029.6556266929329</v>
      </c>
      <c r="P6" s="9"/>
    </row>
    <row r="7" spans="1:133">
      <c r="A7" s="12"/>
      <c r="B7" s="25">
        <v>312.41000000000003</v>
      </c>
      <c r="C7" s="20" t="s">
        <v>11</v>
      </c>
      <c r="D7" s="46">
        <v>488168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488168</v>
      </c>
      <c r="O7" s="47">
        <f t="shared" si="1"/>
        <v>15.026101945333661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227256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227256</v>
      </c>
      <c r="O8" s="47">
        <f t="shared" si="1"/>
        <v>6.9950751046540258</v>
      </c>
      <c r="P8" s="9"/>
    </row>
    <row r="9" spans="1:133">
      <c r="A9" s="12"/>
      <c r="B9" s="25">
        <v>312.51</v>
      </c>
      <c r="C9" s="20" t="s">
        <v>96</v>
      </c>
      <c r="D9" s="46">
        <v>332381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332381</v>
      </c>
      <c r="O9" s="47">
        <f t="shared" si="1"/>
        <v>10.230885249938439</v>
      </c>
      <c r="P9" s="9"/>
    </row>
    <row r="10" spans="1:133">
      <c r="A10" s="12"/>
      <c r="B10" s="25">
        <v>312.52</v>
      </c>
      <c r="C10" s="20" t="s">
        <v>92</v>
      </c>
      <c r="D10" s="46">
        <v>210836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210836</v>
      </c>
      <c r="O10" s="47">
        <f t="shared" si="1"/>
        <v>6.4896577197734544</v>
      </c>
      <c r="P10" s="9"/>
    </row>
    <row r="11" spans="1:133">
      <c r="A11" s="12"/>
      <c r="B11" s="25">
        <v>314.10000000000002</v>
      </c>
      <c r="C11" s="20" t="s">
        <v>12</v>
      </c>
      <c r="D11" s="46">
        <v>2397755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2397755</v>
      </c>
      <c r="O11" s="47">
        <f t="shared" si="1"/>
        <v>73.80432775178528</v>
      </c>
      <c r="P11" s="9"/>
    </row>
    <row r="12" spans="1:133">
      <c r="A12" s="12"/>
      <c r="B12" s="25">
        <v>314.3</v>
      </c>
      <c r="C12" s="20" t="s">
        <v>13</v>
      </c>
      <c r="D12" s="46">
        <v>924289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924289</v>
      </c>
      <c r="O12" s="47">
        <f t="shared" si="1"/>
        <v>28.450166215217926</v>
      </c>
      <c r="P12" s="9"/>
    </row>
    <row r="13" spans="1:133">
      <c r="A13" s="12"/>
      <c r="B13" s="25">
        <v>314.39999999999998</v>
      </c>
      <c r="C13" s="20" t="s">
        <v>14</v>
      </c>
      <c r="D13" s="46">
        <v>164490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164490</v>
      </c>
      <c r="O13" s="47">
        <f t="shared" si="1"/>
        <v>5.0631002216202905</v>
      </c>
      <c r="P13" s="9"/>
    </row>
    <row r="14" spans="1:133">
      <c r="A14" s="12"/>
      <c r="B14" s="25">
        <v>315</v>
      </c>
      <c r="C14" s="20" t="s">
        <v>15</v>
      </c>
      <c r="D14" s="46">
        <v>1654023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1654023</v>
      </c>
      <c r="O14" s="47">
        <f t="shared" si="1"/>
        <v>50.911813592711155</v>
      </c>
      <c r="P14" s="9"/>
    </row>
    <row r="15" spans="1:133">
      <c r="A15" s="12"/>
      <c r="B15" s="25">
        <v>316</v>
      </c>
      <c r="C15" s="20" t="s">
        <v>16</v>
      </c>
      <c r="D15" s="46">
        <v>463487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463487</v>
      </c>
      <c r="O15" s="47">
        <f t="shared" si="1"/>
        <v>14.266406057621275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2166978</v>
      </c>
      <c r="E16" s="32">
        <f t="shared" si="3"/>
        <v>0</v>
      </c>
      <c r="F16" s="32">
        <f t="shared" si="3"/>
        <v>0</v>
      </c>
      <c r="G16" s="32">
        <f t="shared" si="3"/>
        <v>139345</v>
      </c>
      <c r="H16" s="32">
        <f t="shared" si="3"/>
        <v>0</v>
      </c>
      <c r="I16" s="32">
        <f t="shared" si="3"/>
        <v>44547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2350870</v>
      </c>
      <c r="O16" s="45">
        <f t="shared" si="1"/>
        <v>72.361179512435356</v>
      </c>
      <c r="P16" s="10"/>
    </row>
    <row r="17" spans="1:16">
      <c r="A17" s="12"/>
      <c r="B17" s="25">
        <v>322</v>
      </c>
      <c r="C17" s="20" t="s">
        <v>0</v>
      </c>
      <c r="D17" s="46">
        <v>571643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571643</v>
      </c>
      <c r="O17" s="47">
        <f t="shared" si="1"/>
        <v>17.595512189115983</v>
      </c>
      <c r="P17" s="9"/>
    </row>
    <row r="18" spans="1:16">
      <c r="A18" s="12"/>
      <c r="B18" s="25">
        <v>323.10000000000002</v>
      </c>
      <c r="C18" s="20" t="s">
        <v>18</v>
      </c>
      <c r="D18" s="46">
        <v>1470445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1470445</v>
      </c>
      <c r="O18" s="47">
        <f t="shared" si="1"/>
        <v>45.261173356316178</v>
      </c>
      <c r="P18" s="9"/>
    </row>
    <row r="19" spans="1:16">
      <c r="A19" s="12"/>
      <c r="B19" s="25">
        <v>323.39999999999998</v>
      </c>
      <c r="C19" s="20" t="s">
        <v>19</v>
      </c>
      <c r="D19" s="46">
        <v>35013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35013</v>
      </c>
      <c r="O19" s="47">
        <f t="shared" si="1"/>
        <v>1.0777210046786505</v>
      </c>
      <c r="P19" s="9"/>
    </row>
    <row r="20" spans="1:16">
      <c r="A20" s="12"/>
      <c r="B20" s="25">
        <v>324.11</v>
      </c>
      <c r="C20" s="20" t="s">
        <v>20</v>
      </c>
      <c r="D20" s="46">
        <v>11086</v>
      </c>
      <c r="E20" s="46">
        <v>0</v>
      </c>
      <c r="F20" s="46">
        <v>0</v>
      </c>
      <c r="G20" s="46">
        <v>7299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18385</v>
      </c>
      <c r="O20" s="47">
        <f t="shared" si="1"/>
        <v>0.56590125584831319</v>
      </c>
      <c r="P20" s="9"/>
    </row>
    <row r="21" spans="1:16">
      <c r="A21" s="12"/>
      <c r="B21" s="25">
        <v>324.20999999999998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44547</v>
      </c>
      <c r="O21" s="47">
        <f t="shared" si="1"/>
        <v>1.3711832061068703</v>
      </c>
      <c r="P21" s="9"/>
    </row>
    <row r="22" spans="1:16">
      <c r="A22" s="12"/>
      <c r="B22" s="25">
        <v>324.31</v>
      </c>
      <c r="C22" s="20" t="s">
        <v>22</v>
      </c>
      <c r="D22" s="46">
        <v>2439</v>
      </c>
      <c r="E22" s="46">
        <v>0</v>
      </c>
      <c r="F22" s="46">
        <v>0</v>
      </c>
      <c r="G22" s="46">
        <v>119519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121958</v>
      </c>
      <c r="O22" s="47">
        <f t="shared" si="1"/>
        <v>3.7539399162767793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4992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4992</v>
      </c>
      <c r="O23" s="47">
        <f t="shared" si="1"/>
        <v>0.15365673479438563</v>
      </c>
      <c r="P23" s="9"/>
    </row>
    <row r="24" spans="1:16">
      <c r="A24" s="12"/>
      <c r="B24" s="25">
        <v>324.70999999999998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7535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7535</v>
      </c>
      <c r="O24" s="47">
        <f t="shared" si="1"/>
        <v>0.23193179019945825</v>
      </c>
      <c r="P24" s="9"/>
    </row>
    <row r="25" spans="1:16">
      <c r="A25" s="12"/>
      <c r="B25" s="25">
        <v>329</v>
      </c>
      <c r="C25" s="20" t="s">
        <v>25</v>
      </c>
      <c r="D25" s="46">
        <v>76352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76352</v>
      </c>
      <c r="O25" s="47">
        <f t="shared" si="1"/>
        <v>2.3501600590987444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SUM(D27:D44)</f>
        <v>3874094</v>
      </c>
      <c r="E26" s="32">
        <f t="shared" si="6"/>
        <v>2038424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1114717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7027235</v>
      </c>
      <c r="O26" s="45">
        <f t="shared" si="1"/>
        <v>216.30248091603053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730708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730708</v>
      </c>
      <c r="O27" s="47">
        <f t="shared" si="1"/>
        <v>22.491627677911843</v>
      </c>
      <c r="P27" s="9"/>
    </row>
    <row r="28" spans="1:16">
      <c r="A28" s="12"/>
      <c r="B28" s="25">
        <v>331.49</v>
      </c>
      <c r="C28" s="20" t="s">
        <v>98</v>
      </c>
      <c r="D28" s="46">
        <v>0</v>
      </c>
      <c r="E28" s="46">
        <v>153857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153857</v>
      </c>
      <c r="O28" s="47">
        <f t="shared" si="1"/>
        <v>4.7358101452844128</v>
      </c>
      <c r="P28" s="9"/>
    </row>
    <row r="29" spans="1:16">
      <c r="A29" s="12"/>
      <c r="B29" s="25">
        <v>331.5</v>
      </c>
      <c r="C29" s="20" t="s">
        <v>99</v>
      </c>
      <c r="D29" s="46">
        <v>0</v>
      </c>
      <c r="E29" s="46">
        <v>46613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46613</v>
      </c>
      <c r="O29" s="47">
        <f t="shared" si="1"/>
        <v>1.4347759172617582</v>
      </c>
      <c r="P29" s="9"/>
    </row>
    <row r="30" spans="1:16">
      <c r="A30" s="12"/>
      <c r="B30" s="25">
        <v>334.2</v>
      </c>
      <c r="C30" s="20" t="s">
        <v>29</v>
      </c>
      <c r="D30" s="46">
        <v>0</v>
      </c>
      <c r="E30" s="46">
        <v>55718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55718</v>
      </c>
      <c r="O30" s="47">
        <f t="shared" si="1"/>
        <v>1.7150332430435853</v>
      </c>
      <c r="P30" s="9"/>
    </row>
    <row r="31" spans="1:16">
      <c r="A31" s="12"/>
      <c r="B31" s="25">
        <v>334.49</v>
      </c>
      <c r="C31" s="20" t="s">
        <v>31</v>
      </c>
      <c r="D31" s="46">
        <v>101315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101315</v>
      </c>
      <c r="O31" s="47">
        <f t="shared" si="1"/>
        <v>3.1185360748584094</v>
      </c>
      <c r="P31" s="9"/>
    </row>
    <row r="32" spans="1:16">
      <c r="A32" s="12"/>
      <c r="B32" s="25">
        <v>334.69</v>
      </c>
      <c r="C32" s="20" t="s">
        <v>32</v>
      </c>
      <c r="D32" s="46">
        <v>0</v>
      </c>
      <c r="E32" s="46">
        <v>2707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2707</v>
      </c>
      <c r="O32" s="47">
        <f t="shared" si="1"/>
        <v>8.3323073134695891E-2</v>
      </c>
      <c r="P32" s="9"/>
    </row>
    <row r="33" spans="1:16">
      <c r="A33" s="12"/>
      <c r="B33" s="25">
        <v>334.7</v>
      </c>
      <c r="C33" s="20" t="s">
        <v>100</v>
      </c>
      <c r="D33" s="46">
        <v>5894</v>
      </c>
      <c r="E33" s="46">
        <v>103500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109394</v>
      </c>
      <c r="O33" s="47">
        <f t="shared" si="1"/>
        <v>3.3672125092341787</v>
      </c>
      <c r="P33" s="9"/>
    </row>
    <row r="34" spans="1:16">
      <c r="A34" s="12"/>
      <c r="B34" s="25">
        <v>335.12</v>
      </c>
      <c r="C34" s="20" t="s">
        <v>34</v>
      </c>
      <c r="D34" s="46">
        <v>887075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887075</v>
      </c>
      <c r="O34" s="47">
        <f t="shared" si="1"/>
        <v>27.304697118936222</v>
      </c>
      <c r="P34" s="9"/>
    </row>
    <row r="35" spans="1:16">
      <c r="A35" s="12"/>
      <c r="B35" s="25">
        <v>335.14</v>
      </c>
      <c r="C35" s="20" t="s">
        <v>35</v>
      </c>
      <c r="D35" s="46">
        <v>5130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5130</v>
      </c>
      <c r="O35" s="47">
        <f t="shared" si="1"/>
        <v>0.1579044570302881</v>
      </c>
      <c r="P35" s="9"/>
    </row>
    <row r="36" spans="1:16">
      <c r="A36" s="12"/>
      <c r="B36" s="25">
        <v>335.15</v>
      </c>
      <c r="C36" s="20" t="s">
        <v>36</v>
      </c>
      <c r="D36" s="46">
        <v>14768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14768</v>
      </c>
      <c r="O36" s="47">
        <f t="shared" si="1"/>
        <v>0.45456784043339077</v>
      </c>
      <c r="P36" s="9"/>
    </row>
    <row r="37" spans="1:16">
      <c r="A37" s="12"/>
      <c r="B37" s="25">
        <v>335.18</v>
      </c>
      <c r="C37" s="20" t="s">
        <v>37</v>
      </c>
      <c r="D37" s="46">
        <v>2154172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2154172</v>
      </c>
      <c r="O37" s="47">
        <f t="shared" ref="O37:O68" si="8">(N37/O$82)</f>
        <v>66.306697857670528</v>
      </c>
      <c r="P37" s="9"/>
    </row>
    <row r="38" spans="1:16">
      <c r="A38" s="12"/>
      <c r="B38" s="25">
        <v>335.21</v>
      </c>
      <c r="C38" s="20" t="s">
        <v>38</v>
      </c>
      <c r="D38" s="46">
        <v>15960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15960</v>
      </c>
      <c r="O38" s="47">
        <f t="shared" si="8"/>
        <v>0.49125831076089632</v>
      </c>
      <c r="P38" s="9"/>
    </row>
    <row r="39" spans="1:16">
      <c r="A39" s="12"/>
      <c r="B39" s="25">
        <v>335.49</v>
      </c>
      <c r="C39" s="20" t="s">
        <v>101</v>
      </c>
      <c r="D39" s="46">
        <v>27409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27409</v>
      </c>
      <c r="O39" s="47">
        <f t="shared" si="8"/>
        <v>0.84366535336124104</v>
      </c>
      <c r="P39" s="9"/>
    </row>
    <row r="40" spans="1:16">
      <c r="A40" s="12"/>
      <c r="B40" s="25">
        <v>337.2</v>
      </c>
      <c r="C40" s="20" t="s">
        <v>39</v>
      </c>
      <c r="D40" s="46">
        <v>662371</v>
      </c>
      <c r="E40" s="46">
        <v>378126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9">SUM(D40:M40)</f>
        <v>1040497</v>
      </c>
      <c r="O40" s="47">
        <f t="shared" si="8"/>
        <v>32.027117704998766</v>
      </c>
      <c r="P40" s="9"/>
    </row>
    <row r="41" spans="1:16">
      <c r="A41" s="12"/>
      <c r="B41" s="25">
        <v>337.4</v>
      </c>
      <c r="C41" s="20" t="s">
        <v>41</v>
      </c>
      <c r="D41" s="46">
        <v>0</v>
      </c>
      <c r="E41" s="46">
        <v>300773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300773</v>
      </c>
      <c r="O41" s="47">
        <f t="shared" si="8"/>
        <v>9.2579721743412957</v>
      </c>
      <c r="P41" s="9"/>
    </row>
    <row r="42" spans="1:16">
      <c r="A42" s="12"/>
      <c r="B42" s="25">
        <v>337.6</v>
      </c>
      <c r="C42" s="20" t="s">
        <v>43</v>
      </c>
      <c r="D42" s="46">
        <v>0</v>
      </c>
      <c r="E42" s="46">
        <v>110885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110885</v>
      </c>
      <c r="O42" s="47">
        <f t="shared" si="8"/>
        <v>3.413106377739473</v>
      </c>
      <c r="P42" s="9"/>
    </row>
    <row r="43" spans="1:16">
      <c r="A43" s="12"/>
      <c r="B43" s="25">
        <v>337.7</v>
      </c>
      <c r="C43" s="20" t="s">
        <v>44</v>
      </c>
      <c r="D43" s="46">
        <v>0</v>
      </c>
      <c r="E43" s="46">
        <v>58782</v>
      </c>
      <c r="F43" s="46">
        <v>0</v>
      </c>
      <c r="G43" s="46">
        <v>0</v>
      </c>
      <c r="H43" s="46">
        <v>0</v>
      </c>
      <c r="I43" s="46">
        <v>1114717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1173499</v>
      </c>
      <c r="O43" s="47">
        <f t="shared" si="8"/>
        <v>36.120998522531394</v>
      </c>
      <c r="P43" s="9"/>
    </row>
    <row r="44" spans="1:16">
      <c r="A44" s="12"/>
      <c r="B44" s="25">
        <v>337.9</v>
      </c>
      <c r="C44" s="20" t="s">
        <v>102</v>
      </c>
      <c r="D44" s="46">
        <v>0</v>
      </c>
      <c r="E44" s="46">
        <v>96755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96755</v>
      </c>
      <c r="O44" s="47">
        <f t="shared" si="8"/>
        <v>2.9781765574981534</v>
      </c>
      <c r="P44" s="9"/>
    </row>
    <row r="45" spans="1:16" ht="15.75">
      <c r="A45" s="29" t="s">
        <v>50</v>
      </c>
      <c r="B45" s="30"/>
      <c r="C45" s="31"/>
      <c r="D45" s="32">
        <f t="shared" ref="D45:M45" si="10">SUM(D46:D62)</f>
        <v>6778785</v>
      </c>
      <c r="E45" s="32">
        <f t="shared" si="10"/>
        <v>142283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24912105</v>
      </c>
      <c r="J45" s="32">
        <f t="shared" si="10"/>
        <v>5786860</v>
      </c>
      <c r="K45" s="32">
        <f t="shared" si="10"/>
        <v>0</v>
      </c>
      <c r="L45" s="32">
        <f t="shared" si="10"/>
        <v>0</v>
      </c>
      <c r="M45" s="32">
        <f t="shared" si="10"/>
        <v>47031</v>
      </c>
      <c r="N45" s="32">
        <f t="shared" si="9"/>
        <v>37667064</v>
      </c>
      <c r="O45" s="45">
        <f t="shared" si="8"/>
        <v>1159.4146761881309</v>
      </c>
      <c r="P45" s="10"/>
    </row>
    <row r="46" spans="1:16">
      <c r="A46" s="12"/>
      <c r="B46" s="25">
        <v>341.2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5786860</v>
      </c>
      <c r="K46" s="46">
        <v>0</v>
      </c>
      <c r="L46" s="46">
        <v>0</v>
      </c>
      <c r="M46" s="46">
        <v>0</v>
      </c>
      <c r="N46" s="46">
        <f t="shared" ref="N46:N62" si="11">SUM(D46:M46)</f>
        <v>5786860</v>
      </c>
      <c r="O46" s="47">
        <f t="shared" si="8"/>
        <v>178.1229992612657</v>
      </c>
      <c r="P46" s="9"/>
    </row>
    <row r="47" spans="1:16">
      <c r="A47" s="12"/>
      <c r="B47" s="25">
        <v>341.9</v>
      </c>
      <c r="C47" s="20" t="s">
        <v>55</v>
      </c>
      <c r="D47" s="46">
        <v>5890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5890</v>
      </c>
      <c r="O47" s="47">
        <f t="shared" si="8"/>
        <v>0.18129770992366412</v>
      </c>
      <c r="P47" s="9"/>
    </row>
    <row r="48" spans="1:16">
      <c r="A48" s="12"/>
      <c r="B48" s="25">
        <v>342.1</v>
      </c>
      <c r="C48" s="20" t="s">
        <v>56</v>
      </c>
      <c r="D48" s="46">
        <v>231714</v>
      </c>
      <c r="E48" s="46">
        <v>12512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244226</v>
      </c>
      <c r="O48" s="47">
        <f t="shared" si="8"/>
        <v>7.5174218172863823</v>
      </c>
      <c r="P48" s="9"/>
    </row>
    <row r="49" spans="1:16">
      <c r="A49" s="12"/>
      <c r="B49" s="25">
        <v>342.5</v>
      </c>
      <c r="C49" s="20" t="s">
        <v>58</v>
      </c>
      <c r="D49" s="46">
        <v>74813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74813</v>
      </c>
      <c r="O49" s="47">
        <f t="shared" si="8"/>
        <v>2.3027887219896579</v>
      </c>
      <c r="P49" s="9"/>
    </row>
    <row r="50" spans="1:16">
      <c r="A50" s="12"/>
      <c r="B50" s="25">
        <v>342.6</v>
      </c>
      <c r="C50" s="20" t="s">
        <v>59</v>
      </c>
      <c r="D50" s="46">
        <v>875663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875663</v>
      </c>
      <c r="O50" s="47">
        <f t="shared" si="8"/>
        <v>26.953428958384634</v>
      </c>
      <c r="P50" s="9"/>
    </row>
    <row r="51" spans="1:16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11379888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11379888</v>
      </c>
      <c r="O51" s="47">
        <f t="shared" si="8"/>
        <v>350.27973405565132</v>
      </c>
      <c r="P51" s="9"/>
    </row>
    <row r="52" spans="1:16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3250764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3250764</v>
      </c>
      <c r="O52" s="47">
        <f t="shared" si="8"/>
        <v>100.06045309037182</v>
      </c>
      <c r="P52" s="9"/>
    </row>
    <row r="53" spans="1:16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5876911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5876911</v>
      </c>
      <c r="O53" s="47">
        <f t="shared" si="8"/>
        <v>180.89482270376755</v>
      </c>
      <c r="P53" s="9"/>
    </row>
    <row r="54" spans="1:16">
      <c r="A54" s="12"/>
      <c r="B54" s="25">
        <v>343.9</v>
      </c>
      <c r="C54" s="20" t="s">
        <v>64</v>
      </c>
      <c r="D54" s="46">
        <v>0</v>
      </c>
      <c r="E54" s="46">
        <v>103438</v>
      </c>
      <c r="F54" s="46">
        <v>0</v>
      </c>
      <c r="G54" s="46">
        <v>0</v>
      </c>
      <c r="H54" s="46">
        <v>0</v>
      </c>
      <c r="I54" s="46">
        <v>1748062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1851500</v>
      </c>
      <c r="O54" s="47">
        <f t="shared" si="8"/>
        <v>56.990273331691704</v>
      </c>
      <c r="P54" s="9"/>
    </row>
    <row r="55" spans="1:16">
      <c r="A55" s="12"/>
      <c r="B55" s="25">
        <v>345.9</v>
      </c>
      <c r="C55" s="20" t="s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47031</v>
      </c>
      <c r="N55" s="46">
        <f t="shared" si="11"/>
        <v>47031</v>
      </c>
      <c r="O55" s="47">
        <f t="shared" si="8"/>
        <v>1.4476422063531149</v>
      </c>
      <c r="P55" s="9"/>
    </row>
    <row r="56" spans="1:16">
      <c r="A56" s="12"/>
      <c r="B56" s="25">
        <v>346.9</v>
      </c>
      <c r="C56" s="20" t="s">
        <v>104</v>
      </c>
      <c r="D56" s="46">
        <v>1020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1020</v>
      </c>
      <c r="O56" s="47">
        <f t="shared" si="8"/>
        <v>3.1396207830583597E-2</v>
      </c>
      <c r="P56" s="9"/>
    </row>
    <row r="57" spans="1:16">
      <c r="A57" s="12"/>
      <c r="B57" s="25">
        <v>347.1</v>
      </c>
      <c r="C57" s="20" t="s">
        <v>65</v>
      </c>
      <c r="D57" s="46">
        <v>4786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4786</v>
      </c>
      <c r="O57" s="47">
        <f t="shared" si="8"/>
        <v>0.14731593203644422</v>
      </c>
      <c r="P57" s="9"/>
    </row>
    <row r="58" spans="1:16">
      <c r="A58" s="12"/>
      <c r="B58" s="25">
        <v>347.2</v>
      </c>
      <c r="C58" s="20" t="s">
        <v>66</v>
      </c>
      <c r="D58" s="46">
        <v>217978</v>
      </c>
      <c r="E58" s="46">
        <v>1890</v>
      </c>
      <c r="F58" s="46">
        <v>0</v>
      </c>
      <c r="G58" s="46">
        <v>0</v>
      </c>
      <c r="H58" s="46">
        <v>0</v>
      </c>
      <c r="I58" s="46">
        <v>34388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254256</v>
      </c>
      <c r="O58" s="47">
        <f t="shared" si="8"/>
        <v>7.8261511942871218</v>
      </c>
      <c r="P58" s="9"/>
    </row>
    <row r="59" spans="1:16">
      <c r="A59" s="12"/>
      <c r="B59" s="25">
        <v>347.4</v>
      </c>
      <c r="C59" s="20" t="s">
        <v>105</v>
      </c>
      <c r="D59" s="46">
        <v>0</v>
      </c>
      <c r="E59" s="46">
        <v>24443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24443</v>
      </c>
      <c r="O59" s="47">
        <f t="shared" si="8"/>
        <v>0.75237010588524988</v>
      </c>
      <c r="P59" s="9"/>
    </row>
    <row r="60" spans="1:16">
      <c r="A60" s="12"/>
      <c r="B60" s="25">
        <v>347.5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9039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9039</v>
      </c>
      <c r="O60" s="47">
        <f t="shared" si="8"/>
        <v>0.27822580645161288</v>
      </c>
      <c r="P60" s="9"/>
    </row>
    <row r="61" spans="1:16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1236036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1236036</v>
      </c>
      <c r="O61" s="47">
        <f t="shared" si="8"/>
        <v>38.04592464910121</v>
      </c>
      <c r="P61" s="9"/>
    </row>
    <row r="62" spans="1:16">
      <c r="A62" s="12"/>
      <c r="B62" s="25">
        <v>349</v>
      </c>
      <c r="C62" s="20" t="s">
        <v>107</v>
      </c>
      <c r="D62" s="46">
        <v>5366921</v>
      </c>
      <c r="E62" s="46">
        <v>0</v>
      </c>
      <c r="F62" s="46">
        <v>0</v>
      </c>
      <c r="G62" s="46">
        <v>0</v>
      </c>
      <c r="H62" s="46">
        <v>0</v>
      </c>
      <c r="I62" s="46">
        <v>1377017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6743938</v>
      </c>
      <c r="O62" s="47">
        <f t="shared" si="8"/>
        <v>207.58243043585324</v>
      </c>
      <c r="P62" s="9"/>
    </row>
    <row r="63" spans="1:16" ht="15.75">
      <c r="A63" s="29" t="s">
        <v>51</v>
      </c>
      <c r="B63" s="30"/>
      <c r="C63" s="31"/>
      <c r="D63" s="32">
        <f t="shared" ref="D63:M63" si="12">SUM(D64:D66)</f>
        <v>295258</v>
      </c>
      <c r="E63" s="32">
        <f t="shared" si="12"/>
        <v>19516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ref="N63:N68" si="13">SUM(D63:M63)</f>
        <v>314774</v>
      </c>
      <c r="O63" s="45">
        <f t="shared" si="8"/>
        <v>9.6889312977099245</v>
      </c>
      <c r="P63" s="10"/>
    </row>
    <row r="64" spans="1:16">
      <c r="A64" s="13"/>
      <c r="B64" s="39">
        <v>351.3</v>
      </c>
      <c r="C64" s="21" t="s">
        <v>108</v>
      </c>
      <c r="D64" s="46">
        <v>0</v>
      </c>
      <c r="E64" s="46">
        <v>15536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15536</v>
      </c>
      <c r="O64" s="47">
        <f t="shared" si="8"/>
        <v>0.47820733809406551</v>
      </c>
      <c r="P64" s="9"/>
    </row>
    <row r="65" spans="1:119">
      <c r="A65" s="13"/>
      <c r="B65" s="39">
        <v>354</v>
      </c>
      <c r="C65" s="21" t="s">
        <v>71</v>
      </c>
      <c r="D65" s="46">
        <v>295258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295258</v>
      </c>
      <c r="O65" s="47">
        <f t="shared" si="8"/>
        <v>9.0882171878847569</v>
      </c>
      <c r="P65" s="9"/>
    </row>
    <row r="66" spans="1:119">
      <c r="A66" s="13"/>
      <c r="B66" s="39">
        <v>358.2</v>
      </c>
      <c r="C66" s="21" t="s">
        <v>109</v>
      </c>
      <c r="D66" s="46">
        <v>0</v>
      </c>
      <c r="E66" s="46">
        <v>3980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3980</v>
      </c>
      <c r="O66" s="47">
        <f t="shared" si="8"/>
        <v>0.12250677173110071</v>
      </c>
      <c r="P66" s="9"/>
    </row>
    <row r="67" spans="1:119" ht="15.75">
      <c r="A67" s="29" t="s">
        <v>3</v>
      </c>
      <c r="B67" s="30"/>
      <c r="C67" s="31"/>
      <c r="D67" s="32">
        <f t="shared" ref="D67:M67" si="14">SUM(D68:D77)</f>
        <v>524095</v>
      </c>
      <c r="E67" s="32">
        <f t="shared" si="14"/>
        <v>423871</v>
      </c>
      <c r="F67" s="32">
        <f t="shared" si="14"/>
        <v>1498</v>
      </c>
      <c r="G67" s="32">
        <f t="shared" si="14"/>
        <v>20479</v>
      </c>
      <c r="H67" s="32">
        <f t="shared" si="14"/>
        <v>0</v>
      </c>
      <c r="I67" s="32">
        <f t="shared" si="14"/>
        <v>1705004</v>
      </c>
      <c r="J67" s="32">
        <f t="shared" si="14"/>
        <v>739932</v>
      </c>
      <c r="K67" s="32">
        <f t="shared" si="14"/>
        <v>21614249</v>
      </c>
      <c r="L67" s="32">
        <f t="shared" si="14"/>
        <v>0</v>
      </c>
      <c r="M67" s="32">
        <f t="shared" si="14"/>
        <v>34402</v>
      </c>
      <c r="N67" s="32">
        <f t="shared" si="13"/>
        <v>25063530</v>
      </c>
      <c r="O67" s="45">
        <f t="shared" si="8"/>
        <v>771.47038906673231</v>
      </c>
      <c r="P67" s="10"/>
    </row>
    <row r="68" spans="1:119">
      <c r="A68" s="12"/>
      <c r="B68" s="25">
        <v>361.1</v>
      </c>
      <c r="C68" s="20" t="s">
        <v>74</v>
      </c>
      <c r="D68" s="46">
        <v>21983</v>
      </c>
      <c r="E68" s="46">
        <v>17329</v>
      </c>
      <c r="F68" s="46">
        <v>1498</v>
      </c>
      <c r="G68" s="46">
        <v>20479</v>
      </c>
      <c r="H68" s="46">
        <v>0</v>
      </c>
      <c r="I68" s="46">
        <v>398686</v>
      </c>
      <c r="J68" s="46">
        <v>183385</v>
      </c>
      <c r="K68" s="46">
        <v>3780220</v>
      </c>
      <c r="L68" s="46">
        <v>0</v>
      </c>
      <c r="M68" s="46">
        <v>8425</v>
      </c>
      <c r="N68" s="46">
        <f t="shared" si="13"/>
        <v>4432005</v>
      </c>
      <c r="O68" s="47">
        <f t="shared" si="8"/>
        <v>136.41975498645652</v>
      </c>
      <c r="P68" s="9"/>
    </row>
    <row r="69" spans="1:119">
      <c r="A69" s="12"/>
      <c r="B69" s="25">
        <v>361.3</v>
      </c>
      <c r="C69" s="20" t="s">
        <v>75</v>
      </c>
      <c r="D69" s="46">
        <v>37909</v>
      </c>
      <c r="E69" s="46">
        <v>0</v>
      </c>
      <c r="F69" s="46">
        <v>0</v>
      </c>
      <c r="G69" s="46">
        <v>0</v>
      </c>
      <c r="H69" s="46">
        <v>0</v>
      </c>
      <c r="I69" s="46">
        <v>297795</v>
      </c>
      <c r="J69" s="46">
        <v>104979</v>
      </c>
      <c r="K69" s="46">
        <v>7540157</v>
      </c>
      <c r="L69" s="46">
        <v>0</v>
      </c>
      <c r="M69" s="46">
        <v>0</v>
      </c>
      <c r="N69" s="46">
        <f t="shared" ref="N69:N77" si="15">SUM(D69:M69)</f>
        <v>7980840</v>
      </c>
      <c r="O69" s="47">
        <f t="shared" ref="O69:O80" si="16">(N69/O$82)</f>
        <v>245.65501108101452</v>
      </c>
      <c r="P69" s="9"/>
    </row>
    <row r="70" spans="1:119">
      <c r="A70" s="12"/>
      <c r="B70" s="25">
        <v>361.4</v>
      </c>
      <c r="C70" s="20" t="s">
        <v>76</v>
      </c>
      <c r="D70" s="46">
        <v>0</v>
      </c>
      <c r="E70" s="46">
        <v>-141065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-141065</v>
      </c>
      <c r="O70" s="47">
        <f t="shared" si="16"/>
        <v>-4.3420647623737993</v>
      </c>
      <c r="P70" s="9"/>
    </row>
    <row r="71" spans="1:119">
      <c r="A71" s="12"/>
      <c r="B71" s="25">
        <v>362</v>
      </c>
      <c r="C71" s="20" t="s">
        <v>77</v>
      </c>
      <c r="D71" s="46">
        <v>71918</v>
      </c>
      <c r="E71" s="46">
        <v>0</v>
      </c>
      <c r="F71" s="46">
        <v>0</v>
      </c>
      <c r="G71" s="46">
        <v>0</v>
      </c>
      <c r="H71" s="46">
        <v>0</v>
      </c>
      <c r="I71" s="46">
        <v>154188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226106</v>
      </c>
      <c r="O71" s="47">
        <f t="shared" si="16"/>
        <v>6.959677419354839</v>
      </c>
      <c r="P71" s="9"/>
    </row>
    <row r="72" spans="1:119">
      <c r="A72" s="12"/>
      <c r="B72" s="25">
        <v>364</v>
      </c>
      <c r="C72" s="20" t="s">
        <v>110</v>
      </c>
      <c r="D72" s="46">
        <v>1188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1188</v>
      </c>
      <c r="O72" s="47">
        <f t="shared" si="16"/>
        <v>3.6567347943856195E-2</v>
      </c>
      <c r="P72" s="9"/>
    </row>
    <row r="73" spans="1:119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62395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62395</v>
      </c>
      <c r="O73" s="47">
        <f t="shared" si="16"/>
        <v>1.9205552819502585</v>
      </c>
      <c r="P73" s="9"/>
    </row>
    <row r="74" spans="1:119">
      <c r="A74" s="12"/>
      <c r="B74" s="25">
        <v>366</v>
      </c>
      <c r="C74" s="20" t="s">
        <v>79</v>
      </c>
      <c r="D74" s="46">
        <v>4159</v>
      </c>
      <c r="E74" s="46">
        <v>446819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450978</v>
      </c>
      <c r="O74" s="47">
        <f t="shared" si="16"/>
        <v>13.881371583353854</v>
      </c>
      <c r="P74" s="9"/>
    </row>
    <row r="75" spans="1:119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10259606</v>
      </c>
      <c r="L75" s="46">
        <v>0</v>
      </c>
      <c r="M75" s="46">
        <v>0</v>
      </c>
      <c r="N75" s="46">
        <f t="shared" si="15"/>
        <v>10259606</v>
      </c>
      <c r="O75" s="47">
        <f t="shared" si="16"/>
        <v>315.79678650578677</v>
      </c>
      <c r="P75" s="9"/>
    </row>
    <row r="76" spans="1:119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451568</v>
      </c>
      <c r="K76" s="46">
        <v>0</v>
      </c>
      <c r="L76" s="46">
        <v>0</v>
      </c>
      <c r="M76" s="46">
        <v>0</v>
      </c>
      <c r="N76" s="46">
        <f t="shared" si="15"/>
        <v>451568</v>
      </c>
      <c r="O76" s="47">
        <f t="shared" si="16"/>
        <v>13.899532134942133</v>
      </c>
      <c r="P76" s="9"/>
    </row>
    <row r="77" spans="1:119">
      <c r="A77" s="12"/>
      <c r="B77" s="25">
        <v>369.9</v>
      </c>
      <c r="C77" s="20" t="s">
        <v>82</v>
      </c>
      <c r="D77" s="46">
        <v>386938</v>
      </c>
      <c r="E77" s="46">
        <v>100788</v>
      </c>
      <c r="F77" s="46">
        <v>0</v>
      </c>
      <c r="G77" s="46">
        <v>0</v>
      </c>
      <c r="H77" s="46">
        <v>0</v>
      </c>
      <c r="I77" s="46">
        <v>791940</v>
      </c>
      <c r="J77" s="46">
        <v>0</v>
      </c>
      <c r="K77" s="46">
        <v>34266</v>
      </c>
      <c r="L77" s="46">
        <v>0</v>
      </c>
      <c r="M77" s="46">
        <v>25977</v>
      </c>
      <c r="N77" s="46">
        <f t="shared" si="15"/>
        <v>1339909</v>
      </c>
      <c r="O77" s="47">
        <f t="shared" si="16"/>
        <v>41.243197488303373</v>
      </c>
      <c r="P77" s="9"/>
    </row>
    <row r="78" spans="1:119" ht="15.75">
      <c r="A78" s="29" t="s">
        <v>52</v>
      </c>
      <c r="B78" s="30"/>
      <c r="C78" s="31"/>
      <c r="D78" s="32">
        <f t="shared" ref="D78:M78" si="17">SUM(D79:D79)</f>
        <v>17</v>
      </c>
      <c r="E78" s="32">
        <f t="shared" si="17"/>
        <v>585025</v>
      </c>
      <c r="F78" s="32">
        <f t="shared" si="17"/>
        <v>273974</v>
      </c>
      <c r="G78" s="32">
        <f t="shared" si="17"/>
        <v>0</v>
      </c>
      <c r="H78" s="32">
        <f t="shared" si="17"/>
        <v>0</v>
      </c>
      <c r="I78" s="32">
        <f t="shared" si="17"/>
        <v>5588395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6447411</v>
      </c>
      <c r="O78" s="45">
        <f t="shared" si="16"/>
        <v>198.45515267175571</v>
      </c>
      <c r="P78" s="9"/>
    </row>
    <row r="79" spans="1:119" ht="15.75" thickBot="1">
      <c r="A79" s="12"/>
      <c r="B79" s="25">
        <v>381</v>
      </c>
      <c r="C79" s="20" t="s">
        <v>83</v>
      </c>
      <c r="D79" s="46">
        <v>17</v>
      </c>
      <c r="E79" s="46">
        <v>585025</v>
      </c>
      <c r="F79" s="46">
        <v>273974</v>
      </c>
      <c r="G79" s="46">
        <v>0</v>
      </c>
      <c r="H79" s="46">
        <v>0</v>
      </c>
      <c r="I79" s="46">
        <v>5588395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6447411</v>
      </c>
      <c r="O79" s="47">
        <f t="shared" si="16"/>
        <v>198.45515267175571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8">SUM(D5,D16,D26,D45,D63,D67,D78)</f>
        <v>48377668</v>
      </c>
      <c r="E80" s="15">
        <f t="shared" si="18"/>
        <v>3209119</v>
      </c>
      <c r="F80" s="15">
        <f t="shared" si="18"/>
        <v>275472</v>
      </c>
      <c r="G80" s="15">
        <f t="shared" si="18"/>
        <v>387080</v>
      </c>
      <c r="H80" s="15">
        <f t="shared" si="18"/>
        <v>0</v>
      </c>
      <c r="I80" s="15">
        <f t="shared" si="18"/>
        <v>33364768</v>
      </c>
      <c r="J80" s="15">
        <f t="shared" si="18"/>
        <v>6526792</v>
      </c>
      <c r="K80" s="15">
        <f t="shared" si="18"/>
        <v>21614249</v>
      </c>
      <c r="L80" s="15">
        <f t="shared" si="18"/>
        <v>0</v>
      </c>
      <c r="M80" s="15">
        <f t="shared" si="18"/>
        <v>5429873</v>
      </c>
      <c r="N80" s="15">
        <f>SUM(D80:M80)</f>
        <v>119185021</v>
      </c>
      <c r="O80" s="38">
        <f t="shared" si="16"/>
        <v>3668.5859702043831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111</v>
      </c>
      <c r="M82" s="48"/>
      <c r="N82" s="48"/>
      <c r="O82" s="43">
        <v>32488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112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L82:N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39533560</v>
      </c>
      <c r="E5" s="27">
        <f t="shared" si="0"/>
        <v>0</v>
      </c>
      <c r="F5" s="27">
        <f t="shared" si="0"/>
        <v>0</v>
      </c>
      <c r="G5" s="27">
        <f t="shared" si="0"/>
        <v>229726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3826878</v>
      </c>
      <c r="N5" s="28">
        <f>SUM(D5:M5)</f>
        <v>43590164</v>
      </c>
      <c r="O5" s="33">
        <f t="shared" ref="O5:O36" si="1">(N5/O$82)</f>
        <v>1267.0454320844112</v>
      </c>
      <c r="P5" s="6"/>
    </row>
    <row r="6" spans="1:133">
      <c r="A6" s="12"/>
      <c r="B6" s="25">
        <v>311</v>
      </c>
      <c r="C6" s="20" t="s">
        <v>2</v>
      </c>
      <c r="D6" s="46">
        <v>32845136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3826878</v>
      </c>
      <c r="N6" s="46">
        <f>SUM(D6:M6)</f>
        <v>36672014</v>
      </c>
      <c r="O6" s="47">
        <f t="shared" si="1"/>
        <v>1065.9539575037061</v>
      </c>
      <c r="P6" s="9"/>
    </row>
    <row r="7" spans="1:133">
      <c r="A7" s="12"/>
      <c r="B7" s="25">
        <v>312.41000000000003</v>
      </c>
      <c r="C7" s="20" t="s">
        <v>11</v>
      </c>
      <c r="D7" s="46">
        <v>484036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484036</v>
      </c>
      <c r="O7" s="47">
        <f t="shared" si="1"/>
        <v>14.06958695462605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229726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229726</v>
      </c>
      <c r="O8" s="47">
        <f t="shared" si="1"/>
        <v>6.6774990553149438</v>
      </c>
      <c r="P8" s="9"/>
    </row>
    <row r="9" spans="1:133">
      <c r="A9" s="12"/>
      <c r="B9" s="25">
        <v>312.51</v>
      </c>
      <c r="C9" s="20" t="s">
        <v>91</v>
      </c>
      <c r="D9" s="46">
        <v>344995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344995</v>
      </c>
      <c r="O9" s="47">
        <f t="shared" si="1"/>
        <v>10.028049879370984</v>
      </c>
      <c r="P9" s="9"/>
    </row>
    <row r="10" spans="1:133">
      <c r="A10" s="12"/>
      <c r="B10" s="25">
        <v>312.52</v>
      </c>
      <c r="C10" s="20" t="s">
        <v>92</v>
      </c>
      <c r="D10" s="46">
        <v>395179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395179</v>
      </c>
      <c r="O10" s="47">
        <f t="shared" si="1"/>
        <v>11.486759875592245</v>
      </c>
      <c r="P10" s="9"/>
    </row>
    <row r="11" spans="1:133">
      <c r="A11" s="12"/>
      <c r="B11" s="25">
        <v>314.10000000000002</v>
      </c>
      <c r="C11" s="20" t="s">
        <v>12</v>
      </c>
      <c r="D11" s="46">
        <v>2471640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2471640</v>
      </c>
      <c r="O11" s="47">
        <f t="shared" si="1"/>
        <v>71.843734558032736</v>
      </c>
      <c r="P11" s="9"/>
    </row>
    <row r="12" spans="1:133">
      <c r="A12" s="12"/>
      <c r="B12" s="25">
        <v>314.3</v>
      </c>
      <c r="C12" s="20" t="s">
        <v>13</v>
      </c>
      <c r="D12" s="46">
        <v>554060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554060</v>
      </c>
      <c r="O12" s="47">
        <f t="shared" si="1"/>
        <v>16.10499084382176</v>
      </c>
      <c r="P12" s="9"/>
    </row>
    <row r="13" spans="1:133">
      <c r="A13" s="12"/>
      <c r="B13" s="25">
        <v>314.39999999999998</v>
      </c>
      <c r="C13" s="20" t="s">
        <v>14</v>
      </c>
      <c r="D13" s="46">
        <v>118945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118945</v>
      </c>
      <c r="O13" s="47">
        <f t="shared" si="1"/>
        <v>3.4574019707583643</v>
      </c>
      <c r="P13" s="9"/>
    </row>
    <row r="14" spans="1:133">
      <c r="A14" s="12"/>
      <c r="B14" s="25">
        <v>315</v>
      </c>
      <c r="C14" s="20" t="s">
        <v>15</v>
      </c>
      <c r="D14" s="46">
        <v>1872006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1872006</v>
      </c>
      <c r="O14" s="47">
        <f t="shared" si="1"/>
        <v>54.414033659855242</v>
      </c>
      <c r="P14" s="9"/>
    </row>
    <row r="15" spans="1:133">
      <c r="A15" s="12"/>
      <c r="B15" s="25">
        <v>316</v>
      </c>
      <c r="C15" s="20" t="s">
        <v>16</v>
      </c>
      <c r="D15" s="46">
        <v>447563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447563</v>
      </c>
      <c r="O15" s="47">
        <f t="shared" si="1"/>
        <v>13.009417783332848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2778481</v>
      </c>
      <c r="E16" s="32">
        <f t="shared" si="3"/>
        <v>0</v>
      </c>
      <c r="F16" s="32">
        <f t="shared" si="3"/>
        <v>0</v>
      </c>
      <c r="G16" s="32">
        <f t="shared" si="3"/>
        <v>4660</v>
      </c>
      <c r="H16" s="32">
        <f t="shared" si="3"/>
        <v>0</v>
      </c>
      <c r="I16" s="32">
        <f t="shared" si="3"/>
        <v>33652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2816793</v>
      </c>
      <c r="O16" s="45">
        <f t="shared" si="1"/>
        <v>81.876377060140101</v>
      </c>
      <c r="P16" s="10"/>
    </row>
    <row r="17" spans="1:16">
      <c r="A17" s="12"/>
      <c r="B17" s="25">
        <v>322</v>
      </c>
      <c r="C17" s="20" t="s">
        <v>0</v>
      </c>
      <c r="D17" s="46">
        <v>396073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396073</v>
      </c>
      <c r="O17" s="47">
        <f t="shared" si="1"/>
        <v>11.512745981455106</v>
      </c>
      <c r="P17" s="9"/>
    </row>
    <row r="18" spans="1:16">
      <c r="A18" s="12"/>
      <c r="B18" s="25">
        <v>323.10000000000002</v>
      </c>
      <c r="C18" s="20" t="s">
        <v>18</v>
      </c>
      <c r="D18" s="46">
        <v>2330697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2330697</v>
      </c>
      <c r="O18" s="47">
        <f t="shared" si="1"/>
        <v>67.746911606545936</v>
      </c>
      <c r="P18" s="9"/>
    </row>
    <row r="19" spans="1:16">
      <c r="A19" s="12"/>
      <c r="B19" s="25">
        <v>323.39999999999998</v>
      </c>
      <c r="C19" s="20" t="s">
        <v>19</v>
      </c>
      <c r="D19" s="46">
        <v>46674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46674</v>
      </c>
      <c r="O19" s="47">
        <f t="shared" si="1"/>
        <v>1.356684010115397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5172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5172</v>
      </c>
      <c r="O20" s="47">
        <f t="shared" si="1"/>
        <v>0.15033572653547655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33652</v>
      </c>
      <c r="O21" s="47">
        <f t="shared" si="1"/>
        <v>0.97817050838589659</v>
      </c>
      <c r="P21" s="9"/>
    </row>
    <row r="22" spans="1:16">
      <c r="A22" s="12"/>
      <c r="B22" s="25">
        <v>324.31</v>
      </c>
      <c r="C22" s="20" t="s">
        <v>22</v>
      </c>
      <c r="D22" s="46">
        <v>279</v>
      </c>
      <c r="E22" s="46">
        <v>0</v>
      </c>
      <c r="F22" s="46">
        <v>0</v>
      </c>
      <c r="G22" s="46">
        <v>-6011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-5732</v>
      </c>
      <c r="O22" s="47">
        <f t="shared" si="1"/>
        <v>-0.16661337674040055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4697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4697</v>
      </c>
      <c r="O23" s="47">
        <f t="shared" si="1"/>
        <v>0.13652879109379995</v>
      </c>
      <c r="P23" s="9"/>
    </row>
    <row r="24" spans="1:16">
      <c r="A24" s="12"/>
      <c r="B24" s="25">
        <v>324.70999999999998</v>
      </c>
      <c r="C24" s="20" t="s">
        <v>24</v>
      </c>
      <c r="D24" s="46">
        <v>1702</v>
      </c>
      <c r="E24" s="46">
        <v>0</v>
      </c>
      <c r="F24" s="46">
        <v>0</v>
      </c>
      <c r="G24" s="46">
        <v>802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2504</v>
      </c>
      <c r="O24" s="47">
        <f t="shared" si="1"/>
        <v>7.2784350202017262E-2</v>
      </c>
      <c r="P24" s="9"/>
    </row>
    <row r="25" spans="1:16">
      <c r="A25" s="12"/>
      <c r="B25" s="25">
        <v>329</v>
      </c>
      <c r="C25" s="20" t="s">
        <v>25</v>
      </c>
      <c r="D25" s="46">
        <v>3056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3056</v>
      </c>
      <c r="O25" s="47">
        <f t="shared" si="1"/>
        <v>8.8829462546870908E-2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SUM(D27:D46)</f>
        <v>3526857</v>
      </c>
      <c r="E26" s="32">
        <f t="shared" si="5"/>
        <v>1486706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590449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5604012</v>
      </c>
      <c r="O26" s="45">
        <f t="shared" si="1"/>
        <v>162.89311978606517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189101</v>
      </c>
      <c r="F27" s="46">
        <v>0</v>
      </c>
      <c r="G27" s="46">
        <v>0</v>
      </c>
      <c r="H27" s="46">
        <v>0</v>
      </c>
      <c r="I27" s="46">
        <v>167000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6">SUM(D27:M27)</f>
        <v>356101</v>
      </c>
      <c r="O27" s="47">
        <f t="shared" si="1"/>
        <v>10.350870563613638</v>
      </c>
      <c r="P27" s="9"/>
    </row>
    <row r="28" spans="1:16">
      <c r="A28" s="12"/>
      <c r="B28" s="25">
        <v>331.9</v>
      </c>
      <c r="C28" s="20" t="s">
        <v>28</v>
      </c>
      <c r="D28" s="46">
        <v>14943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14943</v>
      </c>
      <c r="O28" s="47">
        <f t="shared" si="1"/>
        <v>0.43435165537889137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116103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116103</v>
      </c>
      <c r="O29" s="47">
        <f t="shared" si="1"/>
        <v>3.3747928959683748</v>
      </c>
      <c r="P29" s="9"/>
    </row>
    <row r="30" spans="1:16">
      <c r="A30" s="12"/>
      <c r="B30" s="25">
        <v>334.31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405136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405136</v>
      </c>
      <c r="O30" s="47">
        <f t="shared" si="1"/>
        <v>11.776182309682294</v>
      </c>
      <c r="P30" s="9"/>
    </row>
    <row r="31" spans="1:16">
      <c r="A31" s="12"/>
      <c r="B31" s="25">
        <v>334.49</v>
      </c>
      <c r="C31" s="20" t="s">
        <v>31</v>
      </c>
      <c r="D31" s="46">
        <v>101315</v>
      </c>
      <c r="E31" s="46">
        <v>12218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113533</v>
      </c>
      <c r="O31" s="47">
        <f t="shared" si="1"/>
        <v>3.3000901084207772</v>
      </c>
      <c r="P31" s="9"/>
    </row>
    <row r="32" spans="1:16">
      <c r="A32" s="12"/>
      <c r="B32" s="25">
        <v>334.69</v>
      </c>
      <c r="C32" s="20" t="s">
        <v>32</v>
      </c>
      <c r="D32" s="46">
        <v>0</v>
      </c>
      <c r="E32" s="46">
        <v>23975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23975</v>
      </c>
      <c r="O32" s="47">
        <f t="shared" si="1"/>
        <v>0.69688689939830828</v>
      </c>
      <c r="P32" s="9"/>
    </row>
    <row r="33" spans="1:16">
      <c r="A33" s="12"/>
      <c r="B33" s="25">
        <v>334.9</v>
      </c>
      <c r="C33" s="20" t="s">
        <v>33</v>
      </c>
      <c r="D33" s="46">
        <v>2434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2434</v>
      </c>
      <c r="O33" s="47">
        <f t="shared" si="1"/>
        <v>7.0749643926401762E-2</v>
      </c>
      <c r="P33" s="9"/>
    </row>
    <row r="34" spans="1:16">
      <c r="A34" s="12"/>
      <c r="B34" s="25">
        <v>335.12</v>
      </c>
      <c r="C34" s="20" t="s">
        <v>34</v>
      </c>
      <c r="D34" s="46">
        <v>1002860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1002860</v>
      </c>
      <c r="O34" s="47">
        <f t="shared" si="1"/>
        <v>29.150364793767984</v>
      </c>
      <c r="P34" s="9"/>
    </row>
    <row r="35" spans="1:16">
      <c r="A35" s="12"/>
      <c r="B35" s="25">
        <v>335.14</v>
      </c>
      <c r="C35" s="20" t="s">
        <v>35</v>
      </c>
      <c r="D35" s="46">
        <v>5105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5105</v>
      </c>
      <c r="O35" s="47">
        <f t="shared" si="1"/>
        <v>0.14838822195738743</v>
      </c>
      <c r="P35" s="9"/>
    </row>
    <row r="36" spans="1:16">
      <c r="A36" s="12"/>
      <c r="B36" s="25">
        <v>335.15</v>
      </c>
      <c r="C36" s="20" t="s">
        <v>36</v>
      </c>
      <c r="D36" s="46">
        <v>12604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12604</v>
      </c>
      <c r="O36" s="47">
        <f t="shared" si="1"/>
        <v>0.36636339854082495</v>
      </c>
      <c r="P36" s="9"/>
    </row>
    <row r="37" spans="1:16">
      <c r="A37" s="12"/>
      <c r="B37" s="25">
        <v>335.18</v>
      </c>
      <c r="C37" s="20" t="s">
        <v>37</v>
      </c>
      <c r="D37" s="46">
        <v>2131101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2131101</v>
      </c>
      <c r="O37" s="47">
        <f t="shared" ref="O37:O68" si="7">(N37/O$82)</f>
        <v>61.945208266720925</v>
      </c>
      <c r="P37" s="9"/>
    </row>
    <row r="38" spans="1:16">
      <c r="A38" s="12"/>
      <c r="B38" s="25">
        <v>335.21</v>
      </c>
      <c r="C38" s="20" t="s">
        <v>38</v>
      </c>
      <c r="D38" s="46">
        <v>15291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15291</v>
      </c>
      <c r="O38" s="47">
        <f t="shared" si="7"/>
        <v>0.44446705229195127</v>
      </c>
      <c r="P38" s="9"/>
    </row>
    <row r="39" spans="1:16">
      <c r="A39" s="12"/>
      <c r="B39" s="25">
        <v>335.33</v>
      </c>
      <c r="C39" s="20" t="s">
        <v>93</v>
      </c>
      <c r="D39" s="46">
        <v>29736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29736</v>
      </c>
      <c r="O39" s="47">
        <f t="shared" si="7"/>
        <v>0.86434322588146384</v>
      </c>
      <c r="P39" s="9"/>
    </row>
    <row r="40" spans="1:16">
      <c r="A40" s="12"/>
      <c r="B40" s="25">
        <v>337.2</v>
      </c>
      <c r="C40" s="20" t="s">
        <v>39</v>
      </c>
      <c r="D40" s="46">
        <v>0</v>
      </c>
      <c r="E40" s="46">
        <v>414827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8">SUM(D40:M40)</f>
        <v>414827</v>
      </c>
      <c r="O40" s="47">
        <f t="shared" si="7"/>
        <v>12.057872859925007</v>
      </c>
      <c r="P40" s="9"/>
    </row>
    <row r="41" spans="1:16">
      <c r="A41" s="12"/>
      <c r="B41" s="25">
        <v>337.3</v>
      </c>
      <c r="C41" s="20" t="s">
        <v>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18313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18313</v>
      </c>
      <c r="O41" s="47">
        <f t="shared" si="7"/>
        <v>0.53230822893352325</v>
      </c>
      <c r="P41" s="9"/>
    </row>
    <row r="42" spans="1:16">
      <c r="A42" s="12"/>
      <c r="B42" s="25">
        <v>337.4</v>
      </c>
      <c r="C42" s="20" t="s">
        <v>41</v>
      </c>
      <c r="D42" s="46">
        <v>0</v>
      </c>
      <c r="E42" s="46">
        <v>422505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422505</v>
      </c>
      <c r="O42" s="47">
        <f t="shared" si="7"/>
        <v>12.281051071127518</v>
      </c>
      <c r="P42" s="9"/>
    </row>
    <row r="43" spans="1:16">
      <c r="A43" s="12"/>
      <c r="B43" s="25">
        <v>337.5</v>
      </c>
      <c r="C43" s="20" t="s">
        <v>42</v>
      </c>
      <c r="D43" s="46">
        <v>0</v>
      </c>
      <c r="E43" s="46">
        <v>32274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32274</v>
      </c>
      <c r="O43" s="47">
        <f t="shared" si="7"/>
        <v>0.93811586198878005</v>
      </c>
      <c r="P43" s="9"/>
    </row>
    <row r="44" spans="1:16">
      <c r="A44" s="12"/>
      <c r="B44" s="25">
        <v>337.6</v>
      </c>
      <c r="C44" s="20" t="s">
        <v>43</v>
      </c>
      <c r="D44" s="46">
        <v>0</v>
      </c>
      <c r="E44" s="46">
        <v>225703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225703</v>
      </c>
      <c r="O44" s="47">
        <f t="shared" si="7"/>
        <v>6.5605615789320701</v>
      </c>
      <c r="P44" s="9"/>
    </row>
    <row r="45" spans="1:16">
      <c r="A45" s="12"/>
      <c r="B45" s="25">
        <v>337.7</v>
      </c>
      <c r="C45" s="20" t="s">
        <v>44</v>
      </c>
      <c r="D45" s="46">
        <v>58111</v>
      </c>
      <c r="E45" s="46">
        <v>50000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108111</v>
      </c>
      <c r="O45" s="47">
        <f t="shared" si="7"/>
        <v>3.1424875737581024</v>
      </c>
      <c r="P45" s="9"/>
    </row>
    <row r="46" spans="1:16">
      <c r="A46" s="12"/>
      <c r="B46" s="25">
        <v>339</v>
      </c>
      <c r="C46" s="20" t="s">
        <v>45</v>
      </c>
      <c r="D46" s="46">
        <v>153357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153357</v>
      </c>
      <c r="O46" s="47">
        <f t="shared" si="7"/>
        <v>4.4576635758509431</v>
      </c>
      <c r="P46" s="9"/>
    </row>
    <row r="47" spans="1:16" ht="15.75">
      <c r="A47" s="29" t="s">
        <v>50</v>
      </c>
      <c r="B47" s="30"/>
      <c r="C47" s="31"/>
      <c r="D47" s="32">
        <f t="shared" ref="D47:M47" si="9">SUM(D48:D62)</f>
        <v>6697354</v>
      </c>
      <c r="E47" s="32">
        <f t="shared" si="9"/>
        <v>152893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21260545</v>
      </c>
      <c r="J47" s="32">
        <f t="shared" si="9"/>
        <v>6112331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34223123</v>
      </c>
      <c r="O47" s="45">
        <f t="shared" si="7"/>
        <v>994.77147341801583</v>
      </c>
      <c r="P47" s="10"/>
    </row>
    <row r="48" spans="1:16">
      <c r="A48" s="12"/>
      <c r="B48" s="25">
        <v>341.2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6112331</v>
      </c>
      <c r="K48" s="46">
        <v>0</v>
      </c>
      <c r="L48" s="46">
        <v>0</v>
      </c>
      <c r="M48" s="46">
        <v>0</v>
      </c>
      <c r="N48" s="46">
        <f>SUM(D48:M48)</f>
        <v>6112331</v>
      </c>
      <c r="O48" s="47">
        <f t="shared" si="7"/>
        <v>177.66854634770223</v>
      </c>
      <c r="P48" s="9"/>
    </row>
    <row r="49" spans="1:16">
      <c r="A49" s="12"/>
      <c r="B49" s="25">
        <v>341.3</v>
      </c>
      <c r="C49" s="20" t="s">
        <v>54</v>
      </c>
      <c r="D49" s="46">
        <v>3473530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1" si="10">SUM(D49:M49)</f>
        <v>3473530</v>
      </c>
      <c r="O49" s="47">
        <f t="shared" si="7"/>
        <v>100.96590413626718</v>
      </c>
      <c r="P49" s="9"/>
    </row>
    <row r="50" spans="1:16">
      <c r="A50" s="12"/>
      <c r="B50" s="25">
        <v>341.9</v>
      </c>
      <c r="C50" s="20" t="s">
        <v>55</v>
      </c>
      <c r="D50" s="46">
        <v>11957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11957</v>
      </c>
      <c r="O50" s="47">
        <f t="shared" si="7"/>
        <v>0.34755689910763599</v>
      </c>
      <c r="P50" s="9"/>
    </row>
    <row r="51" spans="1:16">
      <c r="A51" s="12"/>
      <c r="B51" s="25">
        <v>342.1</v>
      </c>
      <c r="C51" s="20" t="s">
        <v>56</v>
      </c>
      <c r="D51" s="46">
        <v>401845</v>
      </c>
      <c r="E51" s="46">
        <v>13904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415749</v>
      </c>
      <c r="O51" s="47">
        <f t="shared" si="7"/>
        <v>12.084672848298114</v>
      </c>
      <c r="P51" s="9"/>
    </row>
    <row r="52" spans="1:16">
      <c r="A52" s="12"/>
      <c r="B52" s="25">
        <v>342.2</v>
      </c>
      <c r="C52" s="20" t="s">
        <v>57</v>
      </c>
      <c r="D52" s="46">
        <v>340221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340221</v>
      </c>
      <c r="O52" s="47">
        <f t="shared" si="7"/>
        <v>9.8892829113740088</v>
      </c>
      <c r="P52" s="9"/>
    </row>
    <row r="53" spans="1:16">
      <c r="A53" s="12"/>
      <c r="B53" s="25">
        <v>342.5</v>
      </c>
      <c r="C53" s="20" t="s">
        <v>58</v>
      </c>
      <c r="D53" s="46">
        <v>35671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35671</v>
      </c>
      <c r="O53" s="47">
        <f t="shared" si="7"/>
        <v>1.0368572508211493</v>
      </c>
      <c r="P53" s="9"/>
    </row>
    <row r="54" spans="1:16">
      <c r="A54" s="12"/>
      <c r="B54" s="25">
        <v>342.6</v>
      </c>
      <c r="C54" s="20" t="s">
        <v>59</v>
      </c>
      <c r="D54" s="46">
        <v>801673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801673</v>
      </c>
      <c r="O54" s="47">
        <f t="shared" si="7"/>
        <v>23.302415487021481</v>
      </c>
      <c r="P54" s="9"/>
    </row>
    <row r="55" spans="1:16">
      <c r="A55" s="12"/>
      <c r="B55" s="25">
        <v>342.9</v>
      </c>
      <c r="C55" s="20" t="s">
        <v>60</v>
      </c>
      <c r="D55" s="46">
        <v>1700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1700</v>
      </c>
      <c r="O55" s="47">
        <f t="shared" si="7"/>
        <v>4.9414295264947825E-2</v>
      </c>
      <c r="P55" s="9"/>
    </row>
    <row r="56" spans="1:16">
      <c r="A56" s="12"/>
      <c r="B56" s="25">
        <v>343.3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6966446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6966446</v>
      </c>
      <c r="O56" s="47">
        <f t="shared" si="7"/>
        <v>202.49530564194984</v>
      </c>
      <c r="P56" s="9"/>
    </row>
    <row r="57" spans="1:16">
      <c r="A57" s="12"/>
      <c r="B57" s="25">
        <v>343.4</v>
      </c>
      <c r="C57" s="20" t="s">
        <v>62</v>
      </c>
      <c r="D57" s="46">
        <v>1383300</v>
      </c>
      <c r="E57" s="46">
        <v>0</v>
      </c>
      <c r="F57" s="46">
        <v>0</v>
      </c>
      <c r="G57" s="46">
        <v>0</v>
      </c>
      <c r="H57" s="46">
        <v>0</v>
      </c>
      <c r="I57" s="46">
        <v>4671971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6055271</v>
      </c>
      <c r="O57" s="47">
        <f t="shared" si="7"/>
        <v>176.0099700607505</v>
      </c>
      <c r="P57" s="9"/>
    </row>
    <row r="58" spans="1:16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5838630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5838630</v>
      </c>
      <c r="O58" s="47">
        <f t="shared" si="7"/>
        <v>169.71281574281312</v>
      </c>
      <c r="P58" s="9"/>
    </row>
    <row r="59" spans="1:16">
      <c r="A59" s="12"/>
      <c r="B59" s="25">
        <v>343.9</v>
      </c>
      <c r="C59" s="20" t="s">
        <v>64</v>
      </c>
      <c r="D59" s="46">
        <v>0</v>
      </c>
      <c r="E59" s="46">
        <v>135233</v>
      </c>
      <c r="F59" s="46">
        <v>0</v>
      </c>
      <c r="G59" s="46">
        <v>0</v>
      </c>
      <c r="H59" s="46">
        <v>0</v>
      </c>
      <c r="I59" s="46">
        <v>1714282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1849515</v>
      </c>
      <c r="O59" s="47">
        <f t="shared" si="7"/>
        <v>53.760282533499982</v>
      </c>
      <c r="P59" s="9"/>
    </row>
    <row r="60" spans="1:16">
      <c r="A60" s="12"/>
      <c r="B60" s="25">
        <v>347.1</v>
      </c>
      <c r="C60" s="20" t="s">
        <v>65</v>
      </c>
      <c r="D60" s="46">
        <v>4422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4422</v>
      </c>
      <c r="O60" s="47">
        <f t="shared" si="7"/>
        <v>0.12853530215388193</v>
      </c>
      <c r="P60" s="9"/>
    </row>
    <row r="61" spans="1:16">
      <c r="A61" s="12"/>
      <c r="B61" s="25">
        <v>347.2</v>
      </c>
      <c r="C61" s="20" t="s">
        <v>66</v>
      </c>
      <c r="D61" s="46">
        <v>209742</v>
      </c>
      <c r="E61" s="46">
        <v>3756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213498</v>
      </c>
      <c r="O61" s="47">
        <f t="shared" si="7"/>
        <v>6.2057960061622532</v>
      </c>
      <c r="P61" s="9"/>
    </row>
    <row r="62" spans="1:16">
      <c r="A62" s="12"/>
      <c r="B62" s="25">
        <v>347.9</v>
      </c>
      <c r="C62" s="20" t="s">
        <v>67</v>
      </c>
      <c r="D62" s="46">
        <v>33293</v>
      </c>
      <c r="E62" s="46">
        <v>0</v>
      </c>
      <c r="F62" s="46">
        <v>0</v>
      </c>
      <c r="G62" s="46">
        <v>0</v>
      </c>
      <c r="H62" s="46">
        <v>0</v>
      </c>
      <c r="I62" s="46">
        <v>2069216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1">SUM(D62:M62)</f>
        <v>2102509</v>
      </c>
      <c r="O62" s="47">
        <f t="shared" si="7"/>
        <v>61.114117954829524</v>
      </c>
      <c r="P62" s="9"/>
    </row>
    <row r="63" spans="1:16" ht="15.75">
      <c r="A63" s="29" t="s">
        <v>51</v>
      </c>
      <c r="B63" s="30"/>
      <c r="C63" s="31"/>
      <c r="D63" s="32">
        <f t="shared" ref="D63:M63" si="12">SUM(D64:D67)</f>
        <v>263787</v>
      </c>
      <c r="E63" s="32">
        <f t="shared" si="12"/>
        <v>110973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374760</v>
      </c>
      <c r="O63" s="45">
        <f t="shared" si="7"/>
        <v>10.893236054995205</v>
      </c>
      <c r="P63" s="10"/>
    </row>
    <row r="64" spans="1:16">
      <c r="A64" s="13"/>
      <c r="B64" s="39">
        <v>351.5</v>
      </c>
      <c r="C64" s="21" t="s">
        <v>70</v>
      </c>
      <c r="D64" s="46">
        <v>222677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222677</v>
      </c>
      <c r="O64" s="47">
        <f t="shared" si="7"/>
        <v>6.4726041333604627</v>
      </c>
      <c r="P64" s="9"/>
    </row>
    <row r="65" spans="1:119">
      <c r="A65" s="13"/>
      <c r="B65" s="39">
        <v>354</v>
      </c>
      <c r="C65" s="21" t="s">
        <v>71</v>
      </c>
      <c r="D65" s="46">
        <v>41110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41110</v>
      </c>
      <c r="O65" s="47">
        <f t="shared" si="7"/>
        <v>1.1949539284364736</v>
      </c>
      <c r="P65" s="9"/>
    </row>
    <row r="66" spans="1:119">
      <c r="A66" s="13"/>
      <c r="B66" s="39">
        <v>355</v>
      </c>
      <c r="C66" s="21" t="s">
        <v>72</v>
      </c>
      <c r="D66" s="46">
        <v>0</v>
      </c>
      <c r="E66" s="46">
        <v>110473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110473</v>
      </c>
      <c r="O66" s="47">
        <f t="shared" si="7"/>
        <v>3.2111443769438712</v>
      </c>
      <c r="P66" s="9"/>
    </row>
    <row r="67" spans="1:119">
      <c r="A67" s="13"/>
      <c r="B67" s="39">
        <v>356</v>
      </c>
      <c r="C67" s="21" t="s">
        <v>73</v>
      </c>
      <c r="D67" s="46">
        <v>0</v>
      </c>
      <c r="E67" s="46">
        <v>500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500</v>
      </c>
      <c r="O67" s="47">
        <f t="shared" si="7"/>
        <v>1.4533616254396418E-2</v>
      </c>
      <c r="P67" s="9"/>
    </row>
    <row r="68" spans="1:119" ht="15.75">
      <c r="A68" s="29" t="s">
        <v>3</v>
      </c>
      <c r="B68" s="30"/>
      <c r="C68" s="31"/>
      <c r="D68" s="32">
        <f t="shared" ref="D68:M68" si="13">SUM(D69:D77)</f>
        <v>287280</v>
      </c>
      <c r="E68" s="32">
        <f t="shared" si="13"/>
        <v>674656</v>
      </c>
      <c r="F68" s="32">
        <f t="shared" si="13"/>
        <v>2657</v>
      </c>
      <c r="G68" s="32">
        <f t="shared" si="13"/>
        <v>197684</v>
      </c>
      <c r="H68" s="32">
        <f t="shared" si="13"/>
        <v>0</v>
      </c>
      <c r="I68" s="32">
        <f t="shared" si="13"/>
        <v>500025</v>
      </c>
      <c r="J68" s="32">
        <f t="shared" si="13"/>
        <v>462141</v>
      </c>
      <c r="K68" s="32">
        <f t="shared" si="13"/>
        <v>4636613</v>
      </c>
      <c r="L68" s="32">
        <f t="shared" si="13"/>
        <v>0</v>
      </c>
      <c r="M68" s="32">
        <f t="shared" si="13"/>
        <v>54769</v>
      </c>
      <c r="N68" s="32">
        <f t="shared" si="11"/>
        <v>6815825</v>
      </c>
      <c r="O68" s="45">
        <f t="shared" si="7"/>
        <v>198.11717001424293</v>
      </c>
      <c r="P68" s="10"/>
    </row>
    <row r="69" spans="1:119">
      <c r="A69" s="12"/>
      <c r="B69" s="25">
        <v>361.1</v>
      </c>
      <c r="C69" s="20" t="s">
        <v>74</v>
      </c>
      <c r="D69" s="46">
        <v>90035</v>
      </c>
      <c r="E69" s="46">
        <v>17466</v>
      </c>
      <c r="F69" s="46">
        <v>2657</v>
      </c>
      <c r="G69" s="46">
        <v>118350</v>
      </c>
      <c r="H69" s="46">
        <v>0</v>
      </c>
      <c r="I69" s="46">
        <v>367587</v>
      </c>
      <c r="J69" s="46">
        <v>115566</v>
      </c>
      <c r="K69" s="46">
        <v>1260230</v>
      </c>
      <c r="L69" s="46">
        <v>0</v>
      </c>
      <c r="M69" s="46">
        <v>7275</v>
      </c>
      <c r="N69" s="46">
        <f t="shared" si="11"/>
        <v>1979166</v>
      </c>
      <c r="O69" s="47">
        <f t="shared" ref="O69:O80" si="14">(N69/O$82)</f>
        <v>57.528878295497485</v>
      </c>
      <c r="P69" s="9"/>
    </row>
    <row r="70" spans="1:119">
      <c r="A70" s="12"/>
      <c r="B70" s="25">
        <v>361.3</v>
      </c>
      <c r="C70" s="20" t="s">
        <v>75</v>
      </c>
      <c r="D70" s="46">
        <v>-14706</v>
      </c>
      <c r="E70" s="46">
        <v>0</v>
      </c>
      <c r="F70" s="46">
        <v>0</v>
      </c>
      <c r="G70" s="46">
        <v>0</v>
      </c>
      <c r="H70" s="46">
        <v>0</v>
      </c>
      <c r="I70" s="46">
        <v>-190932</v>
      </c>
      <c r="J70" s="46">
        <v>-102276</v>
      </c>
      <c r="K70" s="46">
        <v>3238725</v>
      </c>
      <c r="L70" s="46">
        <v>0</v>
      </c>
      <c r="M70" s="46">
        <v>0</v>
      </c>
      <c r="N70" s="46">
        <f t="shared" ref="N70:N77" si="15">SUM(D70:M70)</f>
        <v>2930811</v>
      </c>
      <c r="O70" s="47">
        <f t="shared" si="14"/>
        <v>85.190564776327648</v>
      </c>
      <c r="P70" s="9"/>
    </row>
    <row r="71" spans="1:119">
      <c r="A71" s="12"/>
      <c r="B71" s="25">
        <v>361.4</v>
      </c>
      <c r="C71" s="20" t="s">
        <v>76</v>
      </c>
      <c r="D71" s="46">
        <v>0</v>
      </c>
      <c r="E71" s="46">
        <v>-94560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-4431764</v>
      </c>
      <c r="L71" s="46">
        <v>0</v>
      </c>
      <c r="M71" s="46">
        <v>0</v>
      </c>
      <c r="N71" s="46">
        <f t="shared" si="15"/>
        <v>-4526324</v>
      </c>
      <c r="O71" s="47">
        <f t="shared" si="14"/>
        <v>-131.56771211812924</v>
      </c>
      <c r="P71" s="9"/>
    </row>
    <row r="72" spans="1:119">
      <c r="A72" s="12"/>
      <c r="B72" s="25">
        <v>362</v>
      </c>
      <c r="C72" s="20" t="s">
        <v>77</v>
      </c>
      <c r="D72" s="46">
        <v>40731</v>
      </c>
      <c r="E72" s="46">
        <v>0</v>
      </c>
      <c r="F72" s="46">
        <v>0</v>
      </c>
      <c r="G72" s="46">
        <v>0</v>
      </c>
      <c r="H72" s="46">
        <v>0</v>
      </c>
      <c r="I72" s="46">
        <v>150120</v>
      </c>
      <c r="J72" s="46">
        <v>0</v>
      </c>
      <c r="K72" s="46">
        <v>0</v>
      </c>
      <c r="L72" s="46">
        <v>0</v>
      </c>
      <c r="M72" s="46">
        <v>11566</v>
      </c>
      <c r="N72" s="46">
        <f t="shared" si="15"/>
        <v>202417</v>
      </c>
      <c r="O72" s="47">
        <f t="shared" si="14"/>
        <v>5.8837020027323197</v>
      </c>
      <c r="P72" s="9"/>
    </row>
    <row r="73" spans="1:119">
      <c r="A73" s="12"/>
      <c r="B73" s="25">
        <v>365</v>
      </c>
      <c r="C73" s="20" t="s">
        <v>78</v>
      </c>
      <c r="D73" s="46">
        <v>23116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23116</v>
      </c>
      <c r="O73" s="47">
        <f t="shared" si="14"/>
        <v>0.67191814667325522</v>
      </c>
      <c r="P73" s="9"/>
    </row>
    <row r="74" spans="1:119">
      <c r="A74" s="12"/>
      <c r="B74" s="25">
        <v>366</v>
      </c>
      <c r="C74" s="20" t="s">
        <v>79</v>
      </c>
      <c r="D74" s="46">
        <v>33330</v>
      </c>
      <c r="E74" s="46">
        <v>810709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844039</v>
      </c>
      <c r="O74" s="47">
        <f t="shared" si="14"/>
        <v>24.533877859488999</v>
      </c>
      <c r="P74" s="9"/>
    </row>
    <row r="75" spans="1:119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4401589</v>
      </c>
      <c r="L75" s="46">
        <v>0</v>
      </c>
      <c r="M75" s="46">
        <v>0</v>
      </c>
      <c r="N75" s="46">
        <f t="shared" si="15"/>
        <v>4401589</v>
      </c>
      <c r="O75" s="47">
        <f t="shared" si="14"/>
        <v>127.94201087114496</v>
      </c>
      <c r="P75" s="9"/>
    </row>
    <row r="76" spans="1:119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448851</v>
      </c>
      <c r="K76" s="46">
        <v>0</v>
      </c>
      <c r="L76" s="46">
        <v>0</v>
      </c>
      <c r="M76" s="46">
        <v>0</v>
      </c>
      <c r="N76" s="46">
        <f t="shared" si="15"/>
        <v>448851</v>
      </c>
      <c r="O76" s="47">
        <f t="shared" si="14"/>
        <v>13.046856378804174</v>
      </c>
      <c r="P76" s="9"/>
    </row>
    <row r="77" spans="1:119">
      <c r="A77" s="12"/>
      <c r="B77" s="25">
        <v>369.9</v>
      </c>
      <c r="C77" s="20" t="s">
        <v>82</v>
      </c>
      <c r="D77" s="46">
        <v>114774</v>
      </c>
      <c r="E77" s="46">
        <v>-58959</v>
      </c>
      <c r="F77" s="46">
        <v>0</v>
      </c>
      <c r="G77" s="46">
        <v>79334</v>
      </c>
      <c r="H77" s="46">
        <v>0</v>
      </c>
      <c r="I77" s="46">
        <v>173250</v>
      </c>
      <c r="J77" s="46">
        <v>0</v>
      </c>
      <c r="K77" s="46">
        <v>167833</v>
      </c>
      <c r="L77" s="46">
        <v>0</v>
      </c>
      <c r="M77" s="46">
        <v>35928</v>
      </c>
      <c r="N77" s="46">
        <f t="shared" si="15"/>
        <v>512160</v>
      </c>
      <c r="O77" s="47">
        <f t="shared" si="14"/>
        <v>14.887073801703339</v>
      </c>
      <c r="P77" s="9"/>
    </row>
    <row r="78" spans="1:119" ht="15.75">
      <c r="A78" s="29" t="s">
        <v>52</v>
      </c>
      <c r="B78" s="30"/>
      <c r="C78" s="31"/>
      <c r="D78" s="32">
        <f t="shared" ref="D78:M78" si="16">SUM(D79:D79)</f>
        <v>5130151</v>
      </c>
      <c r="E78" s="32">
        <f t="shared" si="16"/>
        <v>158169</v>
      </c>
      <c r="F78" s="32">
        <f t="shared" si="16"/>
        <v>327741</v>
      </c>
      <c r="G78" s="32">
        <f t="shared" si="16"/>
        <v>980000</v>
      </c>
      <c r="H78" s="32">
        <f t="shared" si="16"/>
        <v>0</v>
      </c>
      <c r="I78" s="32">
        <f t="shared" si="16"/>
        <v>4271987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606726</v>
      </c>
      <c r="N78" s="32">
        <f>SUM(D78:M78)</f>
        <v>11474774</v>
      </c>
      <c r="O78" s="45">
        <f t="shared" si="14"/>
        <v>333.53992384385083</v>
      </c>
      <c r="P78" s="9"/>
    </row>
    <row r="79" spans="1:119" ht="15.75" thickBot="1">
      <c r="A79" s="12"/>
      <c r="B79" s="25">
        <v>381</v>
      </c>
      <c r="C79" s="20" t="s">
        <v>83</v>
      </c>
      <c r="D79" s="46">
        <v>5130151</v>
      </c>
      <c r="E79" s="46">
        <v>158169</v>
      </c>
      <c r="F79" s="46">
        <v>327741</v>
      </c>
      <c r="G79" s="46">
        <v>980000</v>
      </c>
      <c r="H79" s="46">
        <v>0</v>
      </c>
      <c r="I79" s="46">
        <v>4271987</v>
      </c>
      <c r="J79" s="46">
        <v>0</v>
      </c>
      <c r="K79" s="46">
        <v>0</v>
      </c>
      <c r="L79" s="46">
        <v>0</v>
      </c>
      <c r="M79" s="46">
        <v>606726</v>
      </c>
      <c r="N79" s="46">
        <f>SUM(D79:M79)</f>
        <v>11474774</v>
      </c>
      <c r="O79" s="47">
        <f t="shared" si="14"/>
        <v>333.53992384385083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7">SUM(D5,D16,D26,D47,D63,D68,D78)</f>
        <v>58217470</v>
      </c>
      <c r="E80" s="15">
        <f t="shared" si="17"/>
        <v>2583397</v>
      </c>
      <c r="F80" s="15">
        <f t="shared" si="17"/>
        <v>330398</v>
      </c>
      <c r="G80" s="15">
        <f t="shared" si="17"/>
        <v>1412070</v>
      </c>
      <c r="H80" s="15">
        <f t="shared" si="17"/>
        <v>0</v>
      </c>
      <c r="I80" s="15">
        <f t="shared" si="17"/>
        <v>26656658</v>
      </c>
      <c r="J80" s="15">
        <f t="shared" si="17"/>
        <v>6574472</v>
      </c>
      <c r="K80" s="15">
        <f t="shared" si="17"/>
        <v>4636613</v>
      </c>
      <c r="L80" s="15">
        <f t="shared" si="17"/>
        <v>0</v>
      </c>
      <c r="M80" s="15">
        <f t="shared" si="17"/>
        <v>4488373</v>
      </c>
      <c r="N80" s="15">
        <f>SUM(D80:M80)</f>
        <v>104899451</v>
      </c>
      <c r="O80" s="38">
        <f t="shared" si="14"/>
        <v>3049.1367322617211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90</v>
      </c>
      <c r="M82" s="48"/>
      <c r="N82" s="48"/>
      <c r="O82" s="43">
        <v>34403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112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A83:O83"/>
    <mergeCell ref="L82:N8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38358401</v>
      </c>
      <c r="E5" s="27">
        <f t="shared" si="0"/>
        <v>0</v>
      </c>
      <c r="F5" s="27">
        <f t="shared" si="0"/>
        <v>0</v>
      </c>
      <c r="G5" s="27">
        <f t="shared" si="0"/>
        <v>214198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466535</v>
      </c>
      <c r="L5" s="27">
        <f t="shared" si="0"/>
        <v>0</v>
      </c>
      <c r="M5" s="27">
        <f t="shared" si="0"/>
        <v>3286632</v>
      </c>
      <c r="N5" s="28">
        <f>SUM(D5:M5)</f>
        <v>42325766</v>
      </c>
      <c r="O5" s="33">
        <f t="shared" ref="O5:O36" si="1">(N5/O$83)</f>
        <v>1204.1469701280228</v>
      </c>
      <c r="P5" s="6"/>
    </row>
    <row r="6" spans="1:133">
      <c r="A6" s="12"/>
      <c r="B6" s="25">
        <v>311</v>
      </c>
      <c r="C6" s="20" t="s">
        <v>2</v>
      </c>
      <c r="D6" s="46">
        <v>32558378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3286632</v>
      </c>
      <c r="N6" s="46">
        <f>SUM(D6:M6)</f>
        <v>35845010</v>
      </c>
      <c r="O6" s="47">
        <f t="shared" si="1"/>
        <v>1019.7726884779516</v>
      </c>
      <c r="P6" s="9"/>
    </row>
    <row r="7" spans="1:133">
      <c r="A7" s="12"/>
      <c r="B7" s="25">
        <v>312.41000000000003</v>
      </c>
      <c r="C7" s="20" t="s">
        <v>11</v>
      </c>
      <c r="D7" s="46">
        <v>586786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586786</v>
      </c>
      <c r="O7" s="47">
        <f t="shared" si="1"/>
        <v>16.693769559032717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214198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214198</v>
      </c>
      <c r="O8" s="47">
        <f t="shared" si="1"/>
        <v>6.0938264580369843</v>
      </c>
      <c r="P8" s="9"/>
    </row>
    <row r="9" spans="1:133">
      <c r="A9" s="12"/>
      <c r="B9" s="25">
        <v>312.51</v>
      </c>
      <c r="C9" s="20" t="s">
        <v>91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285024</v>
      </c>
      <c r="L9" s="46">
        <v>0</v>
      </c>
      <c r="M9" s="46">
        <v>0</v>
      </c>
      <c r="N9" s="46">
        <f>SUM(D9:M9)</f>
        <v>285024</v>
      </c>
      <c r="O9" s="47">
        <f t="shared" si="1"/>
        <v>8.1087908961593165</v>
      </c>
      <c r="P9" s="9"/>
    </row>
    <row r="10" spans="1:133">
      <c r="A10" s="12"/>
      <c r="B10" s="25">
        <v>312.52</v>
      </c>
      <c r="C10" s="20" t="s">
        <v>92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181511</v>
      </c>
      <c r="L10" s="46">
        <v>0</v>
      </c>
      <c r="M10" s="46">
        <v>0</v>
      </c>
      <c r="N10" s="46">
        <f>SUM(D10:M10)</f>
        <v>181511</v>
      </c>
      <c r="O10" s="47">
        <f t="shared" si="1"/>
        <v>5.1638975817923187</v>
      </c>
      <c r="P10" s="9"/>
    </row>
    <row r="11" spans="1:133">
      <c r="A11" s="12"/>
      <c r="B11" s="25">
        <v>314.10000000000002</v>
      </c>
      <c r="C11" s="20" t="s">
        <v>12</v>
      </c>
      <c r="D11" s="46">
        <v>2279535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2279535</v>
      </c>
      <c r="O11" s="47">
        <f t="shared" si="1"/>
        <v>64.851635846372687</v>
      </c>
      <c r="P11" s="9"/>
    </row>
    <row r="12" spans="1:133">
      <c r="A12" s="12"/>
      <c r="B12" s="25">
        <v>314.3</v>
      </c>
      <c r="C12" s="20" t="s">
        <v>13</v>
      </c>
      <c r="D12" s="46">
        <v>498586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498586</v>
      </c>
      <c r="O12" s="47">
        <f t="shared" si="1"/>
        <v>14.18452347083926</v>
      </c>
      <c r="P12" s="9"/>
    </row>
    <row r="13" spans="1:133">
      <c r="A13" s="12"/>
      <c r="B13" s="25">
        <v>314.39999999999998</v>
      </c>
      <c r="C13" s="20" t="s">
        <v>14</v>
      </c>
      <c r="D13" s="46">
        <v>89784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89784</v>
      </c>
      <c r="O13" s="47">
        <f t="shared" si="1"/>
        <v>2.5543100995732573</v>
      </c>
      <c r="P13" s="9"/>
    </row>
    <row r="14" spans="1:133">
      <c r="A14" s="12"/>
      <c r="B14" s="25">
        <v>315</v>
      </c>
      <c r="C14" s="20" t="s">
        <v>15</v>
      </c>
      <c r="D14" s="46">
        <v>1881201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1881201</v>
      </c>
      <c r="O14" s="47">
        <f t="shared" si="1"/>
        <v>53.519231863442393</v>
      </c>
      <c r="P14" s="9"/>
    </row>
    <row r="15" spans="1:133">
      <c r="A15" s="12"/>
      <c r="B15" s="25">
        <v>316</v>
      </c>
      <c r="C15" s="20" t="s">
        <v>16</v>
      </c>
      <c r="D15" s="46">
        <v>464131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464131</v>
      </c>
      <c r="O15" s="47">
        <f t="shared" si="1"/>
        <v>13.20429587482219</v>
      </c>
      <c r="P15" s="9"/>
    </row>
    <row r="16" spans="1:133" ht="15.75">
      <c r="A16" s="29" t="s">
        <v>123</v>
      </c>
      <c r="B16" s="30"/>
      <c r="C16" s="31"/>
      <c r="D16" s="32">
        <f t="shared" ref="D16:M16" si="3">SUM(D17:D20)</f>
        <v>2662668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2662668</v>
      </c>
      <c r="O16" s="45">
        <f t="shared" si="1"/>
        <v>75.751578947368415</v>
      </c>
      <c r="P16" s="10"/>
    </row>
    <row r="17" spans="1:16">
      <c r="A17" s="12"/>
      <c r="B17" s="25">
        <v>322</v>
      </c>
      <c r="C17" s="20" t="s">
        <v>0</v>
      </c>
      <c r="D17" s="46">
        <v>838771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838771</v>
      </c>
      <c r="O17" s="47">
        <f t="shared" si="1"/>
        <v>23.862617354196303</v>
      </c>
      <c r="P17" s="9"/>
    </row>
    <row r="18" spans="1:16">
      <c r="A18" s="12"/>
      <c r="B18" s="25">
        <v>323.10000000000002</v>
      </c>
      <c r="C18" s="20" t="s">
        <v>18</v>
      </c>
      <c r="D18" s="46">
        <v>1785163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1785163</v>
      </c>
      <c r="O18" s="47">
        <f t="shared" si="1"/>
        <v>50.786998577524891</v>
      </c>
      <c r="P18" s="9"/>
    </row>
    <row r="19" spans="1:16">
      <c r="A19" s="12"/>
      <c r="B19" s="25">
        <v>323.39999999999998</v>
      </c>
      <c r="C19" s="20" t="s">
        <v>19</v>
      </c>
      <c r="D19" s="46">
        <v>35392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35392</v>
      </c>
      <c r="O19" s="47">
        <f t="shared" si="1"/>
        <v>1.0068847795163585</v>
      </c>
      <c r="P19" s="9"/>
    </row>
    <row r="20" spans="1:16">
      <c r="A20" s="12"/>
      <c r="B20" s="25">
        <v>329</v>
      </c>
      <c r="C20" s="20" t="s">
        <v>124</v>
      </c>
      <c r="D20" s="46">
        <v>3342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3342</v>
      </c>
      <c r="O20" s="47">
        <f t="shared" si="1"/>
        <v>9.5078236130867716E-2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SUM(D22:D43)</f>
        <v>3922168</v>
      </c>
      <c r="E21" s="32">
        <f t="shared" si="5"/>
        <v>2624895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113949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6661012</v>
      </c>
      <c r="O21" s="45">
        <f t="shared" si="1"/>
        <v>189.50247510668564</v>
      </c>
      <c r="P21" s="10"/>
    </row>
    <row r="22" spans="1:16">
      <c r="A22" s="12"/>
      <c r="B22" s="25">
        <v>331.1</v>
      </c>
      <c r="C22" s="20" t="s">
        <v>125</v>
      </c>
      <c r="D22" s="46">
        <v>0</v>
      </c>
      <c r="E22" s="46">
        <v>600985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600985</v>
      </c>
      <c r="O22" s="47">
        <f t="shared" si="1"/>
        <v>17.097724039829302</v>
      </c>
      <c r="P22" s="9"/>
    </row>
    <row r="23" spans="1:16">
      <c r="A23" s="12"/>
      <c r="B23" s="25">
        <v>331.2</v>
      </c>
      <c r="C23" s="20" t="s">
        <v>26</v>
      </c>
      <c r="D23" s="46">
        <v>0</v>
      </c>
      <c r="E23" s="46">
        <v>241389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6" si="6">SUM(D23:M23)</f>
        <v>241389</v>
      </c>
      <c r="O23" s="47">
        <f t="shared" si="1"/>
        <v>6.8673968705547654</v>
      </c>
      <c r="P23" s="9"/>
    </row>
    <row r="24" spans="1:16">
      <c r="A24" s="12"/>
      <c r="B24" s="25">
        <v>331.9</v>
      </c>
      <c r="C24" s="20" t="s">
        <v>28</v>
      </c>
      <c r="D24" s="46">
        <v>0</v>
      </c>
      <c r="E24" s="46">
        <v>10887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10887</v>
      </c>
      <c r="O24" s="47">
        <f t="shared" si="1"/>
        <v>0.30972972972972973</v>
      </c>
      <c r="P24" s="9"/>
    </row>
    <row r="25" spans="1:16">
      <c r="A25" s="12"/>
      <c r="B25" s="25">
        <v>334.2</v>
      </c>
      <c r="C25" s="20" t="s">
        <v>29</v>
      </c>
      <c r="D25" s="46">
        <v>0</v>
      </c>
      <c r="E25" s="46">
        <v>427604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427604</v>
      </c>
      <c r="O25" s="47">
        <f t="shared" si="1"/>
        <v>12.165120910384069</v>
      </c>
      <c r="P25" s="9"/>
    </row>
    <row r="26" spans="1:16">
      <c r="A26" s="12"/>
      <c r="B26" s="25">
        <v>334.31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94864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94864</v>
      </c>
      <c r="O26" s="47">
        <f t="shared" si="1"/>
        <v>2.6988335704125177</v>
      </c>
      <c r="P26" s="9"/>
    </row>
    <row r="27" spans="1:16">
      <c r="A27" s="12"/>
      <c r="B27" s="25">
        <v>334.49</v>
      </c>
      <c r="C27" s="20" t="s">
        <v>31</v>
      </c>
      <c r="D27" s="46">
        <v>0</v>
      </c>
      <c r="E27" s="46">
        <v>497659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497659</v>
      </c>
      <c r="O27" s="47">
        <f t="shared" si="1"/>
        <v>14.158150782361309</v>
      </c>
      <c r="P27" s="9"/>
    </row>
    <row r="28" spans="1:16">
      <c r="A28" s="12"/>
      <c r="B28" s="25">
        <v>334.62</v>
      </c>
      <c r="C28" s="20" t="s">
        <v>126</v>
      </c>
      <c r="D28" s="46">
        <v>0</v>
      </c>
      <c r="E28" s="46">
        <v>11753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11753</v>
      </c>
      <c r="O28" s="47">
        <f t="shared" si="1"/>
        <v>0.33436699857752489</v>
      </c>
      <c r="P28" s="9"/>
    </row>
    <row r="29" spans="1:16">
      <c r="A29" s="12"/>
      <c r="B29" s="25">
        <v>334.69</v>
      </c>
      <c r="C29" s="20" t="s">
        <v>32</v>
      </c>
      <c r="D29" s="46">
        <v>0</v>
      </c>
      <c r="E29" s="46">
        <v>54044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54044</v>
      </c>
      <c r="O29" s="47">
        <f t="shared" si="1"/>
        <v>1.537524893314367</v>
      </c>
      <c r="P29" s="9"/>
    </row>
    <row r="30" spans="1:16">
      <c r="A30" s="12"/>
      <c r="B30" s="25">
        <v>334.7</v>
      </c>
      <c r="C30" s="20" t="s">
        <v>100</v>
      </c>
      <c r="D30" s="46">
        <v>0</v>
      </c>
      <c r="E30" s="46">
        <v>93766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93766</v>
      </c>
      <c r="O30" s="47">
        <f t="shared" si="1"/>
        <v>2.6675960170697013</v>
      </c>
      <c r="P30" s="9"/>
    </row>
    <row r="31" spans="1:16">
      <c r="A31" s="12"/>
      <c r="B31" s="25">
        <v>334.9</v>
      </c>
      <c r="C31" s="20" t="s">
        <v>33</v>
      </c>
      <c r="D31" s="46">
        <v>112124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112124</v>
      </c>
      <c r="O31" s="47">
        <f t="shared" si="1"/>
        <v>3.1898719772403985</v>
      </c>
      <c r="P31" s="9"/>
    </row>
    <row r="32" spans="1:16">
      <c r="A32" s="12"/>
      <c r="B32" s="25">
        <v>335.12</v>
      </c>
      <c r="C32" s="20" t="s">
        <v>34</v>
      </c>
      <c r="D32" s="46">
        <v>1050097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1050097</v>
      </c>
      <c r="O32" s="47">
        <f t="shared" si="1"/>
        <v>29.874736842105264</v>
      </c>
      <c r="P32" s="9"/>
    </row>
    <row r="33" spans="1:16">
      <c r="A33" s="12"/>
      <c r="B33" s="25">
        <v>335.14</v>
      </c>
      <c r="C33" s="20" t="s">
        <v>35</v>
      </c>
      <c r="D33" s="46">
        <v>5635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5635</v>
      </c>
      <c r="O33" s="47">
        <f t="shared" si="1"/>
        <v>0.16031294452347084</v>
      </c>
      <c r="P33" s="9"/>
    </row>
    <row r="34" spans="1:16">
      <c r="A34" s="12"/>
      <c r="B34" s="25">
        <v>335.15</v>
      </c>
      <c r="C34" s="20" t="s">
        <v>36</v>
      </c>
      <c r="D34" s="46">
        <v>10286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10286</v>
      </c>
      <c r="O34" s="47">
        <f t="shared" si="1"/>
        <v>0.29263157894736841</v>
      </c>
      <c r="P34" s="9"/>
    </row>
    <row r="35" spans="1:16">
      <c r="A35" s="12"/>
      <c r="B35" s="25">
        <v>335.18</v>
      </c>
      <c r="C35" s="20" t="s">
        <v>37</v>
      </c>
      <c r="D35" s="46">
        <v>2501168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2501168</v>
      </c>
      <c r="O35" s="47">
        <f t="shared" si="1"/>
        <v>71.156984352773833</v>
      </c>
      <c r="P35" s="9"/>
    </row>
    <row r="36" spans="1:16">
      <c r="A36" s="12"/>
      <c r="B36" s="25">
        <v>335.21</v>
      </c>
      <c r="C36" s="20" t="s">
        <v>38</v>
      </c>
      <c r="D36" s="46">
        <v>14160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14160</v>
      </c>
      <c r="O36" s="47">
        <f t="shared" si="1"/>
        <v>0.40284495021337124</v>
      </c>
      <c r="P36" s="9"/>
    </row>
    <row r="37" spans="1:16">
      <c r="A37" s="12"/>
      <c r="B37" s="25">
        <v>337.1</v>
      </c>
      <c r="C37" s="20" t="s">
        <v>127</v>
      </c>
      <c r="D37" s="46">
        <v>0</v>
      </c>
      <c r="E37" s="46">
        <v>359925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359925</v>
      </c>
      <c r="O37" s="47">
        <f t="shared" ref="O37:O68" si="8">(N37/O$83)</f>
        <v>10.23968705547653</v>
      </c>
      <c r="P37" s="9"/>
    </row>
    <row r="38" spans="1:16">
      <c r="A38" s="12"/>
      <c r="B38" s="25">
        <v>337.2</v>
      </c>
      <c r="C38" s="20" t="s">
        <v>39</v>
      </c>
      <c r="D38" s="46">
        <v>0</v>
      </c>
      <c r="E38" s="46">
        <v>39900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39900</v>
      </c>
      <c r="O38" s="47">
        <f t="shared" si="8"/>
        <v>1.1351351351351351</v>
      </c>
      <c r="P38" s="9"/>
    </row>
    <row r="39" spans="1:16">
      <c r="A39" s="12"/>
      <c r="B39" s="25">
        <v>337.5</v>
      </c>
      <c r="C39" s="20" t="s">
        <v>42</v>
      </c>
      <c r="D39" s="46">
        <v>0</v>
      </c>
      <c r="E39" s="46">
        <v>45932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45932</v>
      </c>
      <c r="O39" s="47">
        <f t="shared" si="8"/>
        <v>1.3067425320056898</v>
      </c>
      <c r="P39" s="9"/>
    </row>
    <row r="40" spans="1:16">
      <c r="A40" s="12"/>
      <c r="B40" s="25">
        <v>337.6</v>
      </c>
      <c r="C40" s="20" t="s">
        <v>43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5000</v>
      </c>
      <c r="O40" s="47">
        <f t="shared" si="8"/>
        <v>0.14224751066856331</v>
      </c>
      <c r="P40" s="9"/>
    </row>
    <row r="41" spans="1:16">
      <c r="A41" s="12"/>
      <c r="B41" s="25">
        <v>337.7</v>
      </c>
      <c r="C41" s="20" t="s">
        <v>44</v>
      </c>
      <c r="D41" s="46">
        <v>0</v>
      </c>
      <c r="E41" s="46">
        <v>126500</v>
      </c>
      <c r="F41" s="46">
        <v>0</v>
      </c>
      <c r="G41" s="46">
        <v>0</v>
      </c>
      <c r="H41" s="46">
        <v>0</v>
      </c>
      <c r="I41" s="46">
        <v>19085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145585</v>
      </c>
      <c r="O41" s="47">
        <f t="shared" si="8"/>
        <v>4.141820768136558</v>
      </c>
      <c r="P41" s="9"/>
    </row>
    <row r="42" spans="1:16">
      <c r="A42" s="12"/>
      <c r="B42" s="25">
        <v>337.9</v>
      </c>
      <c r="C42" s="20" t="s">
        <v>102</v>
      </c>
      <c r="D42" s="46">
        <v>0</v>
      </c>
      <c r="E42" s="46">
        <v>114551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114551</v>
      </c>
      <c r="O42" s="47">
        <f t="shared" si="8"/>
        <v>3.2589189189189187</v>
      </c>
      <c r="P42" s="9"/>
    </row>
    <row r="43" spans="1:16">
      <c r="A43" s="12"/>
      <c r="B43" s="25">
        <v>339</v>
      </c>
      <c r="C43" s="20" t="s">
        <v>45</v>
      </c>
      <c r="D43" s="46">
        <v>223698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223698</v>
      </c>
      <c r="O43" s="47">
        <f t="shared" si="8"/>
        <v>6.3640967283072545</v>
      </c>
      <c r="P43" s="9"/>
    </row>
    <row r="44" spans="1:16" ht="15.75">
      <c r="A44" s="29" t="s">
        <v>50</v>
      </c>
      <c r="B44" s="30"/>
      <c r="C44" s="31"/>
      <c r="D44" s="32">
        <f t="shared" ref="D44:M44" si="9">SUM(D45:D60)</f>
        <v>6563908</v>
      </c>
      <c r="E44" s="32">
        <f t="shared" si="9"/>
        <v>340368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20283279</v>
      </c>
      <c r="J44" s="32">
        <f t="shared" si="9"/>
        <v>7233851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34421406</v>
      </c>
      <c r="O44" s="45">
        <f t="shared" si="8"/>
        <v>979.27186344238976</v>
      </c>
      <c r="P44" s="10"/>
    </row>
    <row r="45" spans="1:16">
      <c r="A45" s="12"/>
      <c r="B45" s="25">
        <v>341.2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7233851</v>
      </c>
      <c r="K45" s="46">
        <v>0</v>
      </c>
      <c r="L45" s="46">
        <v>0</v>
      </c>
      <c r="M45" s="46">
        <v>0</v>
      </c>
      <c r="N45" s="46">
        <f>SUM(D45:M45)</f>
        <v>7233851</v>
      </c>
      <c r="O45" s="47">
        <f t="shared" si="8"/>
        <v>205.79945945945946</v>
      </c>
      <c r="P45" s="9"/>
    </row>
    <row r="46" spans="1:16">
      <c r="A46" s="12"/>
      <c r="B46" s="25">
        <v>341.9</v>
      </c>
      <c r="C46" s="20" t="s">
        <v>55</v>
      </c>
      <c r="D46" s="46">
        <v>4560</v>
      </c>
      <c r="E46" s="46">
        <v>0</v>
      </c>
      <c r="F46" s="46">
        <v>0</v>
      </c>
      <c r="G46" s="46">
        <v>0</v>
      </c>
      <c r="H46" s="46">
        <v>0</v>
      </c>
      <c r="I46" s="46">
        <v>1667385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2" si="10">SUM(D46:M46)</f>
        <v>1671945</v>
      </c>
      <c r="O46" s="47">
        <f t="shared" si="8"/>
        <v>47.566002844950212</v>
      </c>
      <c r="P46" s="9"/>
    </row>
    <row r="47" spans="1:16">
      <c r="A47" s="12"/>
      <c r="B47" s="25">
        <v>342.1</v>
      </c>
      <c r="C47" s="20" t="s">
        <v>56</v>
      </c>
      <c r="D47" s="46">
        <v>182475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182475</v>
      </c>
      <c r="O47" s="47">
        <f t="shared" si="8"/>
        <v>5.191322901849218</v>
      </c>
      <c r="P47" s="9"/>
    </row>
    <row r="48" spans="1:16">
      <c r="A48" s="12"/>
      <c r="B48" s="25">
        <v>342.2</v>
      </c>
      <c r="C48" s="20" t="s">
        <v>57</v>
      </c>
      <c r="D48" s="46">
        <v>215638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215638</v>
      </c>
      <c r="O48" s="47">
        <f t="shared" si="8"/>
        <v>6.1347937411095304</v>
      </c>
      <c r="P48" s="9"/>
    </row>
    <row r="49" spans="1:16">
      <c r="A49" s="12"/>
      <c r="B49" s="25">
        <v>342.4</v>
      </c>
      <c r="C49" s="20" t="s">
        <v>128</v>
      </c>
      <c r="D49" s="46">
        <v>191227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191227</v>
      </c>
      <c r="O49" s="47">
        <f t="shared" si="8"/>
        <v>5.4403129445234706</v>
      </c>
      <c r="P49" s="9"/>
    </row>
    <row r="50" spans="1:16">
      <c r="A50" s="12"/>
      <c r="B50" s="25">
        <v>342.5</v>
      </c>
      <c r="C50" s="20" t="s">
        <v>58</v>
      </c>
      <c r="D50" s="46">
        <v>146563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146563</v>
      </c>
      <c r="O50" s="47">
        <f t="shared" si="8"/>
        <v>4.1696443812233284</v>
      </c>
      <c r="P50" s="9"/>
    </row>
    <row r="51" spans="1:16">
      <c r="A51" s="12"/>
      <c r="B51" s="25">
        <v>342.6</v>
      </c>
      <c r="C51" s="20" t="s">
        <v>59</v>
      </c>
      <c r="D51" s="46">
        <v>755779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755779</v>
      </c>
      <c r="O51" s="47">
        <f t="shared" si="8"/>
        <v>21.501536273115221</v>
      </c>
      <c r="P51" s="9"/>
    </row>
    <row r="52" spans="1:16">
      <c r="A52" s="12"/>
      <c r="B52" s="25">
        <v>343.3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6649005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6649005</v>
      </c>
      <c r="O52" s="47">
        <f t="shared" si="8"/>
        <v>189.16088193456613</v>
      </c>
      <c r="P52" s="9"/>
    </row>
    <row r="53" spans="1:16">
      <c r="A53" s="12"/>
      <c r="B53" s="25">
        <v>343.4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3070809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3070809</v>
      </c>
      <c r="O53" s="47">
        <f t="shared" si="8"/>
        <v>87.362987197724038</v>
      </c>
      <c r="P53" s="9"/>
    </row>
    <row r="54" spans="1:16">
      <c r="A54" s="12"/>
      <c r="B54" s="25">
        <v>343.5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5856034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5856034</v>
      </c>
      <c r="O54" s="47">
        <f t="shared" si="8"/>
        <v>166.60125177809388</v>
      </c>
      <c r="P54" s="9"/>
    </row>
    <row r="55" spans="1:16">
      <c r="A55" s="12"/>
      <c r="B55" s="25">
        <v>343.9</v>
      </c>
      <c r="C55" s="20" t="s">
        <v>64</v>
      </c>
      <c r="D55" s="46">
        <v>62955</v>
      </c>
      <c r="E55" s="46">
        <v>0</v>
      </c>
      <c r="F55" s="46">
        <v>0</v>
      </c>
      <c r="G55" s="46">
        <v>0</v>
      </c>
      <c r="H55" s="46">
        <v>0</v>
      </c>
      <c r="I55" s="46">
        <v>1714705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1777660</v>
      </c>
      <c r="O55" s="47">
        <f t="shared" si="8"/>
        <v>50.57354196301565</v>
      </c>
      <c r="P55" s="9"/>
    </row>
    <row r="56" spans="1:16">
      <c r="A56" s="12"/>
      <c r="B56" s="25">
        <v>346.9</v>
      </c>
      <c r="C56" s="20" t="s">
        <v>104</v>
      </c>
      <c r="D56" s="46">
        <v>1727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1727</v>
      </c>
      <c r="O56" s="47">
        <f t="shared" si="8"/>
        <v>4.9132290184921761E-2</v>
      </c>
      <c r="P56" s="9"/>
    </row>
    <row r="57" spans="1:16">
      <c r="A57" s="12"/>
      <c r="B57" s="25">
        <v>347.1</v>
      </c>
      <c r="C57" s="20" t="s">
        <v>65</v>
      </c>
      <c r="D57" s="46">
        <v>2887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2887</v>
      </c>
      <c r="O57" s="47">
        <f t="shared" si="8"/>
        <v>8.2133712660028446E-2</v>
      </c>
      <c r="P57" s="9"/>
    </row>
    <row r="58" spans="1:16">
      <c r="A58" s="12"/>
      <c r="B58" s="25">
        <v>347.2</v>
      </c>
      <c r="C58" s="20" t="s">
        <v>66</v>
      </c>
      <c r="D58" s="46">
        <v>183557</v>
      </c>
      <c r="E58" s="46">
        <v>3651</v>
      </c>
      <c r="F58" s="46">
        <v>0</v>
      </c>
      <c r="G58" s="46">
        <v>0</v>
      </c>
      <c r="H58" s="46">
        <v>0</v>
      </c>
      <c r="I58" s="46">
        <v>12673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199881</v>
      </c>
      <c r="O58" s="47">
        <f t="shared" si="8"/>
        <v>5.6865149359886198</v>
      </c>
      <c r="P58" s="9"/>
    </row>
    <row r="59" spans="1:16">
      <c r="A59" s="12"/>
      <c r="B59" s="25">
        <v>347.4</v>
      </c>
      <c r="C59" s="20" t="s">
        <v>105</v>
      </c>
      <c r="D59" s="46">
        <v>0</v>
      </c>
      <c r="E59" s="46">
        <v>336717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336717</v>
      </c>
      <c r="O59" s="47">
        <f t="shared" si="8"/>
        <v>9.5794310099573252</v>
      </c>
      <c r="P59" s="9"/>
    </row>
    <row r="60" spans="1:16">
      <c r="A60" s="12"/>
      <c r="B60" s="25">
        <v>349</v>
      </c>
      <c r="C60" s="20" t="s">
        <v>107</v>
      </c>
      <c r="D60" s="46">
        <v>4816540</v>
      </c>
      <c r="E60" s="46">
        <v>0</v>
      </c>
      <c r="F60" s="46">
        <v>0</v>
      </c>
      <c r="G60" s="46">
        <v>0</v>
      </c>
      <c r="H60" s="46">
        <v>0</v>
      </c>
      <c r="I60" s="46">
        <v>1312668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6129208</v>
      </c>
      <c r="O60" s="47">
        <f t="shared" si="8"/>
        <v>174.3729160739687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SUM(D62:D64)</f>
        <v>275668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275668</v>
      </c>
      <c r="O61" s="45">
        <f t="shared" si="8"/>
        <v>7.8426173541963013</v>
      </c>
      <c r="P61" s="10"/>
    </row>
    <row r="62" spans="1:16">
      <c r="A62" s="13"/>
      <c r="B62" s="39">
        <v>351.3</v>
      </c>
      <c r="C62" s="21" t="s">
        <v>108</v>
      </c>
      <c r="D62" s="46">
        <v>12909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12909</v>
      </c>
      <c r="O62" s="47">
        <f t="shared" si="8"/>
        <v>0.36725462304409673</v>
      </c>
      <c r="P62" s="9"/>
    </row>
    <row r="63" spans="1:16">
      <c r="A63" s="13"/>
      <c r="B63" s="39">
        <v>354</v>
      </c>
      <c r="C63" s="21" t="s">
        <v>71</v>
      </c>
      <c r="D63" s="46">
        <v>258185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258185</v>
      </c>
      <c r="O63" s="47">
        <f t="shared" si="8"/>
        <v>7.3452347083926028</v>
      </c>
      <c r="P63" s="9"/>
    </row>
    <row r="64" spans="1:16">
      <c r="A64" s="13"/>
      <c r="B64" s="39">
        <v>359</v>
      </c>
      <c r="C64" s="21" t="s">
        <v>119</v>
      </c>
      <c r="D64" s="46">
        <v>4574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4574</v>
      </c>
      <c r="O64" s="47">
        <f t="shared" si="8"/>
        <v>0.1301280227596017</v>
      </c>
      <c r="P64" s="9"/>
    </row>
    <row r="65" spans="1:16" ht="15.75">
      <c r="A65" s="29" t="s">
        <v>3</v>
      </c>
      <c r="B65" s="30"/>
      <c r="C65" s="31"/>
      <c r="D65" s="32">
        <f t="shared" ref="D65:M65" si="12">SUM(D66:D78)</f>
        <v>524109</v>
      </c>
      <c r="E65" s="32">
        <f t="shared" si="12"/>
        <v>1327484</v>
      </c>
      <c r="F65" s="32">
        <f t="shared" si="12"/>
        <v>10528</v>
      </c>
      <c r="G65" s="32">
        <f t="shared" si="12"/>
        <v>1152324</v>
      </c>
      <c r="H65" s="32">
        <f t="shared" si="12"/>
        <v>0</v>
      </c>
      <c r="I65" s="32">
        <f t="shared" si="12"/>
        <v>2105133</v>
      </c>
      <c r="J65" s="32">
        <f t="shared" si="12"/>
        <v>531990</v>
      </c>
      <c r="K65" s="32">
        <f t="shared" si="12"/>
        <v>3632568</v>
      </c>
      <c r="L65" s="32">
        <f t="shared" si="12"/>
        <v>0</v>
      </c>
      <c r="M65" s="32">
        <f t="shared" si="12"/>
        <v>112257</v>
      </c>
      <c r="N65" s="32">
        <f>SUM(D65:M65)</f>
        <v>9396393</v>
      </c>
      <c r="O65" s="45">
        <f t="shared" si="8"/>
        <v>267.32270270270271</v>
      </c>
      <c r="P65" s="10"/>
    </row>
    <row r="66" spans="1:16">
      <c r="A66" s="12"/>
      <c r="B66" s="25">
        <v>361.1</v>
      </c>
      <c r="C66" s="20" t="s">
        <v>74</v>
      </c>
      <c r="D66" s="46">
        <v>520067</v>
      </c>
      <c r="E66" s="46">
        <v>102566</v>
      </c>
      <c r="F66" s="46">
        <v>10528</v>
      </c>
      <c r="G66" s="46">
        <v>866474</v>
      </c>
      <c r="H66" s="46">
        <v>0</v>
      </c>
      <c r="I66" s="46">
        <v>1175420</v>
      </c>
      <c r="J66" s="46">
        <v>308828</v>
      </c>
      <c r="K66" s="46">
        <v>4332640</v>
      </c>
      <c r="L66" s="46">
        <v>0</v>
      </c>
      <c r="M66" s="46">
        <v>51304</v>
      </c>
      <c r="N66" s="46">
        <f>SUM(D66:M66)</f>
        <v>7367827</v>
      </c>
      <c r="O66" s="47">
        <f t="shared" si="8"/>
        <v>209.61100995732573</v>
      </c>
      <c r="P66" s="9"/>
    </row>
    <row r="67" spans="1:16">
      <c r="A67" s="12"/>
      <c r="B67" s="25">
        <v>361.3</v>
      </c>
      <c r="C67" s="20" t="s">
        <v>75</v>
      </c>
      <c r="D67" s="46">
        <v>-81550</v>
      </c>
      <c r="E67" s="46">
        <v>-298093</v>
      </c>
      <c r="F67" s="46">
        <v>0</v>
      </c>
      <c r="G67" s="46">
        <v>0</v>
      </c>
      <c r="H67" s="46">
        <v>0</v>
      </c>
      <c r="I67" s="46">
        <v>-328380</v>
      </c>
      <c r="J67" s="46">
        <v>-168143</v>
      </c>
      <c r="K67" s="46">
        <v>-10610608</v>
      </c>
      <c r="L67" s="46">
        <v>0</v>
      </c>
      <c r="M67" s="46">
        <v>0</v>
      </c>
      <c r="N67" s="46">
        <f t="shared" ref="N67:N78" si="13">SUM(D67:M67)</f>
        <v>-11486774</v>
      </c>
      <c r="O67" s="47">
        <f t="shared" si="8"/>
        <v>-326.79300142247513</v>
      </c>
      <c r="P67" s="9"/>
    </row>
    <row r="68" spans="1:16">
      <c r="A68" s="12"/>
      <c r="B68" s="25">
        <v>361.4</v>
      </c>
      <c r="C68" s="20" t="s">
        <v>76</v>
      </c>
      <c r="D68" s="46">
        <v>0</v>
      </c>
      <c r="E68" s="46">
        <v>-94699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-94699</v>
      </c>
      <c r="O68" s="47">
        <f t="shared" si="8"/>
        <v>-2.694139402560455</v>
      </c>
      <c r="P68" s="9"/>
    </row>
    <row r="69" spans="1:16">
      <c r="A69" s="12"/>
      <c r="B69" s="25">
        <v>362</v>
      </c>
      <c r="C69" s="20" t="s">
        <v>77</v>
      </c>
      <c r="D69" s="46">
        <v>72870</v>
      </c>
      <c r="E69" s="46">
        <v>0</v>
      </c>
      <c r="F69" s="46">
        <v>0</v>
      </c>
      <c r="G69" s="46">
        <v>0</v>
      </c>
      <c r="H69" s="46">
        <v>0</v>
      </c>
      <c r="I69" s="46">
        <v>97558</v>
      </c>
      <c r="J69" s="46">
        <v>0</v>
      </c>
      <c r="K69" s="46">
        <v>0</v>
      </c>
      <c r="L69" s="46">
        <v>0</v>
      </c>
      <c r="M69" s="46">
        <v>58963</v>
      </c>
      <c r="N69" s="46">
        <f t="shared" si="13"/>
        <v>229391</v>
      </c>
      <c r="O69" s="47">
        <f t="shared" ref="O69:O81" si="14">(N69/O$83)</f>
        <v>6.5260597439544812</v>
      </c>
      <c r="P69" s="9"/>
    </row>
    <row r="70" spans="1:16">
      <c r="A70" s="12"/>
      <c r="B70" s="25">
        <v>363.22</v>
      </c>
      <c r="C70" s="20" t="s">
        <v>129</v>
      </c>
      <c r="D70" s="46">
        <v>0</v>
      </c>
      <c r="E70" s="46">
        <v>0</v>
      </c>
      <c r="F70" s="46">
        <v>0</v>
      </c>
      <c r="G70" s="46">
        <v>60653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60653</v>
      </c>
      <c r="O70" s="47">
        <f t="shared" si="14"/>
        <v>1.725547652916074</v>
      </c>
      <c r="P70" s="9"/>
    </row>
    <row r="71" spans="1:16">
      <c r="A71" s="12"/>
      <c r="B71" s="25">
        <v>363.24</v>
      </c>
      <c r="C71" s="20" t="s">
        <v>130</v>
      </c>
      <c r="D71" s="46">
        <v>0</v>
      </c>
      <c r="E71" s="46">
        <v>0</v>
      </c>
      <c r="F71" s="46">
        <v>0</v>
      </c>
      <c r="G71" s="46">
        <v>135531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135531</v>
      </c>
      <c r="O71" s="47">
        <f t="shared" si="14"/>
        <v>3.8557894736842107</v>
      </c>
      <c r="P71" s="9"/>
    </row>
    <row r="72" spans="1:16">
      <c r="A72" s="12"/>
      <c r="B72" s="25">
        <v>363.27</v>
      </c>
      <c r="C72" s="20" t="s">
        <v>131</v>
      </c>
      <c r="D72" s="46">
        <v>0</v>
      </c>
      <c r="E72" s="46">
        <v>0</v>
      </c>
      <c r="F72" s="46">
        <v>0</v>
      </c>
      <c r="G72" s="46">
        <v>80370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80370</v>
      </c>
      <c r="O72" s="47">
        <f t="shared" si="14"/>
        <v>2.2864864864864867</v>
      </c>
      <c r="P72" s="9"/>
    </row>
    <row r="73" spans="1:16">
      <c r="A73" s="12"/>
      <c r="B73" s="25">
        <v>363.29</v>
      </c>
      <c r="C73" s="20" t="s">
        <v>132</v>
      </c>
      <c r="D73" s="46">
        <v>0</v>
      </c>
      <c r="E73" s="46">
        <v>0</v>
      </c>
      <c r="F73" s="46">
        <v>0</v>
      </c>
      <c r="G73" s="46">
        <v>9296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9296</v>
      </c>
      <c r="O73" s="47">
        <f t="shared" si="14"/>
        <v>0.26446657183499289</v>
      </c>
      <c r="P73" s="9"/>
    </row>
    <row r="74" spans="1:16">
      <c r="A74" s="12"/>
      <c r="B74" s="25">
        <v>364</v>
      </c>
      <c r="C74" s="20" t="s">
        <v>110</v>
      </c>
      <c r="D74" s="46">
        <v>12435</v>
      </c>
      <c r="E74" s="46">
        <v>0</v>
      </c>
      <c r="F74" s="46">
        <v>0</v>
      </c>
      <c r="G74" s="46">
        <v>0</v>
      </c>
      <c r="H74" s="46">
        <v>0</v>
      </c>
      <c r="I74" s="46">
        <v>7487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19922</v>
      </c>
      <c r="O74" s="47">
        <f t="shared" si="14"/>
        <v>0.56677098150782357</v>
      </c>
      <c r="P74" s="9"/>
    </row>
    <row r="75" spans="1:16">
      <c r="A75" s="12"/>
      <c r="B75" s="25">
        <v>366</v>
      </c>
      <c r="C75" s="20" t="s">
        <v>79</v>
      </c>
      <c r="D75" s="46">
        <v>33789</v>
      </c>
      <c r="E75" s="46">
        <v>1445792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1479581</v>
      </c>
      <c r="O75" s="47">
        <f t="shared" si="14"/>
        <v>42.093342816500709</v>
      </c>
      <c r="P75" s="9"/>
    </row>
    <row r="76" spans="1:16">
      <c r="A76" s="12"/>
      <c r="B76" s="25">
        <v>368</v>
      </c>
      <c r="C76" s="20" t="s">
        <v>80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9901296</v>
      </c>
      <c r="L76" s="46">
        <v>0</v>
      </c>
      <c r="M76" s="46">
        <v>0</v>
      </c>
      <c r="N76" s="46">
        <f t="shared" si="13"/>
        <v>9901296</v>
      </c>
      <c r="O76" s="47">
        <f t="shared" si="14"/>
        <v>281.68694167852061</v>
      </c>
      <c r="P76" s="9"/>
    </row>
    <row r="77" spans="1:16">
      <c r="A77" s="12"/>
      <c r="B77" s="25">
        <v>369.3</v>
      </c>
      <c r="C77" s="20" t="s">
        <v>81</v>
      </c>
      <c r="D77" s="46">
        <v>52</v>
      </c>
      <c r="E77" s="46">
        <v>0</v>
      </c>
      <c r="F77" s="46">
        <v>0</v>
      </c>
      <c r="G77" s="46">
        <v>0</v>
      </c>
      <c r="H77" s="46">
        <v>0</v>
      </c>
      <c r="I77" s="46">
        <v>19000</v>
      </c>
      <c r="J77" s="46">
        <v>391305</v>
      </c>
      <c r="K77" s="46">
        <v>0</v>
      </c>
      <c r="L77" s="46">
        <v>0</v>
      </c>
      <c r="M77" s="46">
        <v>0</v>
      </c>
      <c r="N77" s="46">
        <f t="shared" si="13"/>
        <v>410357</v>
      </c>
      <c r="O77" s="47">
        <f t="shared" si="14"/>
        <v>11.674452347083927</v>
      </c>
      <c r="P77" s="9"/>
    </row>
    <row r="78" spans="1:16">
      <c r="A78" s="12"/>
      <c r="B78" s="25">
        <v>369.9</v>
      </c>
      <c r="C78" s="20" t="s">
        <v>82</v>
      </c>
      <c r="D78" s="46">
        <v>-33554</v>
      </c>
      <c r="E78" s="46">
        <v>171918</v>
      </c>
      <c r="F78" s="46">
        <v>0</v>
      </c>
      <c r="G78" s="46">
        <v>0</v>
      </c>
      <c r="H78" s="46">
        <v>0</v>
      </c>
      <c r="I78" s="46">
        <v>1134048</v>
      </c>
      <c r="J78" s="46">
        <v>0</v>
      </c>
      <c r="K78" s="46">
        <v>9240</v>
      </c>
      <c r="L78" s="46">
        <v>0</v>
      </c>
      <c r="M78" s="46">
        <v>1990</v>
      </c>
      <c r="N78" s="46">
        <f t="shared" si="13"/>
        <v>1283642</v>
      </c>
      <c r="O78" s="47">
        <f t="shared" si="14"/>
        <v>36.518975817923184</v>
      </c>
      <c r="P78" s="9"/>
    </row>
    <row r="79" spans="1:16" ht="15.75">
      <c r="A79" s="29" t="s">
        <v>52</v>
      </c>
      <c r="B79" s="30"/>
      <c r="C79" s="31"/>
      <c r="D79" s="32">
        <f t="shared" ref="D79:M79" si="15">SUM(D80:D80)</f>
        <v>2511389</v>
      </c>
      <c r="E79" s="32">
        <f t="shared" si="15"/>
        <v>469971</v>
      </c>
      <c r="F79" s="32">
        <f t="shared" si="15"/>
        <v>943474</v>
      </c>
      <c r="G79" s="32">
        <f t="shared" si="15"/>
        <v>2782</v>
      </c>
      <c r="H79" s="32">
        <f t="shared" si="15"/>
        <v>0</v>
      </c>
      <c r="I79" s="32">
        <f t="shared" si="15"/>
        <v>5004096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887765</v>
      </c>
      <c r="N79" s="32">
        <f>SUM(D79:M79)</f>
        <v>9819477</v>
      </c>
      <c r="O79" s="45">
        <f t="shared" si="14"/>
        <v>279.3592318634424</v>
      </c>
      <c r="P79" s="9"/>
    </row>
    <row r="80" spans="1:16" ht="15.75" thickBot="1">
      <c r="A80" s="12"/>
      <c r="B80" s="25">
        <v>381</v>
      </c>
      <c r="C80" s="20" t="s">
        <v>83</v>
      </c>
      <c r="D80" s="46">
        <v>2511389</v>
      </c>
      <c r="E80" s="46">
        <v>469971</v>
      </c>
      <c r="F80" s="46">
        <v>943474</v>
      </c>
      <c r="G80" s="46">
        <v>2782</v>
      </c>
      <c r="H80" s="46">
        <v>0</v>
      </c>
      <c r="I80" s="46">
        <v>5004096</v>
      </c>
      <c r="J80" s="46">
        <v>0</v>
      </c>
      <c r="K80" s="46">
        <v>0</v>
      </c>
      <c r="L80" s="46">
        <v>0</v>
      </c>
      <c r="M80" s="46">
        <v>887765</v>
      </c>
      <c r="N80" s="46">
        <f>SUM(D80:M80)</f>
        <v>9819477</v>
      </c>
      <c r="O80" s="47">
        <f t="shared" si="14"/>
        <v>279.3592318634424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6">SUM(D5,D16,D21,D44,D61,D65,D79)</f>
        <v>54818311</v>
      </c>
      <c r="E81" s="15">
        <f t="shared" si="16"/>
        <v>4762718</v>
      </c>
      <c r="F81" s="15">
        <f t="shared" si="16"/>
        <v>954002</v>
      </c>
      <c r="G81" s="15">
        <f t="shared" si="16"/>
        <v>1369304</v>
      </c>
      <c r="H81" s="15">
        <f t="shared" si="16"/>
        <v>0</v>
      </c>
      <c r="I81" s="15">
        <f t="shared" si="16"/>
        <v>27506457</v>
      </c>
      <c r="J81" s="15">
        <f t="shared" si="16"/>
        <v>7765841</v>
      </c>
      <c r="K81" s="15">
        <f t="shared" si="16"/>
        <v>4099103</v>
      </c>
      <c r="L81" s="15">
        <f t="shared" si="16"/>
        <v>0</v>
      </c>
      <c r="M81" s="15">
        <f t="shared" si="16"/>
        <v>4286654</v>
      </c>
      <c r="N81" s="15">
        <f>SUM(D81:M81)</f>
        <v>105562390</v>
      </c>
      <c r="O81" s="38">
        <f t="shared" si="14"/>
        <v>3003.1974395448078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133</v>
      </c>
      <c r="M83" s="48"/>
      <c r="N83" s="48"/>
      <c r="O83" s="43">
        <v>35150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177</v>
      </c>
      <c r="N4" s="35" t="s">
        <v>9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 t="shared" ref="D5:N5" si="0">SUM(D6:D14)</f>
        <v>57227085</v>
      </c>
      <c r="E5" s="27">
        <f t="shared" si="0"/>
        <v>9292541</v>
      </c>
      <c r="F5" s="27">
        <f t="shared" si="0"/>
        <v>0</v>
      </c>
      <c r="G5" s="27">
        <f t="shared" si="0"/>
        <v>3007038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69526664</v>
      </c>
      <c r="P5" s="33">
        <f t="shared" ref="P5:P36" si="1">(O5/P$78)</f>
        <v>1823.6502032786884</v>
      </c>
      <c r="Q5" s="6"/>
    </row>
    <row r="6" spans="1:134">
      <c r="A6" s="12"/>
      <c r="B6" s="25">
        <v>311</v>
      </c>
      <c r="C6" s="20" t="s">
        <v>2</v>
      </c>
      <c r="D6" s="46">
        <v>49013671</v>
      </c>
      <c r="E6" s="46">
        <v>9292541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58306212</v>
      </c>
      <c r="P6" s="47">
        <f t="shared" si="1"/>
        <v>1529.3432655737704</v>
      </c>
      <c r="Q6" s="9"/>
    </row>
    <row r="7" spans="1:134">
      <c r="A7" s="12"/>
      <c r="B7" s="25">
        <v>312.41000000000003</v>
      </c>
      <c r="C7" s="20" t="s">
        <v>180</v>
      </c>
      <c r="D7" s="46">
        <v>505731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505731</v>
      </c>
      <c r="P7" s="47">
        <f t="shared" si="1"/>
        <v>13.265075409836065</v>
      </c>
      <c r="Q7" s="9"/>
    </row>
    <row r="8" spans="1:134">
      <c r="A8" s="12"/>
      <c r="B8" s="25">
        <v>312.43</v>
      </c>
      <c r="C8" s="20" t="s">
        <v>181</v>
      </c>
      <c r="D8" s="46">
        <v>0</v>
      </c>
      <c r="E8" s="46">
        <v>0</v>
      </c>
      <c r="F8" s="46">
        <v>0</v>
      </c>
      <c r="G8" s="46">
        <v>212161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212161</v>
      </c>
      <c r="P8" s="47">
        <f t="shared" si="1"/>
        <v>5.5648786885245904</v>
      </c>
      <c r="Q8" s="9"/>
    </row>
    <row r="9" spans="1:134">
      <c r="A9" s="12"/>
      <c r="B9" s="25">
        <v>312.63</v>
      </c>
      <c r="C9" s="20" t="s">
        <v>182</v>
      </c>
      <c r="D9" s="46">
        <v>0</v>
      </c>
      <c r="E9" s="46">
        <v>0</v>
      </c>
      <c r="F9" s="46">
        <v>0</v>
      </c>
      <c r="G9" s="46">
        <v>2794877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2794877</v>
      </c>
      <c r="P9" s="47">
        <f t="shared" si="1"/>
        <v>73.308249180327863</v>
      </c>
      <c r="Q9" s="9"/>
    </row>
    <row r="10" spans="1:134">
      <c r="A10" s="12"/>
      <c r="B10" s="25">
        <v>314.10000000000002</v>
      </c>
      <c r="C10" s="20" t="s">
        <v>12</v>
      </c>
      <c r="D10" s="46">
        <v>3766935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3766935</v>
      </c>
      <c r="P10" s="47">
        <f t="shared" si="1"/>
        <v>98.804852459016388</v>
      </c>
      <c r="Q10" s="9"/>
    </row>
    <row r="11" spans="1:134">
      <c r="A11" s="12"/>
      <c r="B11" s="25">
        <v>314.3</v>
      </c>
      <c r="C11" s="20" t="s">
        <v>13</v>
      </c>
      <c r="D11" s="46">
        <v>1285996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1285996</v>
      </c>
      <c r="P11" s="47">
        <f t="shared" si="1"/>
        <v>33.731042622950817</v>
      </c>
      <c r="Q11" s="9"/>
    </row>
    <row r="12" spans="1:134">
      <c r="A12" s="12"/>
      <c r="B12" s="25">
        <v>314.39999999999998</v>
      </c>
      <c r="C12" s="20" t="s">
        <v>14</v>
      </c>
      <c r="D12" s="46">
        <v>149811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149811</v>
      </c>
      <c r="P12" s="47">
        <f t="shared" si="1"/>
        <v>3.9294688524590162</v>
      </c>
      <c r="Q12" s="9"/>
    </row>
    <row r="13" spans="1:134">
      <c r="A13" s="12"/>
      <c r="B13" s="25">
        <v>315.2</v>
      </c>
      <c r="C13" s="20" t="s">
        <v>183</v>
      </c>
      <c r="D13" s="46">
        <v>953484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953484</v>
      </c>
      <c r="P13" s="47">
        <f t="shared" si="1"/>
        <v>25.009416393442624</v>
      </c>
      <c r="Q13" s="9"/>
    </row>
    <row r="14" spans="1:134">
      <c r="A14" s="12"/>
      <c r="B14" s="25">
        <v>316</v>
      </c>
      <c r="C14" s="20" t="s">
        <v>137</v>
      </c>
      <c r="D14" s="46">
        <v>1551457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1551457</v>
      </c>
      <c r="P14" s="47">
        <f t="shared" si="1"/>
        <v>40.693954098360656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SUM(D16:D24)</f>
        <v>6389056</v>
      </c>
      <c r="E15" s="32">
        <f t="shared" si="3"/>
        <v>0</v>
      </c>
      <c r="F15" s="32">
        <f t="shared" si="3"/>
        <v>0</v>
      </c>
      <c r="G15" s="32">
        <f t="shared" si="3"/>
        <v>1543521</v>
      </c>
      <c r="H15" s="32">
        <f t="shared" si="3"/>
        <v>0</v>
      </c>
      <c r="I15" s="32">
        <f t="shared" si="3"/>
        <v>644487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8577064</v>
      </c>
      <c r="P15" s="45">
        <f t="shared" si="1"/>
        <v>224.97217049180327</v>
      </c>
      <c r="Q15" s="10"/>
    </row>
    <row r="16" spans="1:134">
      <c r="A16" s="12"/>
      <c r="B16" s="25">
        <v>322</v>
      </c>
      <c r="C16" s="20" t="s">
        <v>184</v>
      </c>
      <c r="D16" s="46">
        <v>3262690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3262690</v>
      </c>
      <c r="P16" s="47">
        <f t="shared" si="1"/>
        <v>85.578754098360662</v>
      </c>
      <c r="Q16" s="9"/>
    </row>
    <row r="17" spans="1:17">
      <c r="A17" s="12"/>
      <c r="B17" s="25">
        <v>323.10000000000002</v>
      </c>
      <c r="C17" s="20" t="s">
        <v>18</v>
      </c>
      <c r="D17" s="46">
        <v>2840051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2840051</v>
      </c>
      <c r="P17" s="47">
        <f t="shared" si="1"/>
        <v>74.493140983606551</v>
      </c>
      <c r="Q17" s="9"/>
    </row>
    <row r="18" spans="1:17">
      <c r="A18" s="12"/>
      <c r="B18" s="25">
        <v>323.39999999999998</v>
      </c>
      <c r="C18" s="20" t="s">
        <v>19</v>
      </c>
      <c r="D18" s="46">
        <v>53761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53761</v>
      </c>
      <c r="P18" s="47">
        <f t="shared" si="1"/>
        <v>1.4101245901639343</v>
      </c>
      <c r="Q18" s="9"/>
    </row>
    <row r="19" spans="1:17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112700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112700</v>
      </c>
      <c r="P19" s="47">
        <f t="shared" si="1"/>
        <v>2.9560655737704917</v>
      </c>
      <c r="Q19" s="9"/>
    </row>
    <row r="20" spans="1:17">
      <c r="A20" s="12"/>
      <c r="B20" s="25">
        <v>324.20999999999998</v>
      </c>
      <c r="C20" s="20" t="s">
        <v>97</v>
      </c>
      <c r="D20" s="46">
        <v>0</v>
      </c>
      <c r="E20" s="46">
        <v>0</v>
      </c>
      <c r="F20" s="46">
        <v>0</v>
      </c>
      <c r="G20" s="46">
        <v>828335</v>
      </c>
      <c r="H20" s="46">
        <v>0</v>
      </c>
      <c r="I20" s="46">
        <v>644487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1472822</v>
      </c>
      <c r="P20" s="47">
        <f t="shared" si="1"/>
        <v>38.631396721311475</v>
      </c>
      <c r="Q20" s="9"/>
    </row>
    <row r="21" spans="1:17">
      <c r="A21" s="12"/>
      <c r="B21" s="25">
        <v>324.31</v>
      </c>
      <c r="C21" s="20" t="s">
        <v>22</v>
      </c>
      <c r="D21" s="46">
        <v>5736</v>
      </c>
      <c r="E21" s="46">
        <v>0</v>
      </c>
      <c r="F21" s="46">
        <v>0</v>
      </c>
      <c r="G21" s="46">
        <v>281034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286770</v>
      </c>
      <c r="P21" s="47">
        <f t="shared" si="1"/>
        <v>7.5218360655737708</v>
      </c>
      <c r="Q21" s="9"/>
    </row>
    <row r="22" spans="1:17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293562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293562</v>
      </c>
      <c r="P22" s="47">
        <f t="shared" si="1"/>
        <v>7.6999868852459015</v>
      </c>
      <c r="Q22" s="9"/>
    </row>
    <row r="23" spans="1:17">
      <c r="A23" s="12"/>
      <c r="B23" s="25">
        <v>324.91000000000003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27890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27890</v>
      </c>
      <c r="P23" s="47">
        <f t="shared" si="1"/>
        <v>0.73154098360655739</v>
      </c>
      <c r="Q23" s="9"/>
    </row>
    <row r="24" spans="1:17">
      <c r="A24" s="12"/>
      <c r="B24" s="25">
        <v>329.5</v>
      </c>
      <c r="C24" s="20" t="s">
        <v>185</v>
      </c>
      <c r="D24" s="46">
        <v>226818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226818</v>
      </c>
      <c r="P24" s="47">
        <f t="shared" si="1"/>
        <v>5.9493245901639344</v>
      </c>
      <c r="Q24" s="9"/>
    </row>
    <row r="25" spans="1:17" ht="15.75">
      <c r="A25" s="29" t="s">
        <v>186</v>
      </c>
      <c r="B25" s="30"/>
      <c r="C25" s="31"/>
      <c r="D25" s="32">
        <f t="shared" ref="D25:N25" si="5">SUM(D26:D44)</f>
        <v>6840436</v>
      </c>
      <c r="E25" s="32">
        <f t="shared" si="5"/>
        <v>2661901</v>
      </c>
      <c r="F25" s="32">
        <f t="shared" si="5"/>
        <v>0</v>
      </c>
      <c r="G25" s="32">
        <f t="shared" si="5"/>
        <v>8880886</v>
      </c>
      <c r="H25" s="32">
        <f t="shared" si="5"/>
        <v>0</v>
      </c>
      <c r="I25" s="32">
        <f t="shared" si="5"/>
        <v>1091042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19474265</v>
      </c>
      <c r="P25" s="45">
        <f t="shared" si="1"/>
        <v>510.80039344262298</v>
      </c>
      <c r="Q25" s="10"/>
    </row>
    <row r="26" spans="1:17">
      <c r="A26" s="12"/>
      <c r="B26" s="25">
        <v>331.2</v>
      </c>
      <c r="C26" s="20" t="s">
        <v>26</v>
      </c>
      <c r="D26" s="46">
        <v>0</v>
      </c>
      <c r="E26" s="46">
        <v>236175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236175</v>
      </c>
      <c r="P26" s="47">
        <f t="shared" si="1"/>
        <v>6.1947540983606562</v>
      </c>
      <c r="Q26" s="9"/>
    </row>
    <row r="27" spans="1:17">
      <c r="A27" s="12"/>
      <c r="B27" s="25">
        <v>331.7</v>
      </c>
      <c r="C27" s="20" t="s">
        <v>160</v>
      </c>
      <c r="D27" s="46">
        <v>0</v>
      </c>
      <c r="E27" s="46">
        <v>97139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8" si="6">SUM(D27:N27)</f>
        <v>97139</v>
      </c>
      <c r="P27" s="47">
        <f t="shared" si="1"/>
        <v>2.5479081967213113</v>
      </c>
      <c r="Q27" s="9"/>
    </row>
    <row r="28" spans="1:17">
      <c r="A28" s="12"/>
      <c r="B28" s="25">
        <v>331.9</v>
      </c>
      <c r="C28" s="20" t="s">
        <v>28</v>
      </c>
      <c r="D28" s="46">
        <v>0</v>
      </c>
      <c r="E28" s="46">
        <v>1715714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1715714</v>
      </c>
      <c r="P28" s="47">
        <f t="shared" si="1"/>
        <v>45.00233442622951</v>
      </c>
      <c r="Q28" s="9"/>
    </row>
    <row r="29" spans="1:17">
      <c r="A29" s="12"/>
      <c r="B29" s="25">
        <v>334.2</v>
      </c>
      <c r="C29" s="20" t="s">
        <v>29</v>
      </c>
      <c r="D29" s="46">
        <v>0</v>
      </c>
      <c r="E29" s="46">
        <v>208844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208844</v>
      </c>
      <c r="P29" s="47">
        <f t="shared" si="1"/>
        <v>5.4778754098360656</v>
      </c>
      <c r="Q29" s="9"/>
    </row>
    <row r="30" spans="1:17">
      <c r="A30" s="12"/>
      <c r="B30" s="25">
        <v>334.31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500000</v>
      </c>
      <c r="P30" s="47">
        <f t="shared" si="1"/>
        <v>13.114754098360656</v>
      </c>
      <c r="Q30" s="9"/>
    </row>
    <row r="31" spans="1:17">
      <c r="A31" s="12"/>
      <c r="B31" s="25">
        <v>334.69</v>
      </c>
      <c r="C31" s="20" t="s">
        <v>32</v>
      </c>
      <c r="D31" s="46">
        <v>0</v>
      </c>
      <c r="E31" s="46">
        <v>106248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106248</v>
      </c>
      <c r="P31" s="47">
        <f t="shared" si="1"/>
        <v>2.7868327868852458</v>
      </c>
      <c r="Q31" s="9"/>
    </row>
    <row r="32" spans="1:17">
      <c r="A32" s="12"/>
      <c r="B32" s="25">
        <v>334.7</v>
      </c>
      <c r="C32" s="20" t="s">
        <v>100</v>
      </c>
      <c r="D32" s="46">
        <v>0</v>
      </c>
      <c r="E32" s="46">
        <v>6989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6989</v>
      </c>
      <c r="P32" s="47">
        <f t="shared" si="1"/>
        <v>0.18331803278688524</v>
      </c>
      <c r="Q32" s="9"/>
    </row>
    <row r="33" spans="1:17">
      <c r="A33" s="12"/>
      <c r="B33" s="25">
        <v>334.9</v>
      </c>
      <c r="C33" s="20" t="s">
        <v>33</v>
      </c>
      <c r="D33" s="46">
        <v>193662</v>
      </c>
      <c r="E33" s="46">
        <v>54381</v>
      </c>
      <c r="F33" s="46">
        <v>0</v>
      </c>
      <c r="G33" s="46">
        <v>8880886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9128929</v>
      </c>
      <c r="P33" s="47">
        <f t="shared" si="1"/>
        <v>239.44731803278688</v>
      </c>
      <c r="Q33" s="9"/>
    </row>
    <row r="34" spans="1:17">
      <c r="A34" s="12"/>
      <c r="B34" s="25">
        <v>335.125</v>
      </c>
      <c r="C34" s="20" t="s">
        <v>187</v>
      </c>
      <c r="D34" s="46">
        <v>1194606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1194606</v>
      </c>
      <c r="P34" s="47">
        <f t="shared" si="1"/>
        <v>31.333927868852459</v>
      </c>
      <c r="Q34" s="9"/>
    </row>
    <row r="35" spans="1:17">
      <c r="A35" s="12"/>
      <c r="B35" s="25">
        <v>335.14</v>
      </c>
      <c r="C35" s="20" t="s">
        <v>140</v>
      </c>
      <c r="D35" s="46">
        <v>14403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14403</v>
      </c>
      <c r="P35" s="47">
        <f t="shared" si="1"/>
        <v>0.37778360655737703</v>
      </c>
      <c r="Q35" s="9"/>
    </row>
    <row r="36" spans="1:17">
      <c r="A36" s="12"/>
      <c r="B36" s="25">
        <v>335.15</v>
      </c>
      <c r="C36" s="20" t="s">
        <v>141</v>
      </c>
      <c r="D36" s="46">
        <v>17185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17185</v>
      </c>
      <c r="P36" s="47">
        <f t="shared" si="1"/>
        <v>0.45075409836065572</v>
      </c>
      <c r="Q36" s="9"/>
    </row>
    <row r="37" spans="1:17">
      <c r="A37" s="12"/>
      <c r="B37" s="25">
        <v>335.18</v>
      </c>
      <c r="C37" s="20" t="s">
        <v>188</v>
      </c>
      <c r="D37" s="46">
        <v>3122955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3122955</v>
      </c>
      <c r="P37" s="47">
        <f t="shared" ref="P37:P68" si="7">(O37/P$78)</f>
        <v>81.913573770491809</v>
      </c>
      <c r="Q37" s="9"/>
    </row>
    <row r="38" spans="1:17">
      <c r="A38" s="12"/>
      <c r="B38" s="25">
        <v>335.21</v>
      </c>
      <c r="C38" s="20" t="s">
        <v>38</v>
      </c>
      <c r="D38" s="46">
        <v>15620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15620</v>
      </c>
      <c r="P38" s="47">
        <f t="shared" si="7"/>
        <v>0.40970491803278686</v>
      </c>
      <c r="Q38" s="9"/>
    </row>
    <row r="39" spans="1:17">
      <c r="A39" s="12"/>
      <c r="B39" s="25">
        <v>337.2</v>
      </c>
      <c r="C39" s="20" t="s">
        <v>39</v>
      </c>
      <c r="D39" s="46">
        <v>344109</v>
      </c>
      <c r="E39" s="46">
        <v>47720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5" si="8">SUM(D39:N39)</f>
        <v>391829</v>
      </c>
      <c r="P39" s="47">
        <f t="shared" si="7"/>
        <v>10.277481967213115</v>
      </c>
      <c r="Q39" s="9"/>
    </row>
    <row r="40" spans="1:17">
      <c r="A40" s="12"/>
      <c r="B40" s="25">
        <v>337.4</v>
      </c>
      <c r="C40" s="20" t="s">
        <v>41</v>
      </c>
      <c r="D40" s="46">
        <v>0</v>
      </c>
      <c r="E40" s="46">
        <v>10483</v>
      </c>
      <c r="F40" s="46">
        <v>0</v>
      </c>
      <c r="G40" s="46">
        <v>0</v>
      </c>
      <c r="H40" s="46">
        <v>0</v>
      </c>
      <c r="I40" s="46">
        <v>591042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601525</v>
      </c>
      <c r="P40" s="47">
        <f t="shared" si="7"/>
        <v>15.777704918032788</v>
      </c>
      <c r="Q40" s="9"/>
    </row>
    <row r="41" spans="1:17">
      <c r="A41" s="12"/>
      <c r="B41" s="25">
        <v>337.6</v>
      </c>
      <c r="C41" s="20" t="s">
        <v>43</v>
      </c>
      <c r="D41" s="46">
        <v>0</v>
      </c>
      <c r="E41" s="46">
        <v>119835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119835</v>
      </c>
      <c r="P41" s="47">
        <f t="shared" si="7"/>
        <v>3.1432131147540985</v>
      </c>
      <c r="Q41" s="9"/>
    </row>
    <row r="42" spans="1:17">
      <c r="A42" s="12"/>
      <c r="B42" s="25">
        <v>337.7</v>
      </c>
      <c r="C42" s="20" t="s">
        <v>44</v>
      </c>
      <c r="D42" s="46">
        <v>3110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3110</v>
      </c>
      <c r="P42" s="47">
        <f t="shared" si="7"/>
        <v>8.1573770491803282E-2</v>
      </c>
      <c r="Q42" s="9"/>
    </row>
    <row r="43" spans="1:17">
      <c r="A43" s="12"/>
      <c r="B43" s="25">
        <v>337.9</v>
      </c>
      <c r="C43" s="20" t="s">
        <v>102</v>
      </c>
      <c r="D43" s="46">
        <v>0</v>
      </c>
      <c r="E43" s="46">
        <v>58373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58373</v>
      </c>
      <c r="P43" s="47">
        <f t="shared" si="7"/>
        <v>1.5310950819672131</v>
      </c>
      <c r="Q43" s="9"/>
    </row>
    <row r="44" spans="1:17">
      <c r="A44" s="12"/>
      <c r="B44" s="25">
        <v>339</v>
      </c>
      <c r="C44" s="20" t="s">
        <v>45</v>
      </c>
      <c r="D44" s="46">
        <v>1934786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1934786</v>
      </c>
      <c r="P44" s="47">
        <f t="shared" si="7"/>
        <v>50.748485245901641</v>
      </c>
      <c r="Q44" s="9"/>
    </row>
    <row r="45" spans="1:17" ht="15.75">
      <c r="A45" s="29" t="s">
        <v>50</v>
      </c>
      <c r="B45" s="30"/>
      <c r="C45" s="31"/>
      <c r="D45" s="32">
        <f t="shared" ref="D45:N45" si="9">SUM(D46:D58)</f>
        <v>10254032</v>
      </c>
      <c r="E45" s="32">
        <f t="shared" si="9"/>
        <v>50000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38565403</v>
      </c>
      <c r="J45" s="32">
        <f t="shared" si="9"/>
        <v>9605534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8"/>
        <v>58474969</v>
      </c>
      <c r="P45" s="45">
        <f t="shared" si="7"/>
        <v>1533.7696786885247</v>
      </c>
      <c r="Q45" s="10"/>
    </row>
    <row r="46" spans="1:17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9605534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8" si="10">SUM(D46:N46)</f>
        <v>9605534</v>
      </c>
      <c r="P46" s="47">
        <f t="shared" si="7"/>
        <v>251.94843278688523</v>
      </c>
      <c r="Q46" s="9"/>
    </row>
    <row r="47" spans="1:17">
      <c r="A47" s="12"/>
      <c r="B47" s="25">
        <v>341.3</v>
      </c>
      <c r="C47" s="20" t="s">
        <v>170</v>
      </c>
      <c r="D47" s="46">
        <v>8021851</v>
      </c>
      <c r="E47" s="46">
        <v>50000</v>
      </c>
      <c r="F47" s="46">
        <v>0</v>
      </c>
      <c r="G47" s="46">
        <v>0</v>
      </c>
      <c r="H47" s="46">
        <v>0</v>
      </c>
      <c r="I47" s="46">
        <v>1631740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9703591</v>
      </c>
      <c r="P47" s="47">
        <f t="shared" si="7"/>
        <v>254.52041967213114</v>
      </c>
      <c r="Q47" s="9"/>
    </row>
    <row r="48" spans="1:17">
      <c r="A48" s="12"/>
      <c r="B48" s="25">
        <v>341.9</v>
      </c>
      <c r="C48" s="20" t="s">
        <v>144</v>
      </c>
      <c r="D48" s="46">
        <v>5881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5881</v>
      </c>
      <c r="P48" s="47">
        <f t="shared" si="7"/>
        <v>0.15425573770491804</v>
      </c>
      <c r="Q48" s="9"/>
    </row>
    <row r="49" spans="1:17">
      <c r="A49" s="12"/>
      <c r="B49" s="25">
        <v>342.1</v>
      </c>
      <c r="C49" s="20" t="s">
        <v>56</v>
      </c>
      <c r="D49" s="46">
        <v>133845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133845</v>
      </c>
      <c r="P49" s="47">
        <f t="shared" si="7"/>
        <v>3.5106885245901638</v>
      </c>
      <c r="Q49" s="9"/>
    </row>
    <row r="50" spans="1:17">
      <c r="A50" s="12"/>
      <c r="B50" s="25">
        <v>342.2</v>
      </c>
      <c r="C50" s="20" t="s">
        <v>57</v>
      </c>
      <c r="D50" s="46">
        <v>1641162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1641162</v>
      </c>
      <c r="P50" s="47">
        <f t="shared" si="7"/>
        <v>43.046872131147538</v>
      </c>
      <c r="Q50" s="9"/>
    </row>
    <row r="51" spans="1:17">
      <c r="A51" s="12"/>
      <c r="B51" s="25">
        <v>343.3</v>
      </c>
      <c r="C51" s="20" t="s">
        <v>61</v>
      </c>
      <c r="D51" s="46">
        <v>58447</v>
      </c>
      <c r="E51" s="46">
        <v>0</v>
      </c>
      <c r="F51" s="46">
        <v>0</v>
      </c>
      <c r="G51" s="46">
        <v>0</v>
      </c>
      <c r="H51" s="46">
        <v>0</v>
      </c>
      <c r="I51" s="46">
        <v>16814454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16872901</v>
      </c>
      <c r="P51" s="47">
        <f t="shared" si="7"/>
        <v>442.56789508196721</v>
      </c>
      <c r="Q51" s="9"/>
    </row>
    <row r="52" spans="1:17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2659518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2659518</v>
      </c>
      <c r="P52" s="47">
        <f t="shared" si="7"/>
        <v>69.757849180327867</v>
      </c>
      <c r="Q52" s="9"/>
    </row>
    <row r="53" spans="1:17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11776944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11776944</v>
      </c>
      <c r="P53" s="47">
        <f t="shared" si="7"/>
        <v>308.90344918032787</v>
      </c>
      <c r="Q53" s="9"/>
    </row>
    <row r="54" spans="1:17">
      <c r="A54" s="12"/>
      <c r="B54" s="25">
        <v>343.9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3327390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3327390</v>
      </c>
      <c r="P54" s="47">
        <f t="shared" si="7"/>
        <v>87.275803278688528</v>
      </c>
      <c r="Q54" s="9"/>
    </row>
    <row r="55" spans="1:17">
      <c r="A55" s="12"/>
      <c r="B55" s="25">
        <v>347.2</v>
      </c>
      <c r="C55" s="20" t="s">
        <v>66</v>
      </c>
      <c r="D55" s="46">
        <v>138409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138409</v>
      </c>
      <c r="P55" s="47">
        <f t="shared" si="7"/>
        <v>3.6303999999999998</v>
      </c>
      <c r="Q55" s="9"/>
    </row>
    <row r="56" spans="1:17">
      <c r="A56" s="12"/>
      <c r="B56" s="25">
        <v>347.4</v>
      </c>
      <c r="C56" s="20" t="s">
        <v>105</v>
      </c>
      <c r="D56" s="46">
        <v>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50</v>
      </c>
      <c r="P56" s="47">
        <f t="shared" si="7"/>
        <v>1.3114754098360656E-3</v>
      </c>
      <c r="Q56" s="9"/>
    </row>
    <row r="57" spans="1:17">
      <c r="A57" s="12"/>
      <c r="B57" s="25">
        <v>347.9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2355357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2355357</v>
      </c>
      <c r="P57" s="47">
        <f t="shared" si="7"/>
        <v>61.779855737704921</v>
      </c>
      <c r="Q57" s="9"/>
    </row>
    <row r="58" spans="1:17">
      <c r="A58" s="12"/>
      <c r="B58" s="25">
        <v>349</v>
      </c>
      <c r="C58" s="20" t="s">
        <v>189</v>
      </c>
      <c r="D58" s="46">
        <v>254387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254387</v>
      </c>
      <c r="P58" s="47">
        <f t="shared" si="7"/>
        <v>6.6724459016393443</v>
      </c>
      <c r="Q58" s="9"/>
    </row>
    <row r="59" spans="1:17" ht="15.75">
      <c r="A59" s="29" t="s">
        <v>51</v>
      </c>
      <c r="B59" s="30"/>
      <c r="C59" s="31"/>
      <c r="D59" s="32">
        <f t="shared" ref="D59:N59" si="11">SUM(D60:D61)</f>
        <v>538241</v>
      </c>
      <c r="E59" s="32">
        <f t="shared" si="11"/>
        <v>24468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>SUM(D59:N59)</f>
        <v>562709</v>
      </c>
      <c r="P59" s="45">
        <f t="shared" si="7"/>
        <v>14.759580327868852</v>
      </c>
      <c r="Q59" s="10"/>
    </row>
    <row r="60" spans="1:17">
      <c r="A60" s="13"/>
      <c r="B60" s="39">
        <v>354</v>
      </c>
      <c r="C60" s="21" t="s">
        <v>71</v>
      </c>
      <c r="D60" s="46">
        <v>538241</v>
      </c>
      <c r="E60" s="46">
        <v>13487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551728</v>
      </c>
      <c r="P60" s="47">
        <f t="shared" si="7"/>
        <v>14.471554098360656</v>
      </c>
      <c r="Q60" s="9"/>
    </row>
    <row r="61" spans="1:17">
      <c r="A61" s="13"/>
      <c r="B61" s="39">
        <v>356</v>
      </c>
      <c r="C61" s="21" t="s">
        <v>73</v>
      </c>
      <c r="D61" s="46">
        <v>0</v>
      </c>
      <c r="E61" s="46">
        <v>10981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10981</v>
      </c>
      <c r="P61" s="47">
        <f t="shared" si="7"/>
        <v>0.28802622950819673</v>
      </c>
      <c r="Q61" s="9"/>
    </row>
    <row r="62" spans="1:17" ht="15.75">
      <c r="A62" s="29" t="s">
        <v>3</v>
      </c>
      <c r="B62" s="30"/>
      <c r="C62" s="31"/>
      <c r="D62" s="32">
        <f t="shared" ref="D62:N62" si="12">SUM(D63:D72)</f>
        <v>521312</v>
      </c>
      <c r="E62" s="32">
        <f t="shared" si="12"/>
        <v>306748</v>
      </c>
      <c r="F62" s="32">
        <f t="shared" si="12"/>
        <v>2403</v>
      </c>
      <c r="G62" s="32">
        <f t="shared" si="12"/>
        <v>38384</v>
      </c>
      <c r="H62" s="32">
        <f t="shared" si="12"/>
        <v>0</v>
      </c>
      <c r="I62" s="32">
        <f t="shared" si="12"/>
        <v>1078398</v>
      </c>
      <c r="J62" s="32">
        <f t="shared" si="12"/>
        <v>1969163</v>
      </c>
      <c r="K62" s="32">
        <f t="shared" si="12"/>
        <v>72782496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>SUM(D62:N62)</f>
        <v>76698904</v>
      </c>
      <c r="P62" s="45">
        <f t="shared" si="7"/>
        <v>2011.774531147541</v>
      </c>
      <c r="Q62" s="10"/>
    </row>
    <row r="63" spans="1:17">
      <c r="A63" s="12"/>
      <c r="B63" s="25">
        <v>361.1</v>
      </c>
      <c r="C63" s="20" t="s">
        <v>74</v>
      </c>
      <c r="D63" s="46">
        <v>91718</v>
      </c>
      <c r="E63" s="46">
        <v>6504</v>
      </c>
      <c r="F63" s="46">
        <v>2403</v>
      </c>
      <c r="G63" s="46">
        <v>38384</v>
      </c>
      <c r="H63" s="46">
        <v>0</v>
      </c>
      <c r="I63" s="46">
        <v>192726</v>
      </c>
      <c r="J63" s="46">
        <v>30874</v>
      </c>
      <c r="K63" s="46">
        <v>5773408</v>
      </c>
      <c r="L63" s="46">
        <v>0</v>
      </c>
      <c r="M63" s="46">
        <v>0</v>
      </c>
      <c r="N63" s="46">
        <v>0</v>
      </c>
      <c r="O63" s="46">
        <f>SUM(D63:N63)</f>
        <v>6136017</v>
      </c>
      <c r="P63" s="47">
        <f t="shared" si="7"/>
        <v>160.94470819672131</v>
      </c>
      <c r="Q63" s="9"/>
    </row>
    <row r="64" spans="1:17">
      <c r="A64" s="12"/>
      <c r="B64" s="25">
        <v>361.3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40656885</v>
      </c>
      <c r="L64" s="46">
        <v>0</v>
      </c>
      <c r="M64" s="46">
        <v>0</v>
      </c>
      <c r="N64" s="46">
        <v>0</v>
      </c>
      <c r="O64" s="46">
        <f t="shared" ref="O64:O72" si="13">SUM(D64:N64)</f>
        <v>40656885</v>
      </c>
      <c r="P64" s="47">
        <f t="shared" si="7"/>
        <v>1066.4100983606556</v>
      </c>
      <c r="Q64" s="9"/>
    </row>
    <row r="65" spans="1:120">
      <c r="A65" s="12"/>
      <c r="B65" s="25">
        <v>361.4</v>
      </c>
      <c r="C65" s="20" t="s">
        <v>147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18729712</v>
      </c>
      <c r="L65" s="46">
        <v>0</v>
      </c>
      <c r="M65" s="46">
        <v>0</v>
      </c>
      <c r="N65" s="46">
        <v>0</v>
      </c>
      <c r="O65" s="46">
        <f t="shared" si="13"/>
        <v>18729712</v>
      </c>
      <c r="P65" s="47">
        <f t="shared" si="7"/>
        <v>491.27113442622948</v>
      </c>
      <c r="Q65" s="9"/>
    </row>
    <row r="66" spans="1:120">
      <c r="A66" s="12"/>
      <c r="B66" s="25">
        <v>362</v>
      </c>
      <c r="C66" s="20" t="s">
        <v>77</v>
      </c>
      <c r="D66" s="46">
        <v>241718</v>
      </c>
      <c r="E66" s="46">
        <v>279905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521623</v>
      </c>
      <c r="P66" s="47">
        <f t="shared" si="7"/>
        <v>13.681914754098361</v>
      </c>
      <c r="Q66" s="9"/>
    </row>
    <row r="67" spans="1:120">
      <c r="A67" s="12"/>
      <c r="B67" s="25">
        <v>364</v>
      </c>
      <c r="C67" s="20" t="s">
        <v>148</v>
      </c>
      <c r="D67" s="46">
        <v>661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46764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47425</v>
      </c>
      <c r="P67" s="47">
        <f t="shared" si="7"/>
        <v>1.2439344262295082</v>
      </c>
      <c r="Q67" s="9"/>
    </row>
    <row r="68" spans="1:120">
      <c r="A68" s="12"/>
      <c r="B68" s="25">
        <v>366</v>
      </c>
      <c r="C68" s="20" t="s">
        <v>79</v>
      </c>
      <c r="D68" s="46">
        <v>102630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102630</v>
      </c>
      <c r="P68" s="47">
        <f t="shared" si="7"/>
        <v>2.6919344262295084</v>
      </c>
      <c r="Q68" s="9"/>
    </row>
    <row r="69" spans="1:120">
      <c r="A69" s="12"/>
      <c r="B69" s="25">
        <v>367</v>
      </c>
      <c r="C69" s="20" t="s">
        <v>168</v>
      </c>
      <c r="D69" s="46">
        <v>390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390</v>
      </c>
      <c r="P69" s="47">
        <f t="shared" ref="P69:P76" si="14">(O69/P$78)</f>
        <v>1.0229508196721311E-2</v>
      </c>
      <c r="Q69" s="9"/>
    </row>
    <row r="70" spans="1:120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7363829</v>
      </c>
      <c r="L70" s="46">
        <v>0</v>
      </c>
      <c r="M70" s="46">
        <v>0</v>
      </c>
      <c r="N70" s="46">
        <v>0</v>
      </c>
      <c r="O70" s="46">
        <f t="shared" si="13"/>
        <v>7363829</v>
      </c>
      <c r="P70" s="47">
        <f t="shared" si="14"/>
        <v>193.14961311475409</v>
      </c>
      <c r="Q70" s="9"/>
    </row>
    <row r="71" spans="1:120">
      <c r="A71" s="12"/>
      <c r="B71" s="25">
        <v>369.3</v>
      </c>
      <c r="C71" s="20" t="s">
        <v>81</v>
      </c>
      <c r="D71" s="46">
        <v>68527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1866816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1935343</v>
      </c>
      <c r="P71" s="47">
        <f t="shared" si="14"/>
        <v>50.763095081967215</v>
      </c>
      <c r="Q71" s="9"/>
    </row>
    <row r="72" spans="1:120">
      <c r="A72" s="12"/>
      <c r="B72" s="25">
        <v>369.9</v>
      </c>
      <c r="C72" s="20" t="s">
        <v>82</v>
      </c>
      <c r="D72" s="46">
        <v>15668</v>
      </c>
      <c r="E72" s="46">
        <v>20339</v>
      </c>
      <c r="F72" s="46">
        <v>0</v>
      </c>
      <c r="G72" s="46">
        <v>0</v>
      </c>
      <c r="H72" s="46">
        <v>0</v>
      </c>
      <c r="I72" s="46">
        <v>885672</v>
      </c>
      <c r="J72" s="46">
        <v>24709</v>
      </c>
      <c r="K72" s="46">
        <v>258662</v>
      </c>
      <c r="L72" s="46">
        <v>0</v>
      </c>
      <c r="M72" s="46">
        <v>0</v>
      </c>
      <c r="N72" s="46">
        <v>0</v>
      </c>
      <c r="O72" s="46">
        <f t="shared" si="13"/>
        <v>1205050</v>
      </c>
      <c r="P72" s="47">
        <f t="shared" si="14"/>
        <v>31.607868852459017</v>
      </c>
      <c r="Q72" s="9"/>
    </row>
    <row r="73" spans="1:120" ht="15.75">
      <c r="A73" s="29" t="s">
        <v>52</v>
      </c>
      <c r="B73" s="30"/>
      <c r="C73" s="31"/>
      <c r="D73" s="32">
        <f t="shared" ref="D73:N73" si="15">SUM(D74:D75)</f>
        <v>1185715</v>
      </c>
      <c r="E73" s="32">
        <f t="shared" si="15"/>
        <v>819720</v>
      </c>
      <c r="F73" s="32">
        <f t="shared" si="15"/>
        <v>6955344</v>
      </c>
      <c r="G73" s="32">
        <f t="shared" si="15"/>
        <v>42345746</v>
      </c>
      <c r="H73" s="32">
        <f t="shared" si="15"/>
        <v>0</v>
      </c>
      <c r="I73" s="32">
        <f t="shared" si="15"/>
        <v>36159945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si="15"/>
        <v>0</v>
      </c>
      <c r="O73" s="32">
        <f>SUM(D73:N73)</f>
        <v>87466470</v>
      </c>
      <c r="P73" s="45">
        <f t="shared" si="14"/>
        <v>2294.2024918032785</v>
      </c>
      <c r="Q73" s="9"/>
    </row>
    <row r="74" spans="1:120">
      <c r="A74" s="12"/>
      <c r="B74" s="25">
        <v>381</v>
      </c>
      <c r="C74" s="20" t="s">
        <v>83</v>
      </c>
      <c r="D74" s="46">
        <v>1185715</v>
      </c>
      <c r="E74" s="46">
        <v>819720</v>
      </c>
      <c r="F74" s="46">
        <v>6955344</v>
      </c>
      <c r="G74" s="46">
        <v>5674649</v>
      </c>
      <c r="H74" s="46">
        <v>0</v>
      </c>
      <c r="I74" s="46">
        <v>36159945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50795373</v>
      </c>
      <c r="P74" s="47">
        <f t="shared" si="14"/>
        <v>1332.3376524590165</v>
      </c>
      <c r="Q74" s="9"/>
    </row>
    <row r="75" spans="1:120" ht="15.75" thickBot="1">
      <c r="A75" s="12"/>
      <c r="B75" s="25">
        <v>384</v>
      </c>
      <c r="C75" s="20" t="s">
        <v>115</v>
      </c>
      <c r="D75" s="46">
        <v>0</v>
      </c>
      <c r="E75" s="46">
        <v>0</v>
      </c>
      <c r="F75" s="46">
        <v>0</v>
      </c>
      <c r="G75" s="46">
        <v>36671097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36671097</v>
      </c>
      <c r="P75" s="47">
        <f t="shared" si="14"/>
        <v>961.86483934426235</v>
      </c>
      <c r="Q75" s="9"/>
    </row>
    <row r="76" spans="1:120" ht="16.5" thickBot="1">
      <c r="A76" s="14" t="s">
        <v>68</v>
      </c>
      <c r="B76" s="23"/>
      <c r="C76" s="22"/>
      <c r="D76" s="15">
        <f t="shared" ref="D76:N76" si="16">SUM(D5,D15,D25,D45,D59,D62,D73)</f>
        <v>82955877</v>
      </c>
      <c r="E76" s="15">
        <f t="shared" si="16"/>
        <v>13155378</v>
      </c>
      <c r="F76" s="15">
        <f t="shared" si="16"/>
        <v>6957747</v>
      </c>
      <c r="G76" s="15">
        <f t="shared" si="16"/>
        <v>55815575</v>
      </c>
      <c r="H76" s="15">
        <f t="shared" si="16"/>
        <v>0</v>
      </c>
      <c r="I76" s="15">
        <f t="shared" si="16"/>
        <v>77539275</v>
      </c>
      <c r="J76" s="15">
        <f t="shared" si="16"/>
        <v>11574697</v>
      </c>
      <c r="K76" s="15">
        <f t="shared" si="16"/>
        <v>72782496</v>
      </c>
      <c r="L76" s="15">
        <f t="shared" si="16"/>
        <v>0</v>
      </c>
      <c r="M76" s="15">
        <f t="shared" si="16"/>
        <v>0</v>
      </c>
      <c r="N76" s="15">
        <f t="shared" si="16"/>
        <v>0</v>
      </c>
      <c r="O76" s="15">
        <f>SUM(D76:N76)</f>
        <v>320781045</v>
      </c>
      <c r="P76" s="38">
        <f t="shared" si="14"/>
        <v>8413.9290491803276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8" t="s">
        <v>175</v>
      </c>
      <c r="N78" s="48"/>
      <c r="O78" s="48"/>
      <c r="P78" s="43">
        <v>38125</v>
      </c>
    </row>
    <row r="79" spans="1:120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20" ht="15.75" customHeight="1" thickBot="1">
      <c r="A80" s="52" t="s">
        <v>112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53845582</v>
      </c>
      <c r="E5" s="27">
        <f t="shared" si="0"/>
        <v>0</v>
      </c>
      <c r="F5" s="27">
        <f t="shared" si="0"/>
        <v>0</v>
      </c>
      <c r="G5" s="27">
        <f t="shared" si="0"/>
        <v>2678083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8717479</v>
      </c>
      <c r="N5" s="28">
        <f>SUM(D5:M5)</f>
        <v>65241144</v>
      </c>
      <c r="O5" s="33">
        <f t="shared" ref="O5:O36" si="1">(N5/O$76)</f>
        <v>1809.3891338713704</v>
      </c>
      <c r="P5" s="6"/>
    </row>
    <row r="6" spans="1:133">
      <c r="A6" s="12"/>
      <c r="B6" s="25">
        <v>311</v>
      </c>
      <c r="C6" s="20" t="s">
        <v>2</v>
      </c>
      <c r="D6" s="46">
        <v>45672050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8717479</v>
      </c>
      <c r="N6" s="46">
        <f>SUM(D6:M6)</f>
        <v>54389529</v>
      </c>
      <c r="O6" s="47">
        <f t="shared" si="1"/>
        <v>1508.4318994924702</v>
      </c>
      <c r="P6" s="9"/>
    </row>
    <row r="7" spans="1:133">
      <c r="A7" s="12"/>
      <c r="B7" s="25">
        <v>312.41000000000003</v>
      </c>
      <c r="C7" s="20" t="s">
        <v>11</v>
      </c>
      <c r="D7" s="46">
        <v>497260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497260</v>
      </c>
      <c r="O7" s="47">
        <f t="shared" si="1"/>
        <v>13.790942119422025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224939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224939</v>
      </c>
      <c r="O8" s="47">
        <f t="shared" si="1"/>
        <v>6.2384280444851203</v>
      </c>
      <c r="P8" s="9"/>
    </row>
    <row r="9" spans="1:133">
      <c r="A9" s="12"/>
      <c r="B9" s="25">
        <v>312.60000000000002</v>
      </c>
      <c r="C9" s="20" t="s">
        <v>163</v>
      </c>
      <c r="D9" s="46">
        <v>0</v>
      </c>
      <c r="E9" s="46">
        <v>0</v>
      </c>
      <c r="F9" s="46">
        <v>0</v>
      </c>
      <c r="G9" s="46">
        <v>2453144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2453144</v>
      </c>
      <c r="O9" s="47">
        <f t="shared" si="1"/>
        <v>68.035166541864271</v>
      </c>
      <c r="P9" s="9"/>
    </row>
    <row r="10" spans="1:133">
      <c r="A10" s="12"/>
      <c r="B10" s="25">
        <v>314.10000000000002</v>
      </c>
      <c r="C10" s="20" t="s">
        <v>12</v>
      </c>
      <c r="D10" s="46">
        <v>3615637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3615637</v>
      </c>
      <c r="O10" s="47">
        <f t="shared" si="1"/>
        <v>100.27559142468868</v>
      </c>
      <c r="P10" s="9"/>
    </row>
    <row r="11" spans="1:133">
      <c r="A11" s="12"/>
      <c r="B11" s="25">
        <v>314.3</v>
      </c>
      <c r="C11" s="20" t="s">
        <v>13</v>
      </c>
      <c r="D11" s="46">
        <v>1250081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1250081</v>
      </c>
      <c r="O11" s="47">
        <f t="shared" si="1"/>
        <v>34.669578722578137</v>
      </c>
      <c r="P11" s="9"/>
    </row>
    <row r="12" spans="1:133">
      <c r="A12" s="12"/>
      <c r="B12" s="25">
        <v>314.39999999999998</v>
      </c>
      <c r="C12" s="20" t="s">
        <v>14</v>
      </c>
      <c r="D12" s="46">
        <v>133680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133680</v>
      </c>
      <c r="O12" s="47">
        <f t="shared" si="1"/>
        <v>3.7074631832931191</v>
      </c>
      <c r="P12" s="9"/>
    </row>
    <row r="13" spans="1:133">
      <c r="A13" s="12"/>
      <c r="B13" s="25">
        <v>315</v>
      </c>
      <c r="C13" s="20" t="s">
        <v>136</v>
      </c>
      <c r="D13" s="46">
        <v>1065266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1065266</v>
      </c>
      <c r="O13" s="47">
        <f t="shared" si="1"/>
        <v>29.543944310397425</v>
      </c>
      <c r="P13" s="9"/>
    </row>
    <row r="14" spans="1:133">
      <c r="A14" s="12"/>
      <c r="B14" s="25">
        <v>316</v>
      </c>
      <c r="C14" s="20" t="s">
        <v>137</v>
      </c>
      <c r="D14" s="46">
        <v>1611608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1611608</v>
      </c>
      <c r="O14" s="47">
        <f t="shared" si="1"/>
        <v>44.696120032171287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6093726</v>
      </c>
      <c r="E15" s="32">
        <f t="shared" si="3"/>
        <v>0</v>
      </c>
      <c r="F15" s="32">
        <f t="shared" si="3"/>
        <v>0</v>
      </c>
      <c r="G15" s="32">
        <f t="shared" si="3"/>
        <v>851287</v>
      </c>
      <c r="H15" s="32">
        <f t="shared" si="3"/>
        <v>0</v>
      </c>
      <c r="I15" s="32">
        <f t="shared" si="3"/>
        <v>366721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7311734</v>
      </c>
      <c r="O15" s="45">
        <f t="shared" si="1"/>
        <v>202.78264969354078</v>
      </c>
      <c r="P15" s="10"/>
    </row>
    <row r="16" spans="1:133">
      <c r="A16" s="12"/>
      <c r="B16" s="25">
        <v>322</v>
      </c>
      <c r="C16" s="20" t="s">
        <v>0</v>
      </c>
      <c r="D16" s="46">
        <v>3114911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3114911</v>
      </c>
      <c r="O16" s="47">
        <f t="shared" si="1"/>
        <v>86.388523726322205</v>
      </c>
      <c r="P16" s="9"/>
    </row>
    <row r="17" spans="1:16">
      <c r="A17" s="12"/>
      <c r="B17" s="25">
        <v>323.10000000000002</v>
      </c>
      <c r="C17" s="20" t="s">
        <v>18</v>
      </c>
      <c r="D17" s="46">
        <v>2664724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2664724</v>
      </c>
      <c r="O17" s="47">
        <f t="shared" si="1"/>
        <v>73.903097872812495</v>
      </c>
      <c r="P17" s="9"/>
    </row>
    <row r="18" spans="1:16">
      <c r="A18" s="12"/>
      <c r="B18" s="25">
        <v>323.39999999999998</v>
      </c>
      <c r="C18" s="20" t="s">
        <v>19</v>
      </c>
      <c r="D18" s="46">
        <v>30321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30321</v>
      </c>
      <c r="O18" s="47">
        <f t="shared" si="1"/>
        <v>0.84091854563607626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108259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108259</v>
      </c>
      <c r="O19" s="47">
        <f t="shared" si="1"/>
        <v>3.0024405801924732</v>
      </c>
      <c r="P19" s="9"/>
    </row>
    <row r="20" spans="1:16">
      <c r="A20" s="12"/>
      <c r="B20" s="25">
        <v>324.20999999999998</v>
      </c>
      <c r="C20" s="20" t="s">
        <v>97</v>
      </c>
      <c r="D20" s="46">
        <v>0</v>
      </c>
      <c r="E20" s="46">
        <v>0</v>
      </c>
      <c r="F20" s="46">
        <v>0</v>
      </c>
      <c r="G20" s="46">
        <v>227438</v>
      </c>
      <c r="H20" s="46">
        <v>0</v>
      </c>
      <c r="I20" s="46">
        <v>366721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594159</v>
      </c>
      <c r="O20" s="47">
        <f t="shared" si="1"/>
        <v>16.478325983858891</v>
      </c>
      <c r="P20" s="9"/>
    </row>
    <row r="21" spans="1:16">
      <c r="A21" s="12"/>
      <c r="B21" s="25">
        <v>324.31</v>
      </c>
      <c r="C21" s="20" t="s">
        <v>22</v>
      </c>
      <c r="D21" s="46">
        <v>55153</v>
      </c>
      <c r="E21" s="46">
        <v>0</v>
      </c>
      <c r="F21" s="46">
        <v>0</v>
      </c>
      <c r="G21" s="46">
        <v>203327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258480</v>
      </c>
      <c r="O21" s="47">
        <f t="shared" si="1"/>
        <v>7.1686496380730507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286656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286656</v>
      </c>
      <c r="O22" s="47">
        <f t="shared" si="1"/>
        <v>7.950079041517597</v>
      </c>
      <c r="P22" s="9"/>
    </row>
    <row r="23" spans="1:16">
      <c r="A23" s="12"/>
      <c r="B23" s="25">
        <v>324.91000000000003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25607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25607</v>
      </c>
      <c r="O23" s="47">
        <f t="shared" si="1"/>
        <v>0.71018110214382779</v>
      </c>
      <c r="P23" s="9"/>
    </row>
    <row r="24" spans="1:16">
      <c r="A24" s="12"/>
      <c r="B24" s="25">
        <v>329</v>
      </c>
      <c r="C24" s="20" t="s">
        <v>25</v>
      </c>
      <c r="D24" s="46">
        <v>228617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228617</v>
      </c>
      <c r="O24" s="47">
        <f t="shared" si="1"/>
        <v>6.3404332029841637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SUM(D26:D44)</f>
        <v>6185118</v>
      </c>
      <c r="E25" s="32">
        <f t="shared" si="6"/>
        <v>2283712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1546330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10015160</v>
      </c>
      <c r="O25" s="45">
        <f t="shared" si="1"/>
        <v>277.75910364145659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422277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422277</v>
      </c>
      <c r="O26" s="47">
        <f t="shared" si="1"/>
        <v>11.71137365837424</v>
      </c>
      <c r="P26" s="9"/>
    </row>
    <row r="27" spans="1:16">
      <c r="A27" s="12"/>
      <c r="B27" s="25">
        <v>331.7</v>
      </c>
      <c r="C27" s="20" t="s">
        <v>160</v>
      </c>
      <c r="D27" s="46">
        <v>0</v>
      </c>
      <c r="E27" s="46">
        <v>367902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367902</v>
      </c>
      <c r="O27" s="47">
        <f t="shared" si="1"/>
        <v>10.203344704218321</v>
      </c>
      <c r="P27" s="9"/>
    </row>
    <row r="28" spans="1:16">
      <c r="A28" s="12"/>
      <c r="B28" s="25">
        <v>331.9</v>
      </c>
      <c r="C28" s="20" t="s">
        <v>28</v>
      </c>
      <c r="D28" s="46">
        <v>0</v>
      </c>
      <c r="E28" s="46">
        <v>667555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667555</v>
      </c>
      <c r="O28" s="47">
        <f t="shared" si="1"/>
        <v>18.513880799844689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121731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121731</v>
      </c>
      <c r="O29" s="47">
        <f t="shared" si="1"/>
        <v>3.376071220567435</v>
      </c>
      <c r="P29" s="9"/>
    </row>
    <row r="30" spans="1:16">
      <c r="A30" s="12"/>
      <c r="B30" s="25">
        <v>334.69</v>
      </c>
      <c r="C30" s="20" t="s">
        <v>32</v>
      </c>
      <c r="D30" s="46">
        <v>0</v>
      </c>
      <c r="E30" s="46">
        <v>98606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98606</v>
      </c>
      <c r="O30" s="47">
        <f t="shared" si="1"/>
        <v>2.7347255733976761</v>
      </c>
      <c r="P30" s="9"/>
    </row>
    <row r="31" spans="1:16">
      <c r="A31" s="12"/>
      <c r="B31" s="25">
        <v>334.7</v>
      </c>
      <c r="C31" s="20" t="s">
        <v>100</v>
      </c>
      <c r="D31" s="46">
        <v>0</v>
      </c>
      <c r="E31" s="46">
        <v>7262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7262</v>
      </c>
      <c r="O31" s="47">
        <f t="shared" si="1"/>
        <v>0.201403333610672</v>
      </c>
      <c r="P31" s="9"/>
    </row>
    <row r="32" spans="1:16">
      <c r="A32" s="12"/>
      <c r="B32" s="25">
        <v>334.9</v>
      </c>
      <c r="C32" s="20" t="s">
        <v>33</v>
      </c>
      <c r="D32" s="46">
        <v>188558</v>
      </c>
      <c r="E32" s="46">
        <v>193357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381915</v>
      </c>
      <c r="O32" s="47">
        <f t="shared" si="1"/>
        <v>10.591979366003827</v>
      </c>
      <c r="P32" s="9"/>
    </row>
    <row r="33" spans="1:16">
      <c r="A33" s="12"/>
      <c r="B33" s="25">
        <v>335.12</v>
      </c>
      <c r="C33" s="20" t="s">
        <v>139</v>
      </c>
      <c r="D33" s="46">
        <v>1114210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1114210</v>
      </c>
      <c r="O33" s="47">
        <f t="shared" si="1"/>
        <v>30.901350639265608</v>
      </c>
      <c r="P33" s="9"/>
    </row>
    <row r="34" spans="1:16">
      <c r="A34" s="12"/>
      <c r="B34" s="25">
        <v>335.14</v>
      </c>
      <c r="C34" s="20" t="s">
        <v>140</v>
      </c>
      <c r="D34" s="46">
        <v>9340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9340</v>
      </c>
      <c r="O34" s="47">
        <f t="shared" si="1"/>
        <v>0.25903430679202372</v>
      </c>
      <c r="P34" s="9"/>
    </row>
    <row r="35" spans="1:16">
      <c r="A35" s="12"/>
      <c r="B35" s="25">
        <v>335.15</v>
      </c>
      <c r="C35" s="20" t="s">
        <v>141</v>
      </c>
      <c r="D35" s="46">
        <v>23456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23456</v>
      </c>
      <c r="O35" s="47">
        <f t="shared" si="1"/>
        <v>0.65052555675735646</v>
      </c>
      <c r="P35" s="9"/>
    </row>
    <row r="36" spans="1:16">
      <c r="A36" s="12"/>
      <c r="B36" s="25">
        <v>335.18</v>
      </c>
      <c r="C36" s="20" t="s">
        <v>142</v>
      </c>
      <c r="D36" s="46">
        <v>2660804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2660804</v>
      </c>
      <c r="O36" s="47">
        <f t="shared" si="1"/>
        <v>73.794381118784145</v>
      </c>
      <c r="P36" s="9"/>
    </row>
    <row r="37" spans="1:16">
      <c r="A37" s="12"/>
      <c r="B37" s="25">
        <v>335.21</v>
      </c>
      <c r="C37" s="20" t="s">
        <v>38</v>
      </c>
      <c r="D37" s="46">
        <v>23545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23545</v>
      </c>
      <c r="O37" s="47">
        <f t="shared" ref="O37:O68" si="8">(N37/O$76)</f>
        <v>0.65299387081565297</v>
      </c>
      <c r="P37" s="9"/>
    </row>
    <row r="38" spans="1:16">
      <c r="A38" s="12"/>
      <c r="B38" s="25">
        <v>335.49</v>
      </c>
      <c r="C38" s="20" t="s">
        <v>101</v>
      </c>
      <c r="D38" s="46">
        <v>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</v>
      </c>
      <c r="O38" s="47">
        <f t="shared" si="8"/>
        <v>7.7654824305960007E-4</v>
      </c>
      <c r="P38" s="9"/>
    </row>
    <row r="39" spans="1:16">
      <c r="A39" s="12"/>
      <c r="B39" s="25">
        <v>337.2</v>
      </c>
      <c r="C39" s="20" t="s">
        <v>39</v>
      </c>
      <c r="D39" s="46">
        <v>334086</v>
      </c>
      <c r="E39" s="46">
        <v>17789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351875</v>
      </c>
      <c r="O39" s="47">
        <f t="shared" si="8"/>
        <v>9.7588540366641698</v>
      </c>
      <c r="P39" s="9"/>
    </row>
    <row r="40" spans="1:16">
      <c r="A40" s="12"/>
      <c r="B40" s="25">
        <v>337.4</v>
      </c>
      <c r="C40" s="20" t="s">
        <v>41</v>
      </c>
      <c r="D40" s="46">
        <v>0</v>
      </c>
      <c r="E40" s="46">
        <v>262295</v>
      </c>
      <c r="F40" s="46">
        <v>0</v>
      </c>
      <c r="G40" s="46">
        <v>0</v>
      </c>
      <c r="H40" s="46">
        <v>0</v>
      </c>
      <c r="I40" s="46">
        <v>1546330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1808625</v>
      </c>
      <c r="O40" s="47">
        <f t="shared" si="8"/>
        <v>50.160163075131045</v>
      </c>
      <c r="P40" s="9"/>
    </row>
    <row r="41" spans="1:16">
      <c r="A41" s="12"/>
      <c r="B41" s="25">
        <v>337.6</v>
      </c>
      <c r="C41" s="20" t="s">
        <v>43</v>
      </c>
      <c r="D41" s="46">
        <v>0</v>
      </c>
      <c r="E41" s="46">
        <v>133736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133736</v>
      </c>
      <c r="O41" s="47">
        <f t="shared" si="8"/>
        <v>3.7090162797792385</v>
      </c>
      <c r="P41" s="9"/>
    </row>
    <row r="42" spans="1:16">
      <c r="A42" s="12"/>
      <c r="B42" s="25">
        <v>337.7</v>
      </c>
      <c r="C42" s="20" t="s">
        <v>44</v>
      </c>
      <c r="D42" s="46">
        <v>2220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2220</v>
      </c>
      <c r="O42" s="47">
        <f t="shared" si="8"/>
        <v>6.1569182128296866E-2</v>
      </c>
      <c r="P42" s="9"/>
    </row>
    <row r="43" spans="1:16">
      <c r="A43" s="12"/>
      <c r="B43" s="25">
        <v>337.9</v>
      </c>
      <c r="C43" s="20" t="s">
        <v>102</v>
      </c>
      <c r="D43" s="46">
        <v>0</v>
      </c>
      <c r="E43" s="46">
        <v>-8798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-8798</v>
      </c>
      <c r="O43" s="47">
        <f t="shared" si="8"/>
        <v>-0.24400255151565578</v>
      </c>
      <c r="P43" s="9"/>
    </row>
    <row r="44" spans="1:16">
      <c r="A44" s="12"/>
      <c r="B44" s="25">
        <v>339</v>
      </c>
      <c r="C44" s="20" t="s">
        <v>45</v>
      </c>
      <c r="D44" s="46">
        <v>1828871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1828871</v>
      </c>
      <c r="O44" s="47">
        <f t="shared" si="8"/>
        <v>50.721662922594781</v>
      </c>
      <c r="P44" s="9"/>
    </row>
    <row r="45" spans="1:16" ht="15.75">
      <c r="A45" s="29" t="s">
        <v>50</v>
      </c>
      <c r="B45" s="30"/>
      <c r="C45" s="31"/>
      <c r="D45" s="32">
        <f t="shared" ref="D45:M45" si="10">SUM(D46:D57)</f>
        <v>9880946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37934488</v>
      </c>
      <c r="J45" s="32">
        <f t="shared" si="10"/>
        <v>9422822</v>
      </c>
      <c r="K45" s="32">
        <f t="shared" si="10"/>
        <v>0</v>
      </c>
      <c r="L45" s="32">
        <f t="shared" si="10"/>
        <v>0</v>
      </c>
      <c r="M45" s="32">
        <f t="shared" si="10"/>
        <v>50000</v>
      </c>
      <c r="N45" s="32">
        <f t="shared" si="9"/>
        <v>57288256</v>
      </c>
      <c r="O45" s="45">
        <f t="shared" si="8"/>
        <v>1588.8248051695925</v>
      </c>
      <c r="P45" s="10"/>
    </row>
    <row r="46" spans="1:16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9422822</v>
      </c>
      <c r="K46" s="46">
        <v>0</v>
      </c>
      <c r="L46" s="46">
        <v>0</v>
      </c>
      <c r="M46" s="46">
        <v>0</v>
      </c>
      <c r="N46" s="46">
        <f t="shared" ref="N46:N57" si="11">SUM(D46:M46)</f>
        <v>9422822</v>
      </c>
      <c r="O46" s="47">
        <f t="shared" si="8"/>
        <v>261.33128102726238</v>
      </c>
      <c r="P46" s="9"/>
    </row>
    <row r="47" spans="1:16">
      <c r="A47" s="12"/>
      <c r="B47" s="25">
        <v>341.3</v>
      </c>
      <c r="C47" s="20" t="s">
        <v>170</v>
      </c>
      <c r="D47" s="46">
        <v>7755569</v>
      </c>
      <c r="E47" s="46">
        <v>0</v>
      </c>
      <c r="F47" s="46">
        <v>0</v>
      </c>
      <c r="G47" s="46">
        <v>0</v>
      </c>
      <c r="H47" s="46">
        <v>0</v>
      </c>
      <c r="I47" s="46">
        <v>1776684</v>
      </c>
      <c r="J47" s="46">
        <v>0</v>
      </c>
      <c r="K47" s="46">
        <v>0</v>
      </c>
      <c r="L47" s="46">
        <v>0</v>
      </c>
      <c r="M47" s="46">
        <v>50000</v>
      </c>
      <c r="N47" s="46">
        <f t="shared" si="11"/>
        <v>9582253</v>
      </c>
      <c r="O47" s="47">
        <f t="shared" si="8"/>
        <v>265.75291898937792</v>
      </c>
      <c r="P47" s="9"/>
    </row>
    <row r="48" spans="1:16">
      <c r="A48" s="12"/>
      <c r="B48" s="25">
        <v>342.1</v>
      </c>
      <c r="C48" s="20" t="s">
        <v>56</v>
      </c>
      <c r="D48" s="46">
        <v>147796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147796</v>
      </c>
      <c r="O48" s="47">
        <f t="shared" si="8"/>
        <v>4.0989544332584522</v>
      </c>
      <c r="P48" s="9"/>
    </row>
    <row r="49" spans="1:16">
      <c r="A49" s="12"/>
      <c r="B49" s="25">
        <v>342.2</v>
      </c>
      <c r="C49" s="20" t="s">
        <v>57</v>
      </c>
      <c r="D49" s="46">
        <v>1686155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1686155</v>
      </c>
      <c r="O49" s="47">
        <f t="shared" si="8"/>
        <v>46.763596527719997</v>
      </c>
      <c r="P49" s="9"/>
    </row>
    <row r="50" spans="1:16">
      <c r="A50" s="12"/>
      <c r="B50" s="25">
        <v>343.3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16581659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16581659</v>
      </c>
      <c r="O50" s="47">
        <f t="shared" si="8"/>
        <v>459.87350583797877</v>
      </c>
      <c r="P50" s="9"/>
    </row>
    <row r="51" spans="1:16">
      <c r="A51" s="12"/>
      <c r="B51" s="25">
        <v>343.4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2533863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2533863</v>
      </c>
      <c r="O51" s="47">
        <f t="shared" si="8"/>
        <v>70.273816457275984</v>
      </c>
      <c r="P51" s="9"/>
    </row>
    <row r="52" spans="1:16">
      <c r="A52" s="12"/>
      <c r="B52" s="25">
        <v>343.5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11868925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11868925</v>
      </c>
      <c r="O52" s="47">
        <f t="shared" si="8"/>
        <v>329.17117341986301</v>
      </c>
      <c r="P52" s="9"/>
    </row>
    <row r="53" spans="1:16">
      <c r="A53" s="12"/>
      <c r="B53" s="25">
        <v>343.9</v>
      </c>
      <c r="C53" s="20" t="s">
        <v>64</v>
      </c>
      <c r="D53" s="46">
        <v>79696</v>
      </c>
      <c r="E53" s="46">
        <v>0</v>
      </c>
      <c r="F53" s="46">
        <v>0</v>
      </c>
      <c r="G53" s="46">
        <v>0</v>
      </c>
      <c r="H53" s="46">
        <v>0</v>
      </c>
      <c r="I53" s="46">
        <v>3101863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3181559</v>
      </c>
      <c r="O53" s="47">
        <f t="shared" si="8"/>
        <v>88.236930415730654</v>
      </c>
      <c r="P53" s="9"/>
    </row>
    <row r="54" spans="1:16">
      <c r="A54" s="12"/>
      <c r="B54" s="25">
        <v>347.1</v>
      </c>
      <c r="C54" s="20" t="s">
        <v>65</v>
      </c>
      <c r="D54" s="46">
        <v>5113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5113</v>
      </c>
      <c r="O54" s="47">
        <f t="shared" si="8"/>
        <v>0.1418032559558477</v>
      </c>
      <c r="P54" s="9"/>
    </row>
    <row r="55" spans="1:16">
      <c r="A55" s="12"/>
      <c r="B55" s="25">
        <v>347.2</v>
      </c>
      <c r="C55" s="20" t="s">
        <v>66</v>
      </c>
      <c r="D55" s="46">
        <v>67727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67727</v>
      </c>
      <c r="O55" s="47">
        <f t="shared" si="8"/>
        <v>1.8783315306320547</v>
      </c>
      <c r="P55" s="9"/>
    </row>
    <row r="56" spans="1:16">
      <c r="A56" s="12"/>
      <c r="B56" s="25">
        <v>347.9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2071494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2071494</v>
      </c>
      <c r="O56" s="47">
        <f t="shared" si="8"/>
        <v>57.450536650303683</v>
      </c>
      <c r="P56" s="9"/>
    </row>
    <row r="57" spans="1:16">
      <c r="A57" s="12"/>
      <c r="B57" s="25">
        <v>349</v>
      </c>
      <c r="C57" s="20" t="s">
        <v>107</v>
      </c>
      <c r="D57" s="46">
        <v>138890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138890</v>
      </c>
      <c r="O57" s="47">
        <f t="shared" si="8"/>
        <v>3.8519566242338521</v>
      </c>
      <c r="P57" s="9"/>
    </row>
    <row r="58" spans="1:16" ht="15.75">
      <c r="A58" s="29" t="s">
        <v>51</v>
      </c>
      <c r="B58" s="30"/>
      <c r="C58" s="31"/>
      <c r="D58" s="32">
        <f t="shared" ref="D58:M58" si="12">SUM(D59:D59)</f>
        <v>466054</v>
      </c>
      <c r="E58" s="32">
        <f t="shared" si="12"/>
        <v>6079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>SUM(D58:M58)</f>
        <v>472133</v>
      </c>
      <c r="O58" s="45">
        <f t="shared" si="8"/>
        <v>13.094073272873505</v>
      </c>
      <c r="P58" s="10"/>
    </row>
    <row r="59" spans="1:16">
      <c r="A59" s="13"/>
      <c r="B59" s="39">
        <v>354</v>
      </c>
      <c r="C59" s="21" t="s">
        <v>71</v>
      </c>
      <c r="D59" s="46">
        <v>466054</v>
      </c>
      <c r="E59" s="46">
        <v>6079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472133</v>
      </c>
      <c r="O59" s="47">
        <f t="shared" si="8"/>
        <v>13.094073272873505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SUM(D61:D69)</f>
        <v>1356446</v>
      </c>
      <c r="E60" s="32">
        <f t="shared" si="13"/>
        <v>9048</v>
      </c>
      <c r="F60" s="32">
        <f t="shared" si="13"/>
        <v>95505</v>
      </c>
      <c r="G60" s="32">
        <f t="shared" si="13"/>
        <v>499947</v>
      </c>
      <c r="H60" s="32">
        <f t="shared" si="13"/>
        <v>0</v>
      </c>
      <c r="I60" s="32">
        <f t="shared" si="13"/>
        <v>2465838</v>
      </c>
      <c r="J60" s="32">
        <f t="shared" si="13"/>
        <v>361413</v>
      </c>
      <c r="K60" s="32">
        <f t="shared" si="13"/>
        <v>28295786</v>
      </c>
      <c r="L60" s="32">
        <f t="shared" si="13"/>
        <v>0</v>
      </c>
      <c r="M60" s="32">
        <f t="shared" si="13"/>
        <v>341268</v>
      </c>
      <c r="N60" s="32">
        <f>SUM(D60:M60)</f>
        <v>33425251</v>
      </c>
      <c r="O60" s="45">
        <f t="shared" si="8"/>
        <v>927.01142635271935</v>
      </c>
      <c r="P60" s="10"/>
    </row>
    <row r="61" spans="1:16">
      <c r="A61" s="12"/>
      <c r="B61" s="25">
        <v>361.1</v>
      </c>
      <c r="C61" s="20" t="s">
        <v>74</v>
      </c>
      <c r="D61" s="46">
        <v>941564</v>
      </c>
      <c r="E61" s="46">
        <v>7743</v>
      </c>
      <c r="F61" s="46">
        <v>95505</v>
      </c>
      <c r="G61" s="46">
        <v>499887</v>
      </c>
      <c r="H61" s="46">
        <v>0</v>
      </c>
      <c r="I61" s="46">
        <v>1771293</v>
      </c>
      <c r="J61" s="46">
        <v>358862</v>
      </c>
      <c r="K61" s="46">
        <v>5546391</v>
      </c>
      <c r="L61" s="46">
        <v>0</v>
      </c>
      <c r="M61" s="46">
        <v>9574</v>
      </c>
      <c r="N61" s="46">
        <f>SUM(D61:M61)</f>
        <v>9230819</v>
      </c>
      <c r="O61" s="47">
        <f t="shared" si="8"/>
        <v>256.00629558754196</v>
      </c>
      <c r="P61" s="9"/>
    </row>
    <row r="62" spans="1:16">
      <c r="A62" s="12"/>
      <c r="B62" s="25">
        <v>361.3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11697678</v>
      </c>
      <c r="L62" s="46">
        <v>0</v>
      </c>
      <c r="M62" s="46">
        <v>0</v>
      </c>
      <c r="N62" s="46">
        <f t="shared" ref="N62:N69" si="14">SUM(D62:M62)</f>
        <v>11697678</v>
      </c>
      <c r="O62" s="47">
        <f t="shared" si="8"/>
        <v>324.4218320991763</v>
      </c>
      <c r="P62" s="9"/>
    </row>
    <row r="63" spans="1:16">
      <c r="A63" s="12"/>
      <c r="B63" s="25">
        <v>361.4</v>
      </c>
      <c r="C63" s="20" t="s">
        <v>147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4265838</v>
      </c>
      <c r="L63" s="46">
        <v>0</v>
      </c>
      <c r="M63" s="46">
        <v>0</v>
      </c>
      <c r="N63" s="46">
        <f t="shared" si="14"/>
        <v>4265838</v>
      </c>
      <c r="O63" s="47">
        <f t="shared" si="8"/>
        <v>118.30817871703137</v>
      </c>
      <c r="P63" s="9"/>
    </row>
    <row r="64" spans="1:16">
      <c r="A64" s="12"/>
      <c r="B64" s="25">
        <v>362</v>
      </c>
      <c r="C64" s="20" t="s">
        <v>77</v>
      </c>
      <c r="D64" s="46">
        <v>217953</v>
      </c>
      <c r="E64" s="46">
        <v>0</v>
      </c>
      <c r="F64" s="46">
        <v>0</v>
      </c>
      <c r="G64" s="46">
        <v>0</v>
      </c>
      <c r="H64" s="46">
        <v>0</v>
      </c>
      <c r="I64" s="46">
        <v>410896</v>
      </c>
      <c r="J64" s="46">
        <v>0</v>
      </c>
      <c r="K64" s="46">
        <v>0</v>
      </c>
      <c r="L64" s="46">
        <v>0</v>
      </c>
      <c r="M64" s="46">
        <v>318947</v>
      </c>
      <c r="N64" s="46">
        <f t="shared" si="14"/>
        <v>947796</v>
      </c>
      <c r="O64" s="47">
        <f t="shared" si="8"/>
        <v>26.28604709210417</v>
      </c>
      <c r="P64" s="9"/>
    </row>
    <row r="65" spans="1:119">
      <c r="A65" s="12"/>
      <c r="B65" s="25">
        <v>365</v>
      </c>
      <c r="C65" s="20" t="s">
        <v>149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825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825</v>
      </c>
      <c r="O65" s="47">
        <f t="shared" si="8"/>
        <v>2.2880439304434647E-2</v>
      </c>
      <c r="P65" s="9"/>
    </row>
    <row r="66" spans="1:119">
      <c r="A66" s="12"/>
      <c r="B66" s="25">
        <v>366</v>
      </c>
      <c r="C66" s="20" t="s">
        <v>79</v>
      </c>
      <c r="D66" s="46">
        <v>13366</v>
      </c>
      <c r="E66" s="46">
        <v>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13421</v>
      </c>
      <c r="O66" s="47">
        <f t="shared" si="8"/>
        <v>0.37221621321796045</v>
      </c>
      <c r="P66" s="9"/>
    </row>
    <row r="67" spans="1:119">
      <c r="A67" s="12"/>
      <c r="B67" s="25">
        <v>367</v>
      </c>
      <c r="C67" s="20" t="s">
        <v>168</v>
      </c>
      <c r="D67" s="46">
        <v>390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390</v>
      </c>
      <c r="O67" s="47">
        <f t="shared" si="8"/>
        <v>1.0816207671187288E-2</v>
      </c>
      <c r="P67" s="9"/>
    </row>
    <row r="68" spans="1:119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6772458</v>
      </c>
      <c r="L68" s="46">
        <v>0</v>
      </c>
      <c r="M68" s="46">
        <v>0</v>
      </c>
      <c r="N68" s="46">
        <f t="shared" si="14"/>
        <v>6772458</v>
      </c>
      <c r="O68" s="47">
        <f t="shared" si="8"/>
        <v>187.82644146767618</v>
      </c>
      <c r="P68" s="9"/>
    </row>
    <row r="69" spans="1:119">
      <c r="A69" s="12"/>
      <c r="B69" s="25">
        <v>369.9</v>
      </c>
      <c r="C69" s="20" t="s">
        <v>82</v>
      </c>
      <c r="D69" s="46">
        <v>183173</v>
      </c>
      <c r="E69" s="46">
        <v>1250</v>
      </c>
      <c r="F69" s="46">
        <v>0</v>
      </c>
      <c r="G69" s="46">
        <v>60</v>
      </c>
      <c r="H69" s="46">
        <v>0</v>
      </c>
      <c r="I69" s="46">
        <v>282824</v>
      </c>
      <c r="J69" s="46">
        <v>2551</v>
      </c>
      <c r="K69" s="46">
        <v>13421</v>
      </c>
      <c r="L69" s="46">
        <v>0</v>
      </c>
      <c r="M69" s="46">
        <v>12747</v>
      </c>
      <c r="N69" s="46">
        <f t="shared" si="14"/>
        <v>496026</v>
      </c>
      <c r="O69" s="47">
        <f t="shared" ref="O69:O74" si="15">(N69/O$76)</f>
        <v>13.756718528995757</v>
      </c>
      <c r="P69" s="9"/>
    </row>
    <row r="70" spans="1:119" ht="15.75">
      <c r="A70" s="29" t="s">
        <v>52</v>
      </c>
      <c r="B70" s="30"/>
      <c r="C70" s="31"/>
      <c r="D70" s="32">
        <f t="shared" ref="D70:M70" si="16">SUM(D71:D73)</f>
        <v>3106884</v>
      </c>
      <c r="E70" s="32">
        <f t="shared" si="16"/>
        <v>694210</v>
      </c>
      <c r="F70" s="32">
        <f t="shared" si="16"/>
        <v>6465932</v>
      </c>
      <c r="G70" s="32">
        <f t="shared" si="16"/>
        <v>4000000</v>
      </c>
      <c r="H70" s="32">
        <f t="shared" si="16"/>
        <v>0</v>
      </c>
      <c r="I70" s="32">
        <f t="shared" si="16"/>
        <v>20079961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40672426</v>
      </c>
      <c r="N70" s="32">
        <f>SUM(D70:M70)</f>
        <v>75019413</v>
      </c>
      <c r="O70" s="45">
        <f t="shared" si="15"/>
        <v>2080.5783343040184</v>
      </c>
      <c r="P70" s="9"/>
    </row>
    <row r="71" spans="1:119">
      <c r="A71" s="12"/>
      <c r="B71" s="25">
        <v>381</v>
      </c>
      <c r="C71" s="20" t="s">
        <v>83</v>
      </c>
      <c r="D71" s="46">
        <v>1450730</v>
      </c>
      <c r="E71" s="46">
        <v>694210</v>
      </c>
      <c r="F71" s="46">
        <v>6465932</v>
      </c>
      <c r="G71" s="46">
        <v>4000000</v>
      </c>
      <c r="H71" s="46">
        <v>0</v>
      </c>
      <c r="I71" s="46">
        <v>20079961</v>
      </c>
      <c r="J71" s="46">
        <v>0</v>
      </c>
      <c r="K71" s="46">
        <v>0</v>
      </c>
      <c r="L71" s="46">
        <v>0</v>
      </c>
      <c r="M71" s="46">
        <v>11037426</v>
      </c>
      <c r="N71" s="46">
        <f>SUM(D71:M71)</f>
        <v>43728259</v>
      </c>
      <c r="O71" s="47">
        <f t="shared" si="15"/>
        <v>1212.7536678037552</v>
      </c>
      <c r="P71" s="9"/>
    </row>
    <row r="72" spans="1:119">
      <c r="A72" s="12"/>
      <c r="B72" s="25">
        <v>383</v>
      </c>
      <c r="C72" s="20" t="s">
        <v>120</v>
      </c>
      <c r="D72" s="46">
        <v>1656154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1656154</v>
      </c>
      <c r="O72" s="47">
        <f t="shared" si="15"/>
        <v>45.931552819147463</v>
      </c>
      <c r="P72" s="9"/>
    </row>
    <row r="73" spans="1:119" ht="15.75" thickBot="1">
      <c r="A73" s="12"/>
      <c r="B73" s="25">
        <v>384</v>
      </c>
      <c r="C73" s="20" t="s">
        <v>115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29635000</v>
      </c>
      <c r="N73" s="46">
        <f>SUM(D73:M73)</f>
        <v>29635000</v>
      </c>
      <c r="O73" s="47">
        <f t="shared" si="15"/>
        <v>821.89311368111601</v>
      </c>
      <c r="P73" s="9"/>
    </row>
    <row r="74" spans="1:119" ht="16.5" thickBot="1">
      <c r="A74" s="14" t="s">
        <v>68</v>
      </c>
      <c r="B74" s="23"/>
      <c r="C74" s="22"/>
      <c r="D74" s="15">
        <f t="shared" ref="D74:M74" si="17">SUM(D5,D15,D25,D45,D58,D60,D70)</f>
        <v>80934756</v>
      </c>
      <c r="E74" s="15">
        <f t="shared" si="17"/>
        <v>2993049</v>
      </c>
      <c r="F74" s="15">
        <f t="shared" si="17"/>
        <v>6561437</v>
      </c>
      <c r="G74" s="15">
        <f t="shared" si="17"/>
        <v>8029317</v>
      </c>
      <c r="H74" s="15">
        <f t="shared" si="17"/>
        <v>0</v>
      </c>
      <c r="I74" s="15">
        <f t="shared" si="17"/>
        <v>62393338</v>
      </c>
      <c r="J74" s="15">
        <f t="shared" si="17"/>
        <v>9784235</v>
      </c>
      <c r="K74" s="15">
        <f t="shared" si="17"/>
        <v>28295786</v>
      </c>
      <c r="L74" s="15">
        <f t="shared" si="17"/>
        <v>0</v>
      </c>
      <c r="M74" s="15">
        <f t="shared" si="17"/>
        <v>49781173</v>
      </c>
      <c r="N74" s="15">
        <f>SUM(D74:M74)</f>
        <v>248773091</v>
      </c>
      <c r="O74" s="38">
        <f t="shared" si="15"/>
        <v>6899.4395263055721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173</v>
      </c>
      <c r="M76" s="48"/>
      <c r="N76" s="48"/>
      <c r="O76" s="43">
        <v>36057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112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51334592</v>
      </c>
      <c r="E5" s="27">
        <f t="shared" si="0"/>
        <v>0</v>
      </c>
      <c r="F5" s="27">
        <f t="shared" si="0"/>
        <v>0</v>
      </c>
      <c r="G5" s="27">
        <f t="shared" si="0"/>
        <v>2821371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8378475</v>
      </c>
      <c r="N5" s="28">
        <f>SUM(D5:M5)</f>
        <v>62534438</v>
      </c>
      <c r="O5" s="33">
        <f t="shared" ref="O5:O36" si="1">(N5/O$83)</f>
        <v>1749.9492934098223</v>
      </c>
      <c r="P5" s="6"/>
    </row>
    <row r="6" spans="1:133">
      <c r="A6" s="12"/>
      <c r="B6" s="25">
        <v>311</v>
      </c>
      <c r="C6" s="20" t="s">
        <v>2</v>
      </c>
      <c r="D6" s="46">
        <v>43045893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8378475</v>
      </c>
      <c r="N6" s="46">
        <f>SUM(D6:M6)</f>
        <v>51424368</v>
      </c>
      <c r="O6" s="47">
        <f t="shared" si="1"/>
        <v>1439.0476563593115</v>
      </c>
      <c r="P6" s="9"/>
    </row>
    <row r="7" spans="1:133">
      <c r="A7" s="12"/>
      <c r="B7" s="25">
        <v>312.41000000000003</v>
      </c>
      <c r="C7" s="20" t="s">
        <v>11</v>
      </c>
      <c r="D7" s="46">
        <v>543837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543837</v>
      </c>
      <c r="O7" s="47">
        <f t="shared" si="1"/>
        <v>15.218609206660137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253601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253601</v>
      </c>
      <c r="O8" s="47">
        <f t="shared" si="1"/>
        <v>7.0967119070938853</v>
      </c>
      <c r="P8" s="9"/>
    </row>
    <row r="9" spans="1:133">
      <c r="A9" s="12"/>
      <c r="B9" s="25">
        <v>312.60000000000002</v>
      </c>
      <c r="C9" s="20" t="s">
        <v>163</v>
      </c>
      <c r="D9" s="46">
        <v>0</v>
      </c>
      <c r="E9" s="46">
        <v>0</v>
      </c>
      <c r="F9" s="46">
        <v>0</v>
      </c>
      <c r="G9" s="46">
        <v>2567770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2567770</v>
      </c>
      <c r="O9" s="47">
        <f t="shared" si="1"/>
        <v>71.855883587519244</v>
      </c>
      <c r="P9" s="9"/>
    </row>
    <row r="10" spans="1:133">
      <c r="A10" s="12"/>
      <c r="B10" s="25">
        <v>314.10000000000002</v>
      </c>
      <c r="C10" s="20" t="s">
        <v>12</v>
      </c>
      <c r="D10" s="46">
        <v>3615435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3615435</v>
      </c>
      <c r="O10" s="47">
        <f t="shared" si="1"/>
        <v>101.17349937036519</v>
      </c>
      <c r="P10" s="9"/>
    </row>
    <row r="11" spans="1:133">
      <c r="A11" s="12"/>
      <c r="B11" s="25">
        <v>314.3</v>
      </c>
      <c r="C11" s="20" t="s">
        <v>13</v>
      </c>
      <c r="D11" s="46">
        <v>1375277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1375277</v>
      </c>
      <c r="O11" s="47">
        <f t="shared" si="1"/>
        <v>38.48543444802015</v>
      </c>
      <c r="P11" s="9"/>
    </row>
    <row r="12" spans="1:133">
      <c r="A12" s="12"/>
      <c r="B12" s="25">
        <v>314.39999999999998</v>
      </c>
      <c r="C12" s="20" t="s">
        <v>14</v>
      </c>
      <c r="D12" s="46">
        <v>153535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153535</v>
      </c>
      <c r="O12" s="47">
        <f t="shared" si="1"/>
        <v>4.2964880369385758</v>
      </c>
      <c r="P12" s="9"/>
    </row>
    <row r="13" spans="1:133">
      <c r="A13" s="12"/>
      <c r="B13" s="25">
        <v>315</v>
      </c>
      <c r="C13" s="20" t="s">
        <v>136</v>
      </c>
      <c r="D13" s="46">
        <v>1095242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1095242</v>
      </c>
      <c r="O13" s="47">
        <f t="shared" si="1"/>
        <v>30.648999580243458</v>
      </c>
      <c r="P13" s="9"/>
    </row>
    <row r="14" spans="1:133">
      <c r="A14" s="12"/>
      <c r="B14" s="25">
        <v>316</v>
      </c>
      <c r="C14" s="20" t="s">
        <v>137</v>
      </c>
      <c r="D14" s="46">
        <v>1505373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1505373</v>
      </c>
      <c r="O14" s="47">
        <f t="shared" si="1"/>
        <v>42.126010913670072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4655187</v>
      </c>
      <c r="E15" s="32">
        <f t="shared" si="3"/>
        <v>0</v>
      </c>
      <c r="F15" s="32">
        <f t="shared" si="3"/>
        <v>0</v>
      </c>
      <c r="G15" s="32">
        <f t="shared" si="3"/>
        <v>184145</v>
      </c>
      <c r="H15" s="32">
        <f t="shared" si="3"/>
        <v>0</v>
      </c>
      <c r="I15" s="32">
        <f t="shared" si="3"/>
        <v>156333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4995665</v>
      </c>
      <c r="O15" s="45">
        <f t="shared" si="1"/>
        <v>139.79753742829161</v>
      </c>
      <c r="P15" s="10"/>
    </row>
    <row r="16" spans="1:133">
      <c r="A16" s="12"/>
      <c r="B16" s="25">
        <v>322</v>
      </c>
      <c r="C16" s="20" t="s">
        <v>0</v>
      </c>
      <c r="D16" s="46">
        <v>1755948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1755948</v>
      </c>
      <c r="O16" s="47">
        <f t="shared" si="1"/>
        <v>49.138043934517981</v>
      </c>
      <c r="P16" s="9"/>
    </row>
    <row r="17" spans="1:16">
      <c r="A17" s="12"/>
      <c r="B17" s="25">
        <v>323.10000000000002</v>
      </c>
      <c r="C17" s="20" t="s">
        <v>18</v>
      </c>
      <c r="D17" s="46">
        <v>2789272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2789272</v>
      </c>
      <c r="O17" s="47">
        <f t="shared" si="1"/>
        <v>78.054344480201479</v>
      </c>
      <c r="P17" s="9"/>
    </row>
    <row r="18" spans="1:16">
      <c r="A18" s="12"/>
      <c r="B18" s="25">
        <v>323.39999999999998</v>
      </c>
      <c r="C18" s="20" t="s">
        <v>19</v>
      </c>
      <c r="D18" s="46">
        <v>25716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25716</v>
      </c>
      <c r="O18" s="47">
        <f t="shared" si="1"/>
        <v>0.71963061424373864</v>
      </c>
      <c r="P18" s="9"/>
    </row>
    <row r="19" spans="1:16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5955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5955</v>
      </c>
      <c r="O19" s="47">
        <f t="shared" si="1"/>
        <v>0.16664334685882187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150684</v>
      </c>
      <c r="H20" s="46">
        <v>0</v>
      </c>
      <c r="I20" s="46">
        <v>156333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307017</v>
      </c>
      <c r="O20" s="47">
        <f t="shared" si="1"/>
        <v>8.5914929340982233</v>
      </c>
      <c r="P20" s="9"/>
    </row>
    <row r="21" spans="1:16">
      <c r="A21" s="12"/>
      <c r="B21" s="25">
        <v>324.31</v>
      </c>
      <c r="C21" s="20" t="s">
        <v>22</v>
      </c>
      <c r="D21" s="46">
        <v>3401</v>
      </c>
      <c r="E21" s="46">
        <v>0</v>
      </c>
      <c r="F21" s="46">
        <v>0</v>
      </c>
      <c r="G21" s="46">
        <v>18113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21514</v>
      </c>
      <c r="O21" s="47">
        <f t="shared" si="1"/>
        <v>0.60204281516720304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7604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7604</v>
      </c>
      <c r="O22" s="47">
        <f t="shared" si="1"/>
        <v>0.2127885826220792</v>
      </c>
      <c r="P22" s="9"/>
    </row>
    <row r="23" spans="1:16">
      <c r="A23" s="12"/>
      <c r="B23" s="25">
        <v>324.70999999999998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1789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1789</v>
      </c>
      <c r="O23" s="47">
        <f t="shared" si="1"/>
        <v>5.0062963481180917E-2</v>
      </c>
      <c r="P23" s="9"/>
    </row>
    <row r="24" spans="1:16">
      <c r="A24" s="12"/>
      <c r="B24" s="25">
        <v>329</v>
      </c>
      <c r="C24" s="20" t="s">
        <v>25</v>
      </c>
      <c r="D24" s="46">
        <v>80460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80460</v>
      </c>
      <c r="O24" s="47">
        <f t="shared" si="1"/>
        <v>2.2515740870295229</v>
      </c>
      <c r="P24" s="9"/>
    </row>
    <row r="25" spans="1:16">
      <c r="A25" s="12"/>
      <c r="B25" s="25">
        <v>367</v>
      </c>
      <c r="C25" s="20" t="s">
        <v>168</v>
      </c>
      <c r="D25" s="46">
        <v>390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390</v>
      </c>
      <c r="O25" s="47">
        <f t="shared" si="1"/>
        <v>1.0913670071358612E-2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SUM(D27:D48)</f>
        <v>6430820</v>
      </c>
      <c r="E26" s="32">
        <f t="shared" si="6"/>
        <v>2440763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1845790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10717373</v>
      </c>
      <c r="O26" s="45">
        <f t="shared" si="1"/>
        <v>299.91249475304323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752848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752848</v>
      </c>
      <c r="O27" s="47">
        <f t="shared" si="1"/>
        <v>21.067524835595353</v>
      </c>
      <c r="P27" s="9"/>
    </row>
    <row r="28" spans="1:16">
      <c r="A28" s="12"/>
      <c r="B28" s="25">
        <v>331.7</v>
      </c>
      <c r="C28" s="20" t="s">
        <v>160</v>
      </c>
      <c r="D28" s="46">
        <v>0</v>
      </c>
      <c r="E28" s="46">
        <v>82563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82563</v>
      </c>
      <c r="O28" s="47">
        <f t="shared" si="1"/>
        <v>2.3104239541066183</v>
      </c>
      <c r="P28" s="9"/>
    </row>
    <row r="29" spans="1:16">
      <c r="A29" s="12"/>
      <c r="B29" s="25">
        <v>331.9</v>
      </c>
      <c r="C29" s="20" t="s">
        <v>28</v>
      </c>
      <c r="D29" s="46">
        <v>0</v>
      </c>
      <c r="E29" s="46">
        <v>129076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129076</v>
      </c>
      <c r="O29" s="47">
        <f t="shared" si="1"/>
        <v>3.6120330208479081</v>
      </c>
      <c r="P29" s="9"/>
    </row>
    <row r="30" spans="1:16">
      <c r="A30" s="12"/>
      <c r="B30" s="25">
        <v>334.2</v>
      </c>
      <c r="C30" s="20" t="s">
        <v>29</v>
      </c>
      <c r="D30" s="46">
        <v>0</v>
      </c>
      <c r="E30" s="46">
        <v>171365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171365</v>
      </c>
      <c r="O30" s="47">
        <f t="shared" si="1"/>
        <v>4.79543864558556</v>
      </c>
      <c r="P30" s="9"/>
    </row>
    <row r="31" spans="1:16">
      <c r="A31" s="12"/>
      <c r="B31" s="25">
        <v>334.31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65768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65768</v>
      </c>
      <c r="O31" s="47">
        <f t="shared" si="1"/>
        <v>1.8404365468028543</v>
      </c>
      <c r="P31" s="9"/>
    </row>
    <row r="32" spans="1:16">
      <c r="A32" s="12"/>
      <c r="B32" s="25">
        <v>334.36</v>
      </c>
      <c r="C32" s="20" t="s">
        <v>169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150000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150000</v>
      </c>
      <c r="O32" s="47">
        <f t="shared" si="1"/>
        <v>4.1975654120610049</v>
      </c>
      <c r="P32" s="9"/>
    </row>
    <row r="33" spans="1:16">
      <c r="A33" s="12"/>
      <c r="B33" s="25">
        <v>334.69</v>
      </c>
      <c r="C33" s="20" t="s">
        <v>32</v>
      </c>
      <c r="D33" s="46">
        <v>0</v>
      </c>
      <c r="E33" s="46">
        <v>115263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115263</v>
      </c>
      <c r="O33" s="47">
        <f t="shared" si="1"/>
        <v>3.2254932139359171</v>
      </c>
      <c r="P33" s="9"/>
    </row>
    <row r="34" spans="1:16">
      <c r="A34" s="12"/>
      <c r="B34" s="25">
        <v>334.7</v>
      </c>
      <c r="C34" s="20" t="s">
        <v>100</v>
      </c>
      <c r="D34" s="46">
        <v>0</v>
      </c>
      <c r="E34" s="46">
        <v>58776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58776</v>
      </c>
      <c r="O34" s="47">
        <f t="shared" si="1"/>
        <v>1.6447740310619841</v>
      </c>
      <c r="P34" s="9"/>
    </row>
    <row r="35" spans="1:16">
      <c r="A35" s="12"/>
      <c r="B35" s="25">
        <v>334.9</v>
      </c>
      <c r="C35" s="20" t="s">
        <v>33</v>
      </c>
      <c r="D35" s="46">
        <v>153899</v>
      </c>
      <c r="E35" s="46">
        <v>8798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162697</v>
      </c>
      <c r="O35" s="47">
        <f t="shared" si="1"/>
        <v>4.5528753323072619</v>
      </c>
      <c r="P35" s="9"/>
    </row>
    <row r="36" spans="1:16">
      <c r="A36" s="12"/>
      <c r="B36" s="25">
        <v>335.12</v>
      </c>
      <c r="C36" s="20" t="s">
        <v>139</v>
      </c>
      <c r="D36" s="46">
        <v>1204063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1204063</v>
      </c>
      <c r="O36" s="47">
        <f t="shared" si="1"/>
        <v>33.694221351616065</v>
      </c>
      <c r="P36" s="9"/>
    </row>
    <row r="37" spans="1:16">
      <c r="A37" s="12"/>
      <c r="B37" s="25">
        <v>335.14</v>
      </c>
      <c r="C37" s="20" t="s">
        <v>140</v>
      </c>
      <c r="D37" s="46">
        <v>15431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15431</v>
      </c>
      <c r="O37" s="47">
        <f t="shared" ref="O37:O68" si="8">(N37/O$83)</f>
        <v>0.43181754582342241</v>
      </c>
      <c r="P37" s="9"/>
    </row>
    <row r="38" spans="1:16">
      <c r="A38" s="12"/>
      <c r="B38" s="25">
        <v>335.15</v>
      </c>
      <c r="C38" s="20" t="s">
        <v>141</v>
      </c>
      <c r="D38" s="46">
        <v>23201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23201</v>
      </c>
      <c r="O38" s="47">
        <f t="shared" si="8"/>
        <v>0.64925143416818243</v>
      </c>
      <c r="P38" s="9"/>
    </row>
    <row r="39" spans="1:16">
      <c r="A39" s="12"/>
      <c r="B39" s="25">
        <v>335.18</v>
      </c>
      <c r="C39" s="20" t="s">
        <v>142</v>
      </c>
      <c r="D39" s="46">
        <v>2844050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2844050</v>
      </c>
      <c r="O39" s="47">
        <f t="shared" si="8"/>
        <v>79.587239401147329</v>
      </c>
      <c r="P39" s="9"/>
    </row>
    <row r="40" spans="1:16">
      <c r="A40" s="12"/>
      <c r="B40" s="25">
        <v>335.21</v>
      </c>
      <c r="C40" s="20" t="s">
        <v>38</v>
      </c>
      <c r="D40" s="46">
        <v>22358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22358</v>
      </c>
      <c r="O40" s="47">
        <f t="shared" si="8"/>
        <v>0.62566111655239964</v>
      </c>
      <c r="P40" s="9"/>
    </row>
    <row r="41" spans="1:16">
      <c r="A41" s="12"/>
      <c r="B41" s="25">
        <v>335.49</v>
      </c>
      <c r="C41" s="20" t="s">
        <v>101</v>
      </c>
      <c r="D41" s="46">
        <v>30064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30064</v>
      </c>
      <c r="O41" s="47">
        <f t="shared" si="8"/>
        <v>0.84130404365468026</v>
      </c>
      <c r="P41" s="9"/>
    </row>
    <row r="42" spans="1:16">
      <c r="A42" s="12"/>
      <c r="B42" s="25">
        <v>337.2</v>
      </c>
      <c r="C42" s="20" t="s">
        <v>39</v>
      </c>
      <c r="D42" s="46">
        <v>324355</v>
      </c>
      <c r="E42" s="46">
        <v>35870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9">SUM(D42:M42)</f>
        <v>360225</v>
      </c>
      <c r="O42" s="47">
        <f t="shared" si="8"/>
        <v>10.080453337064503</v>
      </c>
      <c r="P42" s="9"/>
    </row>
    <row r="43" spans="1:16">
      <c r="A43" s="12"/>
      <c r="B43" s="25">
        <v>337.3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750000</v>
      </c>
      <c r="O43" s="47">
        <f t="shared" si="8"/>
        <v>20.987827060305023</v>
      </c>
      <c r="P43" s="9"/>
    </row>
    <row r="44" spans="1:16">
      <c r="A44" s="12"/>
      <c r="B44" s="25">
        <v>337.4</v>
      </c>
      <c r="C44" s="20" t="s">
        <v>41</v>
      </c>
      <c r="D44" s="46">
        <v>0</v>
      </c>
      <c r="E44" s="46">
        <v>425000</v>
      </c>
      <c r="F44" s="46">
        <v>0</v>
      </c>
      <c r="G44" s="46">
        <v>0</v>
      </c>
      <c r="H44" s="46">
        <v>0</v>
      </c>
      <c r="I44" s="46">
        <v>880022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1305022</v>
      </c>
      <c r="O44" s="47">
        <f t="shared" si="8"/>
        <v>36.519434727857842</v>
      </c>
      <c r="P44" s="9"/>
    </row>
    <row r="45" spans="1:16">
      <c r="A45" s="12"/>
      <c r="B45" s="25">
        <v>337.6</v>
      </c>
      <c r="C45" s="20" t="s">
        <v>43</v>
      </c>
      <c r="D45" s="46">
        <v>0</v>
      </c>
      <c r="E45" s="46">
        <v>121847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121847</v>
      </c>
      <c r="O45" s="47">
        <f t="shared" si="8"/>
        <v>3.4097383517559816</v>
      </c>
      <c r="P45" s="9"/>
    </row>
    <row r="46" spans="1:16">
      <c r="A46" s="12"/>
      <c r="B46" s="25">
        <v>337.7</v>
      </c>
      <c r="C46" s="20" t="s">
        <v>44</v>
      </c>
      <c r="D46" s="46">
        <v>7180</v>
      </c>
      <c r="E46" s="46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7680</v>
      </c>
      <c r="O46" s="47">
        <f t="shared" si="8"/>
        <v>0.21491534909752344</v>
      </c>
      <c r="P46" s="9"/>
    </row>
    <row r="47" spans="1:16">
      <c r="A47" s="12"/>
      <c r="B47" s="25">
        <v>337.9</v>
      </c>
      <c r="C47" s="20" t="s">
        <v>102</v>
      </c>
      <c r="D47" s="46">
        <v>0</v>
      </c>
      <c r="E47" s="46">
        <v>538857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538857</v>
      </c>
      <c r="O47" s="47">
        <f t="shared" si="8"/>
        <v>15.079250034979712</v>
      </c>
      <c r="P47" s="9"/>
    </row>
    <row r="48" spans="1:16">
      <c r="A48" s="12"/>
      <c r="B48" s="25">
        <v>339</v>
      </c>
      <c r="C48" s="20" t="s">
        <v>45</v>
      </c>
      <c r="D48" s="46">
        <v>1806219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1806219</v>
      </c>
      <c r="O48" s="47">
        <f t="shared" si="8"/>
        <v>50.544816006716104</v>
      </c>
      <c r="P48" s="9"/>
    </row>
    <row r="49" spans="1:16" ht="15.75">
      <c r="A49" s="29" t="s">
        <v>50</v>
      </c>
      <c r="B49" s="30"/>
      <c r="C49" s="31"/>
      <c r="D49" s="32">
        <f t="shared" ref="D49:M49" si="10">SUM(D50:D62)</f>
        <v>11014909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34813212</v>
      </c>
      <c r="J49" s="32">
        <f t="shared" si="10"/>
        <v>8671713</v>
      </c>
      <c r="K49" s="32">
        <f t="shared" si="10"/>
        <v>0</v>
      </c>
      <c r="L49" s="32">
        <f t="shared" si="10"/>
        <v>0</v>
      </c>
      <c r="M49" s="32">
        <f t="shared" si="10"/>
        <v>50000</v>
      </c>
      <c r="N49" s="32">
        <f t="shared" si="9"/>
        <v>54549834</v>
      </c>
      <c r="O49" s="45">
        <f t="shared" si="8"/>
        <v>1526.5099762137961</v>
      </c>
      <c r="P49" s="10"/>
    </row>
    <row r="50" spans="1:16">
      <c r="A50" s="12"/>
      <c r="B50" s="25">
        <v>341.2</v>
      </c>
      <c r="C50" s="20" t="s">
        <v>143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8671713</v>
      </c>
      <c r="K50" s="46">
        <v>0</v>
      </c>
      <c r="L50" s="46">
        <v>0</v>
      </c>
      <c r="M50" s="46">
        <v>0</v>
      </c>
      <c r="N50" s="46">
        <f t="shared" ref="N50:N62" si="11">SUM(D50:M50)</f>
        <v>8671713</v>
      </c>
      <c r="O50" s="47">
        <f t="shared" si="8"/>
        <v>242.66721701413181</v>
      </c>
      <c r="P50" s="9"/>
    </row>
    <row r="51" spans="1:16">
      <c r="A51" s="12"/>
      <c r="B51" s="25">
        <v>341.3</v>
      </c>
      <c r="C51" s="20" t="s">
        <v>170</v>
      </c>
      <c r="D51" s="46">
        <v>8176839</v>
      </c>
      <c r="E51" s="46">
        <v>0</v>
      </c>
      <c r="F51" s="46">
        <v>0</v>
      </c>
      <c r="G51" s="46">
        <v>0</v>
      </c>
      <c r="H51" s="46">
        <v>0</v>
      </c>
      <c r="I51" s="46">
        <v>1449753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9626592</v>
      </c>
      <c r="O51" s="47">
        <f t="shared" si="8"/>
        <v>269.38833076815445</v>
      </c>
      <c r="P51" s="9"/>
    </row>
    <row r="52" spans="1:16">
      <c r="A52" s="12"/>
      <c r="B52" s="25">
        <v>341.9</v>
      </c>
      <c r="C52" s="20" t="s">
        <v>144</v>
      </c>
      <c r="D52" s="46">
        <v>21905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21905</v>
      </c>
      <c r="O52" s="47">
        <f t="shared" si="8"/>
        <v>0.61298446900797532</v>
      </c>
      <c r="P52" s="9"/>
    </row>
    <row r="53" spans="1:16">
      <c r="A53" s="12"/>
      <c r="B53" s="25">
        <v>342.1</v>
      </c>
      <c r="C53" s="20" t="s">
        <v>56</v>
      </c>
      <c r="D53" s="46">
        <v>706914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706914</v>
      </c>
      <c r="O53" s="47">
        <f t="shared" si="8"/>
        <v>19.78211837134462</v>
      </c>
      <c r="P53" s="9"/>
    </row>
    <row r="54" spans="1:16">
      <c r="A54" s="12"/>
      <c r="B54" s="25">
        <v>342.2</v>
      </c>
      <c r="C54" s="20" t="s">
        <v>57</v>
      </c>
      <c r="D54" s="46">
        <v>1514384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1514384</v>
      </c>
      <c r="O54" s="47">
        <f t="shared" si="8"/>
        <v>42.378172659857285</v>
      </c>
      <c r="P54" s="9"/>
    </row>
    <row r="55" spans="1:16">
      <c r="A55" s="12"/>
      <c r="B55" s="25">
        <v>343.3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14716902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14716902</v>
      </c>
      <c r="O55" s="47">
        <f t="shared" si="8"/>
        <v>411.83439205260947</v>
      </c>
      <c r="P55" s="9"/>
    </row>
    <row r="56" spans="1:16">
      <c r="A56" s="12"/>
      <c r="B56" s="25">
        <v>343.4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2361646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2361646</v>
      </c>
      <c r="O56" s="47">
        <f t="shared" si="8"/>
        <v>66.08775710088149</v>
      </c>
      <c r="P56" s="9"/>
    </row>
    <row r="57" spans="1:16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11353181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11353181</v>
      </c>
      <c r="O57" s="47">
        <f t="shared" si="8"/>
        <v>317.70479921645443</v>
      </c>
      <c r="P57" s="9"/>
    </row>
    <row r="58" spans="1:16">
      <c r="A58" s="12"/>
      <c r="B58" s="25">
        <v>343.9</v>
      </c>
      <c r="C58" s="20" t="s">
        <v>64</v>
      </c>
      <c r="D58" s="46">
        <v>78818</v>
      </c>
      <c r="E58" s="46">
        <v>0</v>
      </c>
      <c r="F58" s="46">
        <v>0</v>
      </c>
      <c r="G58" s="46">
        <v>0</v>
      </c>
      <c r="H58" s="46">
        <v>0</v>
      </c>
      <c r="I58" s="46">
        <v>2953545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3032363</v>
      </c>
      <c r="O58" s="47">
        <f t="shared" si="8"/>
        <v>84.856946970756965</v>
      </c>
      <c r="P58" s="9"/>
    </row>
    <row r="59" spans="1:16">
      <c r="A59" s="12"/>
      <c r="B59" s="25">
        <v>345.9</v>
      </c>
      <c r="C59" s="20" t="s">
        <v>103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50000</v>
      </c>
      <c r="N59" s="46">
        <f t="shared" si="11"/>
        <v>50000</v>
      </c>
      <c r="O59" s="47">
        <f t="shared" si="8"/>
        <v>1.3991884706870015</v>
      </c>
      <c r="P59" s="9"/>
    </row>
    <row r="60" spans="1:16">
      <c r="A60" s="12"/>
      <c r="B60" s="25">
        <v>347.2</v>
      </c>
      <c r="C60" s="20" t="s">
        <v>66</v>
      </c>
      <c r="D60" s="46">
        <v>379919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379919</v>
      </c>
      <c r="O60" s="47">
        <f t="shared" si="8"/>
        <v>10.631565691898698</v>
      </c>
      <c r="P60" s="9"/>
    </row>
    <row r="61" spans="1:16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1978185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1978185</v>
      </c>
      <c r="O61" s="47">
        <f t="shared" si="8"/>
        <v>55.35707289771932</v>
      </c>
      <c r="P61" s="9"/>
    </row>
    <row r="62" spans="1:16">
      <c r="A62" s="12"/>
      <c r="B62" s="25">
        <v>349</v>
      </c>
      <c r="C62" s="20" t="s">
        <v>107</v>
      </c>
      <c r="D62" s="46">
        <v>136130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136130</v>
      </c>
      <c r="O62" s="47">
        <f t="shared" si="8"/>
        <v>3.8094305302924303</v>
      </c>
      <c r="P62" s="9"/>
    </row>
    <row r="63" spans="1:16" ht="15.75">
      <c r="A63" s="29" t="s">
        <v>51</v>
      </c>
      <c r="B63" s="30"/>
      <c r="C63" s="31"/>
      <c r="D63" s="32">
        <f t="shared" ref="D63:M63" si="12">SUM(D64:D65)</f>
        <v>680627</v>
      </c>
      <c r="E63" s="32">
        <f t="shared" si="12"/>
        <v>44196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>SUM(D63:M63)</f>
        <v>724823</v>
      </c>
      <c r="O63" s="45">
        <f t="shared" si="8"/>
        <v>20.283279697775292</v>
      </c>
      <c r="P63" s="10"/>
    </row>
    <row r="64" spans="1:16">
      <c r="A64" s="13"/>
      <c r="B64" s="39">
        <v>354</v>
      </c>
      <c r="C64" s="21" t="s">
        <v>71</v>
      </c>
      <c r="D64" s="46">
        <v>680627</v>
      </c>
      <c r="E64" s="46">
        <v>11053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691680</v>
      </c>
      <c r="O64" s="47">
        <f t="shared" si="8"/>
        <v>19.355813628095703</v>
      </c>
      <c r="P64" s="9"/>
    </row>
    <row r="65" spans="1:16">
      <c r="A65" s="13"/>
      <c r="B65" s="39">
        <v>356</v>
      </c>
      <c r="C65" s="21" t="s">
        <v>73</v>
      </c>
      <c r="D65" s="46">
        <v>0</v>
      </c>
      <c r="E65" s="46">
        <v>33143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33143</v>
      </c>
      <c r="O65" s="47">
        <f t="shared" si="8"/>
        <v>0.92746606967958589</v>
      </c>
      <c r="P65" s="9"/>
    </row>
    <row r="66" spans="1:16" ht="15.75">
      <c r="A66" s="29" t="s">
        <v>3</v>
      </c>
      <c r="B66" s="30"/>
      <c r="C66" s="31"/>
      <c r="D66" s="32">
        <f t="shared" ref="D66:M66" si="13">SUM(D67:D76)</f>
        <v>1441595</v>
      </c>
      <c r="E66" s="32">
        <f t="shared" si="13"/>
        <v>274394</v>
      </c>
      <c r="F66" s="32">
        <f t="shared" si="13"/>
        <v>112098</v>
      </c>
      <c r="G66" s="32">
        <f t="shared" si="13"/>
        <v>742995</v>
      </c>
      <c r="H66" s="32">
        <f t="shared" si="13"/>
        <v>0</v>
      </c>
      <c r="I66" s="32">
        <f t="shared" si="13"/>
        <v>4369104</v>
      </c>
      <c r="J66" s="32">
        <f t="shared" si="13"/>
        <v>1880992</v>
      </c>
      <c r="K66" s="32">
        <f t="shared" si="13"/>
        <v>22672720</v>
      </c>
      <c r="L66" s="32">
        <f t="shared" si="13"/>
        <v>0</v>
      </c>
      <c r="M66" s="32">
        <f t="shared" si="13"/>
        <v>781995</v>
      </c>
      <c r="N66" s="32">
        <f>SUM(D66:M66)</f>
        <v>32275893</v>
      </c>
      <c r="O66" s="45">
        <f t="shared" si="8"/>
        <v>903.20114733454591</v>
      </c>
      <c r="P66" s="10"/>
    </row>
    <row r="67" spans="1:16">
      <c r="A67" s="12"/>
      <c r="B67" s="25">
        <v>361.1</v>
      </c>
      <c r="C67" s="20" t="s">
        <v>74</v>
      </c>
      <c r="D67" s="46">
        <v>881624</v>
      </c>
      <c r="E67" s="46">
        <v>273527</v>
      </c>
      <c r="F67" s="46">
        <v>112098</v>
      </c>
      <c r="G67" s="46">
        <v>742321</v>
      </c>
      <c r="H67" s="46">
        <v>0</v>
      </c>
      <c r="I67" s="46">
        <v>1530813</v>
      </c>
      <c r="J67" s="46">
        <v>306178</v>
      </c>
      <c r="K67" s="46">
        <v>6287508</v>
      </c>
      <c r="L67" s="46">
        <v>0</v>
      </c>
      <c r="M67" s="46">
        <v>80695</v>
      </c>
      <c r="N67" s="46">
        <f>SUM(D67:M67)</f>
        <v>10214764</v>
      </c>
      <c r="O67" s="47">
        <f t="shared" si="8"/>
        <v>285.84760039177274</v>
      </c>
      <c r="P67" s="9"/>
    </row>
    <row r="68" spans="1:16">
      <c r="A68" s="12"/>
      <c r="B68" s="25">
        <v>361.3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5277494</v>
      </c>
      <c r="L68" s="46">
        <v>0</v>
      </c>
      <c r="M68" s="46">
        <v>0</v>
      </c>
      <c r="N68" s="46">
        <f t="shared" ref="N68:N76" si="14">SUM(D68:M68)</f>
        <v>5277494</v>
      </c>
      <c r="O68" s="47">
        <f t="shared" si="8"/>
        <v>147.68417517839654</v>
      </c>
      <c r="P68" s="9"/>
    </row>
    <row r="69" spans="1:16">
      <c r="A69" s="12"/>
      <c r="B69" s="25">
        <v>361.4</v>
      </c>
      <c r="C69" s="20" t="s">
        <v>147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3921698</v>
      </c>
      <c r="L69" s="46">
        <v>0</v>
      </c>
      <c r="M69" s="46">
        <v>0</v>
      </c>
      <c r="N69" s="46">
        <f t="shared" si="14"/>
        <v>3921698</v>
      </c>
      <c r="O69" s="47">
        <f t="shared" ref="O69:O81" si="15">(N69/O$83)</f>
        <v>109.74389254232545</v>
      </c>
      <c r="P69" s="9"/>
    </row>
    <row r="70" spans="1:16">
      <c r="A70" s="12"/>
      <c r="B70" s="25">
        <v>362</v>
      </c>
      <c r="C70" s="20" t="s">
        <v>77</v>
      </c>
      <c r="D70" s="46">
        <v>221595</v>
      </c>
      <c r="E70" s="46">
        <v>0</v>
      </c>
      <c r="F70" s="46">
        <v>0</v>
      </c>
      <c r="G70" s="46">
        <v>0</v>
      </c>
      <c r="H70" s="46">
        <v>0</v>
      </c>
      <c r="I70" s="46">
        <v>180934</v>
      </c>
      <c r="J70" s="46">
        <v>0</v>
      </c>
      <c r="K70" s="46">
        <v>0</v>
      </c>
      <c r="L70" s="46">
        <v>0</v>
      </c>
      <c r="M70" s="46">
        <v>690592</v>
      </c>
      <c r="N70" s="46">
        <f t="shared" si="14"/>
        <v>1093121</v>
      </c>
      <c r="O70" s="47">
        <f t="shared" si="15"/>
        <v>30.589646005316915</v>
      </c>
      <c r="P70" s="9"/>
    </row>
    <row r="71" spans="1:16">
      <c r="A71" s="12"/>
      <c r="B71" s="25">
        <v>364</v>
      </c>
      <c r="C71" s="20" t="s">
        <v>148</v>
      </c>
      <c r="D71" s="46">
        <v>25</v>
      </c>
      <c r="E71" s="46">
        <v>0</v>
      </c>
      <c r="F71" s="46">
        <v>0</v>
      </c>
      <c r="G71" s="46">
        <v>0</v>
      </c>
      <c r="H71" s="46">
        <v>0</v>
      </c>
      <c r="I71" s="46">
        <v>10500</v>
      </c>
      <c r="J71" s="46">
        <v>115551</v>
      </c>
      <c r="K71" s="46">
        <v>0</v>
      </c>
      <c r="L71" s="46">
        <v>0</v>
      </c>
      <c r="M71" s="46">
        <v>0</v>
      </c>
      <c r="N71" s="46">
        <f t="shared" si="14"/>
        <v>126076</v>
      </c>
      <c r="O71" s="47">
        <f t="shared" si="15"/>
        <v>3.5280817126066881</v>
      </c>
      <c r="P71" s="9"/>
    </row>
    <row r="72" spans="1:16">
      <c r="A72" s="12"/>
      <c r="B72" s="25">
        <v>365</v>
      </c>
      <c r="C72" s="20" t="s">
        <v>149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6329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6329</v>
      </c>
      <c r="O72" s="47">
        <f t="shared" si="15"/>
        <v>0.17710927661956066</v>
      </c>
      <c r="P72" s="9"/>
    </row>
    <row r="73" spans="1:16">
      <c r="A73" s="12"/>
      <c r="B73" s="25">
        <v>366</v>
      </c>
      <c r="C73" s="20" t="s">
        <v>79</v>
      </c>
      <c r="D73" s="46">
        <v>172691</v>
      </c>
      <c r="E73" s="46">
        <v>867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173558</v>
      </c>
      <c r="O73" s="47">
        <f t="shared" si="15"/>
        <v>4.8568070519098923</v>
      </c>
      <c r="P73" s="9"/>
    </row>
    <row r="74" spans="1:16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6857257</v>
      </c>
      <c r="L74" s="46">
        <v>0</v>
      </c>
      <c r="M74" s="46">
        <v>0</v>
      </c>
      <c r="N74" s="46">
        <f t="shared" si="14"/>
        <v>6857257</v>
      </c>
      <c r="O74" s="47">
        <f t="shared" si="15"/>
        <v>191.89189869875472</v>
      </c>
      <c r="P74" s="9"/>
    </row>
    <row r="75" spans="1:16">
      <c r="A75" s="12"/>
      <c r="B75" s="25">
        <v>369.3</v>
      </c>
      <c r="C75" s="20" t="s">
        <v>81</v>
      </c>
      <c r="D75" s="46">
        <v>-22855</v>
      </c>
      <c r="E75" s="46">
        <v>0</v>
      </c>
      <c r="F75" s="46">
        <v>0</v>
      </c>
      <c r="G75" s="46">
        <v>0</v>
      </c>
      <c r="H75" s="46">
        <v>0</v>
      </c>
      <c r="I75" s="46">
        <v>1000000</v>
      </c>
      <c r="J75" s="46">
        <v>1429913</v>
      </c>
      <c r="K75" s="46">
        <v>0</v>
      </c>
      <c r="L75" s="46">
        <v>0</v>
      </c>
      <c r="M75" s="46">
        <v>0</v>
      </c>
      <c r="N75" s="46">
        <f t="shared" si="14"/>
        <v>2407058</v>
      </c>
      <c r="O75" s="47">
        <f t="shared" si="15"/>
        <v>67.358556037498246</v>
      </c>
      <c r="P75" s="9"/>
    </row>
    <row r="76" spans="1:16">
      <c r="A76" s="12"/>
      <c r="B76" s="25">
        <v>369.9</v>
      </c>
      <c r="C76" s="20" t="s">
        <v>82</v>
      </c>
      <c r="D76" s="46">
        <v>188515</v>
      </c>
      <c r="E76" s="46">
        <v>0</v>
      </c>
      <c r="F76" s="46">
        <v>0</v>
      </c>
      <c r="G76" s="46">
        <v>674</v>
      </c>
      <c r="H76" s="46">
        <v>0</v>
      </c>
      <c r="I76" s="46">
        <v>1640528</v>
      </c>
      <c r="J76" s="46">
        <v>29350</v>
      </c>
      <c r="K76" s="46">
        <v>328763</v>
      </c>
      <c r="L76" s="46">
        <v>0</v>
      </c>
      <c r="M76" s="46">
        <v>10708</v>
      </c>
      <c r="N76" s="46">
        <f t="shared" si="14"/>
        <v>2198538</v>
      </c>
      <c r="O76" s="47">
        <f t="shared" si="15"/>
        <v>61.523380439345182</v>
      </c>
      <c r="P76" s="9"/>
    </row>
    <row r="77" spans="1:16" ht="15.75">
      <c r="A77" s="29" t="s">
        <v>52</v>
      </c>
      <c r="B77" s="30"/>
      <c r="C77" s="31"/>
      <c r="D77" s="32">
        <f t="shared" ref="D77:M77" si="16">SUM(D78:D80)</f>
        <v>4481585</v>
      </c>
      <c r="E77" s="32">
        <f t="shared" si="16"/>
        <v>639867</v>
      </c>
      <c r="F77" s="32">
        <f t="shared" si="16"/>
        <v>6321093</v>
      </c>
      <c r="G77" s="32">
        <f t="shared" si="16"/>
        <v>6510768</v>
      </c>
      <c r="H77" s="32">
        <f t="shared" si="16"/>
        <v>0</v>
      </c>
      <c r="I77" s="32">
        <f t="shared" si="16"/>
        <v>29031079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15380515</v>
      </c>
      <c r="N77" s="32">
        <f>SUM(D77:M77)</f>
        <v>62364907</v>
      </c>
      <c r="O77" s="45">
        <f t="shared" si="15"/>
        <v>1745.2051769973416</v>
      </c>
      <c r="P77" s="9"/>
    </row>
    <row r="78" spans="1:16">
      <c r="A78" s="12"/>
      <c r="B78" s="25">
        <v>381</v>
      </c>
      <c r="C78" s="20" t="s">
        <v>83</v>
      </c>
      <c r="D78" s="46">
        <v>1052397</v>
      </c>
      <c r="E78" s="46">
        <v>639867</v>
      </c>
      <c r="F78" s="46">
        <v>6321093</v>
      </c>
      <c r="G78" s="46">
        <v>6510768</v>
      </c>
      <c r="H78" s="46">
        <v>0</v>
      </c>
      <c r="I78" s="46">
        <v>29031079</v>
      </c>
      <c r="J78" s="46">
        <v>0</v>
      </c>
      <c r="K78" s="46">
        <v>0</v>
      </c>
      <c r="L78" s="46">
        <v>0</v>
      </c>
      <c r="M78" s="46">
        <v>6573515</v>
      </c>
      <c r="N78" s="46">
        <f>SUM(D78:M78)</f>
        <v>50128719</v>
      </c>
      <c r="O78" s="47">
        <f t="shared" si="15"/>
        <v>1402.7905135021688</v>
      </c>
      <c r="P78" s="9"/>
    </row>
    <row r="79" spans="1:16">
      <c r="A79" s="12"/>
      <c r="B79" s="25">
        <v>383</v>
      </c>
      <c r="C79" s="20" t="s">
        <v>120</v>
      </c>
      <c r="D79" s="46">
        <v>3429188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3429188</v>
      </c>
      <c r="O79" s="47">
        <f t="shared" si="15"/>
        <v>95.961606268364349</v>
      </c>
      <c r="P79" s="9"/>
    </row>
    <row r="80" spans="1:16" ht="15.75" thickBot="1">
      <c r="A80" s="12"/>
      <c r="B80" s="25">
        <v>384</v>
      </c>
      <c r="C80" s="20" t="s">
        <v>115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8807000</v>
      </c>
      <c r="N80" s="46">
        <f>SUM(D80:M80)</f>
        <v>8807000</v>
      </c>
      <c r="O80" s="47">
        <f t="shared" si="15"/>
        <v>246.45305722680845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7">SUM(D5,D15,D26,D49,D63,D66,D77)</f>
        <v>80039315</v>
      </c>
      <c r="E81" s="15">
        <f t="shared" si="17"/>
        <v>3399220</v>
      </c>
      <c r="F81" s="15">
        <f t="shared" si="17"/>
        <v>6433191</v>
      </c>
      <c r="G81" s="15">
        <f t="shared" si="17"/>
        <v>10259279</v>
      </c>
      <c r="H81" s="15">
        <f t="shared" si="17"/>
        <v>0</v>
      </c>
      <c r="I81" s="15">
        <f t="shared" si="17"/>
        <v>70215518</v>
      </c>
      <c r="J81" s="15">
        <f t="shared" si="17"/>
        <v>10552705</v>
      </c>
      <c r="K81" s="15">
        <f t="shared" si="17"/>
        <v>22672720</v>
      </c>
      <c r="L81" s="15">
        <f t="shared" si="17"/>
        <v>0</v>
      </c>
      <c r="M81" s="15">
        <f t="shared" si="17"/>
        <v>24590985</v>
      </c>
      <c r="N81" s="15">
        <f>SUM(D81:M81)</f>
        <v>228162933</v>
      </c>
      <c r="O81" s="38">
        <f t="shared" si="15"/>
        <v>6384.8589058346161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171</v>
      </c>
      <c r="M83" s="48"/>
      <c r="N83" s="48"/>
      <c r="O83" s="43">
        <v>35735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49558438</v>
      </c>
      <c r="E5" s="27">
        <f t="shared" si="0"/>
        <v>0</v>
      </c>
      <c r="F5" s="27">
        <f t="shared" si="0"/>
        <v>0</v>
      </c>
      <c r="G5" s="27">
        <f t="shared" si="0"/>
        <v>2676805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8456849</v>
      </c>
      <c r="N5" s="28">
        <f>SUM(D5:M5)</f>
        <v>60692092</v>
      </c>
      <c r="O5" s="33">
        <f t="shared" ref="O5:O36" si="1">(N5/O$75)</f>
        <v>1712.9658208913099</v>
      </c>
      <c r="P5" s="6"/>
    </row>
    <row r="6" spans="1:133">
      <c r="A6" s="12"/>
      <c r="B6" s="25">
        <v>311</v>
      </c>
      <c r="C6" s="20" t="s">
        <v>2</v>
      </c>
      <c r="D6" s="46">
        <v>41570107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8456849</v>
      </c>
      <c r="N6" s="46">
        <f>SUM(D6:M6)</f>
        <v>50026956</v>
      </c>
      <c r="O6" s="47">
        <f t="shared" si="1"/>
        <v>1411.9543902232508</v>
      </c>
      <c r="P6" s="9"/>
    </row>
    <row r="7" spans="1:133">
      <c r="A7" s="12"/>
      <c r="B7" s="25">
        <v>312.41000000000003</v>
      </c>
      <c r="C7" s="20" t="s">
        <v>11</v>
      </c>
      <c r="D7" s="46">
        <v>497870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497870</v>
      </c>
      <c r="O7" s="47">
        <f t="shared" si="1"/>
        <v>14.051819028534334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249821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249821</v>
      </c>
      <c r="O8" s="47">
        <f t="shared" si="1"/>
        <v>7.050915864638311</v>
      </c>
      <c r="P8" s="9"/>
    </row>
    <row r="9" spans="1:133">
      <c r="A9" s="12"/>
      <c r="B9" s="25">
        <v>312.60000000000002</v>
      </c>
      <c r="C9" s="20" t="s">
        <v>163</v>
      </c>
      <c r="D9" s="46">
        <v>0</v>
      </c>
      <c r="E9" s="46">
        <v>0</v>
      </c>
      <c r="F9" s="46">
        <v>0</v>
      </c>
      <c r="G9" s="46">
        <v>2426984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2426984</v>
      </c>
      <c r="O9" s="47">
        <f t="shared" si="1"/>
        <v>68.498885157065843</v>
      </c>
      <c r="P9" s="9"/>
    </row>
    <row r="10" spans="1:133">
      <c r="A10" s="12"/>
      <c r="B10" s="25">
        <v>314.10000000000002</v>
      </c>
      <c r="C10" s="20" t="s">
        <v>12</v>
      </c>
      <c r="D10" s="46">
        <v>3576312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3576312</v>
      </c>
      <c r="O10" s="47">
        <f t="shared" si="1"/>
        <v>100.93737122858514</v>
      </c>
      <c r="P10" s="9"/>
    </row>
    <row r="11" spans="1:133">
      <c r="A11" s="12"/>
      <c r="B11" s="25">
        <v>314.3</v>
      </c>
      <c r="C11" s="20" t="s">
        <v>13</v>
      </c>
      <c r="D11" s="46">
        <v>1166213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1166213</v>
      </c>
      <c r="O11" s="47">
        <f t="shared" si="1"/>
        <v>32.915046146030313</v>
      </c>
      <c r="P11" s="9"/>
    </row>
    <row r="12" spans="1:133">
      <c r="A12" s="12"/>
      <c r="B12" s="25">
        <v>314.39999999999998</v>
      </c>
      <c r="C12" s="20" t="s">
        <v>14</v>
      </c>
      <c r="D12" s="46">
        <v>143475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143475</v>
      </c>
      <c r="O12" s="47">
        <f t="shared" si="1"/>
        <v>4.0494199994355222</v>
      </c>
      <c r="P12" s="9"/>
    </row>
    <row r="13" spans="1:133">
      <c r="A13" s="12"/>
      <c r="B13" s="25">
        <v>315</v>
      </c>
      <c r="C13" s="20" t="s">
        <v>136</v>
      </c>
      <c r="D13" s="46">
        <v>1081552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1081552</v>
      </c>
      <c r="O13" s="47">
        <f t="shared" si="1"/>
        <v>30.525584939742036</v>
      </c>
      <c r="P13" s="9"/>
    </row>
    <row r="14" spans="1:133">
      <c r="A14" s="12"/>
      <c r="B14" s="25">
        <v>316</v>
      </c>
      <c r="C14" s="20" t="s">
        <v>137</v>
      </c>
      <c r="D14" s="46">
        <v>1522909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1522909</v>
      </c>
      <c r="O14" s="47">
        <f t="shared" si="1"/>
        <v>42.982388304027545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7360181</v>
      </c>
      <c r="E15" s="32">
        <f t="shared" si="3"/>
        <v>0</v>
      </c>
      <c r="F15" s="32">
        <f t="shared" si="3"/>
        <v>0</v>
      </c>
      <c r="G15" s="32">
        <f t="shared" si="3"/>
        <v>667413</v>
      </c>
      <c r="H15" s="32">
        <f t="shared" si="3"/>
        <v>0</v>
      </c>
      <c r="I15" s="32">
        <f t="shared" si="3"/>
        <v>538298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8565892</v>
      </c>
      <c r="O15" s="45">
        <f t="shared" si="1"/>
        <v>241.76263723857639</v>
      </c>
      <c r="P15" s="10"/>
    </row>
    <row r="16" spans="1:133">
      <c r="A16" s="12"/>
      <c r="B16" s="25">
        <v>322</v>
      </c>
      <c r="C16" s="20" t="s">
        <v>0</v>
      </c>
      <c r="D16" s="46">
        <v>4403913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4403913</v>
      </c>
      <c r="O16" s="47">
        <f t="shared" si="1"/>
        <v>124.29547571335836</v>
      </c>
      <c r="P16" s="9"/>
    </row>
    <row r="17" spans="1:16">
      <c r="A17" s="12"/>
      <c r="B17" s="25">
        <v>323.10000000000002</v>
      </c>
      <c r="C17" s="20" t="s">
        <v>18</v>
      </c>
      <c r="D17" s="46">
        <v>2736409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2736409</v>
      </c>
      <c r="O17" s="47">
        <f t="shared" si="1"/>
        <v>77.232056673534473</v>
      </c>
      <c r="P17" s="9"/>
    </row>
    <row r="18" spans="1:16">
      <c r="A18" s="12"/>
      <c r="B18" s="25">
        <v>323.39999999999998</v>
      </c>
      <c r="C18" s="20" t="s">
        <v>19</v>
      </c>
      <c r="D18" s="46">
        <v>28920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28920</v>
      </c>
      <c r="O18" s="47">
        <f t="shared" si="1"/>
        <v>0.81623437103101804</v>
      </c>
      <c r="P18" s="9"/>
    </row>
    <row r="19" spans="1:16">
      <c r="A19" s="12"/>
      <c r="B19" s="25">
        <v>324.11</v>
      </c>
      <c r="C19" s="20" t="s">
        <v>20</v>
      </c>
      <c r="D19" s="46">
        <v>15303</v>
      </c>
      <c r="E19" s="46">
        <v>0</v>
      </c>
      <c r="F19" s="46">
        <v>0</v>
      </c>
      <c r="G19" s="46">
        <v>129473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144776</v>
      </c>
      <c r="O19" s="47">
        <f t="shared" si="1"/>
        <v>4.086139256583218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538298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538298</v>
      </c>
      <c r="O20" s="47">
        <f t="shared" si="1"/>
        <v>15.192853715672715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0</v>
      </c>
      <c r="F21" s="46">
        <v>0</v>
      </c>
      <c r="G21" s="46">
        <v>288578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288578</v>
      </c>
      <c r="O21" s="47">
        <f t="shared" si="1"/>
        <v>8.1447884620812285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243433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243433</v>
      </c>
      <c r="O22" s="47">
        <f t="shared" si="1"/>
        <v>6.8706217718946689</v>
      </c>
      <c r="P22" s="9"/>
    </row>
    <row r="23" spans="1:16">
      <c r="A23" s="12"/>
      <c r="B23" s="25">
        <v>324.70999999999998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5929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5929</v>
      </c>
      <c r="O23" s="47">
        <f t="shared" si="1"/>
        <v>0.16733933561005898</v>
      </c>
      <c r="P23" s="9"/>
    </row>
    <row r="24" spans="1:16">
      <c r="A24" s="12"/>
      <c r="B24" s="25">
        <v>329</v>
      </c>
      <c r="C24" s="20" t="s">
        <v>25</v>
      </c>
      <c r="D24" s="46">
        <v>175636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175636</v>
      </c>
      <c r="O24" s="47">
        <f t="shared" si="1"/>
        <v>4.957127938810646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SUM(D26:D43)</f>
        <v>4536964</v>
      </c>
      <c r="E25" s="32">
        <f t="shared" si="6"/>
        <v>1892677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48590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6478231</v>
      </c>
      <c r="O25" s="45">
        <f t="shared" si="1"/>
        <v>182.84076091558239</v>
      </c>
      <c r="P25" s="10"/>
    </row>
    <row r="26" spans="1:16">
      <c r="A26" s="12"/>
      <c r="B26" s="25">
        <v>331.1</v>
      </c>
      <c r="C26" s="20" t="s">
        <v>125</v>
      </c>
      <c r="D26" s="46">
        <v>0</v>
      </c>
      <c r="E26" s="46">
        <v>23388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23388</v>
      </c>
      <c r="O26" s="47">
        <f t="shared" si="1"/>
        <v>0.66009991250599753</v>
      </c>
      <c r="P26" s="9"/>
    </row>
    <row r="27" spans="1:16">
      <c r="A27" s="12"/>
      <c r="B27" s="25">
        <v>331.2</v>
      </c>
      <c r="C27" s="20" t="s">
        <v>26</v>
      </c>
      <c r="D27" s="46">
        <v>0</v>
      </c>
      <c r="E27" s="46">
        <v>500194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500194</v>
      </c>
      <c r="O27" s="47">
        <f t="shared" si="1"/>
        <v>14.117411306483023</v>
      </c>
      <c r="P27" s="9"/>
    </row>
    <row r="28" spans="1:16">
      <c r="A28" s="12"/>
      <c r="B28" s="25">
        <v>331.5</v>
      </c>
      <c r="C28" s="20" t="s">
        <v>99</v>
      </c>
      <c r="D28" s="46">
        <v>0</v>
      </c>
      <c r="E28" s="46">
        <v>230308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230308</v>
      </c>
      <c r="O28" s="47">
        <f t="shared" si="1"/>
        <v>6.50018345516638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311726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311726</v>
      </c>
      <c r="O29" s="47">
        <f t="shared" si="1"/>
        <v>8.7981146453670522</v>
      </c>
      <c r="P29" s="9"/>
    </row>
    <row r="30" spans="1:16">
      <c r="A30" s="12"/>
      <c r="B30" s="25">
        <v>334.49</v>
      </c>
      <c r="C30" s="20" t="s">
        <v>31</v>
      </c>
      <c r="D30" s="46">
        <v>149952</v>
      </c>
      <c r="E30" s="46">
        <v>137820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287772</v>
      </c>
      <c r="O30" s="47">
        <f t="shared" si="1"/>
        <v>8.1220400214501431</v>
      </c>
      <c r="P30" s="9"/>
    </row>
    <row r="31" spans="1:16">
      <c r="A31" s="12"/>
      <c r="B31" s="25">
        <v>334.5</v>
      </c>
      <c r="C31" s="20" t="s">
        <v>138</v>
      </c>
      <c r="D31" s="46">
        <v>0</v>
      </c>
      <c r="E31" s="46">
        <v>40294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40294</v>
      </c>
      <c r="O31" s="47">
        <f t="shared" si="1"/>
        <v>1.1372526883237843</v>
      </c>
      <c r="P31" s="9"/>
    </row>
    <row r="32" spans="1:16">
      <c r="A32" s="12"/>
      <c r="B32" s="25">
        <v>334.69</v>
      </c>
      <c r="C32" s="20" t="s">
        <v>32</v>
      </c>
      <c r="D32" s="46">
        <v>0</v>
      </c>
      <c r="E32" s="46">
        <v>131983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131983</v>
      </c>
      <c r="O32" s="47">
        <f t="shared" si="1"/>
        <v>3.7250712652761706</v>
      </c>
      <c r="P32" s="9"/>
    </row>
    <row r="33" spans="1:16">
      <c r="A33" s="12"/>
      <c r="B33" s="25">
        <v>334.7</v>
      </c>
      <c r="C33" s="20" t="s">
        <v>100</v>
      </c>
      <c r="D33" s="46">
        <v>0</v>
      </c>
      <c r="E33" s="46">
        <v>30331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30331</v>
      </c>
      <c r="O33" s="47">
        <f t="shared" si="1"/>
        <v>0.85605825407129355</v>
      </c>
      <c r="P33" s="9"/>
    </row>
    <row r="34" spans="1:16">
      <c r="A34" s="12"/>
      <c r="B34" s="25">
        <v>335.12</v>
      </c>
      <c r="C34" s="20" t="s">
        <v>139</v>
      </c>
      <c r="D34" s="46">
        <v>1240850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1240850</v>
      </c>
      <c r="O34" s="47">
        <f t="shared" si="1"/>
        <v>35.021591261889306</v>
      </c>
      <c r="P34" s="9"/>
    </row>
    <row r="35" spans="1:16">
      <c r="A35" s="12"/>
      <c r="B35" s="25">
        <v>335.14</v>
      </c>
      <c r="C35" s="20" t="s">
        <v>140</v>
      </c>
      <c r="D35" s="46">
        <v>3191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3191</v>
      </c>
      <c r="O35" s="47">
        <f t="shared" si="1"/>
        <v>9.00623747565691E-2</v>
      </c>
      <c r="P35" s="9"/>
    </row>
    <row r="36" spans="1:16">
      <c r="A36" s="12"/>
      <c r="B36" s="25">
        <v>335.15</v>
      </c>
      <c r="C36" s="20" t="s">
        <v>141</v>
      </c>
      <c r="D36" s="46">
        <v>19174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19174</v>
      </c>
      <c r="O36" s="47">
        <f t="shared" si="1"/>
        <v>0.54116451694843504</v>
      </c>
      <c r="P36" s="9"/>
    </row>
    <row r="37" spans="1:16">
      <c r="A37" s="12"/>
      <c r="B37" s="25">
        <v>335.18</v>
      </c>
      <c r="C37" s="20" t="s">
        <v>142</v>
      </c>
      <c r="D37" s="46">
        <v>2752320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2752320</v>
      </c>
      <c r="O37" s="47">
        <f t="shared" ref="O37:O68" si="8">(N37/O$75)</f>
        <v>77.681126696960291</v>
      </c>
      <c r="P37" s="9"/>
    </row>
    <row r="38" spans="1:16">
      <c r="A38" s="12"/>
      <c r="B38" s="25">
        <v>335.21</v>
      </c>
      <c r="C38" s="20" t="s">
        <v>38</v>
      </c>
      <c r="D38" s="46">
        <v>26148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26148</v>
      </c>
      <c r="O38" s="47">
        <f t="shared" si="8"/>
        <v>0.7379977985380034</v>
      </c>
      <c r="P38" s="9"/>
    </row>
    <row r="39" spans="1:16">
      <c r="A39" s="12"/>
      <c r="B39" s="25">
        <v>335.49</v>
      </c>
      <c r="C39" s="20" t="s">
        <v>101</v>
      </c>
      <c r="D39" s="46">
        <v>30421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30421</v>
      </c>
      <c r="O39" s="47">
        <f t="shared" si="8"/>
        <v>0.85859840252885888</v>
      </c>
      <c r="P39" s="9"/>
    </row>
    <row r="40" spans="1:16">
      <c r="A40" s="12"/>
      <c r="B40" s="25">
        <v>337.2</v>
      </c>
      <c r="C40" s="20" t="s">
        <v>39</v>
      </c>
      <c r="D40" s="46">
        <v>314908</v>
      </c>
      <c r="E40" s="46">
        <v>122698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437606</v>
      </c>
      <c r="O40" s="47">
        <f t="shared" si="8"/>
        <v>12.350935621348537</v>
      </c>
      <c r="P40" s="9"/>
    </row>
    <row r="41" spans="1:16">
      <c r="A41" s="12"/>
      <c r="B41" s="25">
        <v>337.4</v>
      </c>
      <c r="C41" s="20" t="s">
        <v>41</v>
      </c>
      <c r="D41" s="46">
        <v>0</v>
      </c>
      <c r="E41" s="46">
        <v>154063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154063</v>
      </c>
      <c r="O41" s="47">
        <f t="shared" si="8"/>
        <v>4.3482543535322176</v>
      </c>
      <c r="P41" s="9"/>
    </row>
    <row r="42" spans="1:16">
      <c r="A42" s="12"/>
      <c r="B42" s="25">
        <v>337.7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48590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48590</v>
      </c>
      <c r="O42" s="47">
        <f t="shared" si="8"/>
        <v>1.3713979283678135</v>
      </c>
      <c r="P42" s="9"/>
    </row>
    <row r="43" spans="1:16">
      <c r="A43" s="12"/>
      <c r="B43" s="25">
        <v>337.9</v>
      </c>
      <c r="C43" s="20" t="s">
        <v>102</v>
      </c>
      <c r="D43" s="46">
        <v>0</v>
      </c>
      <c r="E43" s="46">
        <v>209872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209872</v>
      </c>
      <c r="O43" s="47">
        <f t="shared" si="8"/>
        <v>5.9234004120685277</v>
      </c>
      <c r="P43" s="9"/>
    </row>
    <row r="44" spans="1:16" ht="15.75">
      <c r="A44" s="29" t="s">
        <v>50</v>
      </c>
      <c r="B44" s="30"/>
      <c r="C44" s="31"/>
      <c r="D44" s="32">
        <f t="shared" ref="D44:M44" si="9">SUM(D45:D56)</f>
        <v>10394288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36506190</v>
      </c>
      <c r="J44" s="32">
        <f t="shared" si="9"/>
        <v>7819514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54719992</v>
      </c>
      <c r="O44" s="45">
        <f t="shared" si="8"/>
        <v>1544.4100364087947</v>
      </c>
      <c r="P44" s="10"/>
    </row>
    <row r="45" spans="1:16">
      <c r="A45" s="12"/>
      <c r="B45" s="25">
        <v>341.2</v>
      </c>
      <c r="C45" s="20" t="s">
        <v>143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7819514</v>
      </c>
      <c r="K45" s="46">
        <v>0</v>
      </c>
      <c r="L45" s="46">
        <v>0</v>
      </c>
      <c r="M45" s="46">
        <v>0</v>
      </c>
      <c r="N45" s="46">
        <f t="shared" ref="N45:N56" si="10">SUM(D45:M45)</f>
        <v>7819514</v>
      </c>
      <c r="O45" s="47">
        <f t="shared" si="8"/>
        <v>220.69696028901245</v>
      </c>
      <c r="P45" s="9"/>
    </row>
    <row r="46" spans="1:16">
      <c r="A46" s="12"/>
      <c r="B46" s="25">
        <v>341.9</v>
      </c>
      <c r="C46" s="20" t="s">
        <v>144</v>
      </c>
      <c r="D46" s="46">
        <v>3950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3950</v>
      </c>
      <c r="O46" s="47">
        <f t="shared" si="8"/>
        <v>0.11148429341537072</v>
      </c>
      <c r="P46" s="9"/>
    </row>
    <row r="47" spans="1:16">
      <c r="A47" s="12"/>
      <c r="B47" s="25">
        <v>342.1</v>
      </c>
      <c r="C47" s="20" t="s">
        <v>56</v>
      </c>
      <c r="D47" s="46">
        <v>359387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359387</v>
      </c>
      <c r="O47" s="47">
        <f t="shared" si="8"/>
        <v>10.143292596878441</v>
      </c>
      <c r="P47" s="9"/>
    </row>
    <row r="48" spans="1:16">
      <c r="A48" s="12"/>
      <c r="B48" s="25">
        <v>342.5</v>
      </c>
      <c r="C48" s="20" t="s">
        <v>58</v>
      </c>
      <c r="D48" s="46">
        <v>142920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142920</v>
      </c>
      <c r="O48" s="47">
        <f t="shared" si="8"/>
        <v>4.033755750613869</v>
      </c>
      <c r="P48" s="9"/>
    </row>
    <row r="49" spans="1:16">
      <c r="A49" s="12"/>
      <c r="B49" s="25">
        <v>342.6</v>
      </c>
      <c r="C49" s="20" t="s">
        <v>59</v>
      </c>
      <c r="D49" s="46">
        <v>1253364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1253364</v>
      </c>
      <c r="O49" s="47">
        <f t="shared" si="8"/>
        <v>35.374784792977898</v>
      </c>
      <c r="P49" s="9"/>
    </row>
    <row r="50" spans="1:16">
      <c r="A50" s="12"/>
      <c r="B50" s="25">
        <v>343.3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16270017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16270017</v>
      </c>
      <c r="O50" s="47">
        <f t="shared" si="8"/>
        <v>459.2028731901442</v>
      </c>
      <c r="P50" s="9"/>
    </row>
    <row r="51" spans="1:16">
      <c r="A51" s="12"/>
      <c r="B51" s="25">
        <v>343.4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3998610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3998610</v>
      </c>
      <c r="O51" s="47">
        <f t="shared" si="8"/>
        <v>112.85625582117355</v>
      </c>
      <c r="P51" s="9"/>
    </row>
    <row r="52" spans="1:16">
      <c r="A52" s="12"/>
      <c r="B52" s="25">
        <v>343.5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10120391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10120391</v>
      </c>
      <c r="O52" s="47">
        <f t="shared" si="8"/>
        <v>285.63661765120941</v>
      </c>
      <c r="P52" s="9"/>
    </row>
    <row r="53" spans="1:16">
      <c r="A53" s="12"/>
      <c r="B53" s="25">
        <v>343.9</v>
      </c>
      <c r="C53" s="20" t="s">
        <v>64</v>
      </c>
      <c r="D53" s="46">
        <v>78043</v>
      </c>
      <c r="E53" s="46">
        <v>0</v>
      </c>
      <c r="F53" s="46">
        <v>0</v>
      </c>
      <c r="G53" s="46">
        <v>0</v>
      </c>
      <c r="H53" s="46">
        <v>0</v>
      </c>
      <c r="I53" s="46">
        <v>3402946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3480989</v>
      </c>
      <c r="O53" s="47">
        <f t="shared" si="8"/>
        <v>98.246987101690607</v>
      </c>
      <c r="P53" s="9"/>
    </row>
    <row r="54" spans="1:16">
      <c r="A54" s="12"/>
      <c r="B54" s="25">
        <v>347.2</v>
      </c>
      <c r="C54" s="20" t="s">
        <v>66</v>
      </c>
      <c r="D54" s="46">
        <v>411843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411843</v>
      </c>
      <c r="O54" s="47">
        <f t="shared" si="8"/>
        <v>11.623804013434563</v>
      </c>
      <c r="P54" s="9"/>
    </row>
    <row r="55" spans="1:16">
      <c r="A55" s="12"/>
      <c r="B55" s="25">
        <v>347.5</v>
      </c>
      <c r="C55" s="20" t="s">
        <v>106</v>
      </c>
      <c r="D55" s="46">
        <v>481203</v>
      </c>
      <c r="E55" s="46">
        <v>0</v>
      </c>
      <c r="F55" s="46">
        <v>0</v>
      </c>
      <c r="G55" s="46">
        <v>0</v>
      </c>
      <c r="H55" s="46">
        <v>0</v>
      </c>
      <c r="I55" s="46">
        <v>2714226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3195429</v>
      </c>
      <c r="O55" s="47">
        <f t="shared" si="8"/>
        <v>90.187378284553077</v>
      </c>
      <c r="P55" s="9"/>
    </row>
    <row r="56" spans="1:16">
      <c r="A56" s="12"/>
      <c r="B56" s="25">
        <v>349</v>
      </c>
      <c r="C56" s="20" t="s">
        <v>107</v>
      </c>
      <c r="D56" s="46">
        <v>7663578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7663578</v>
      </c>
      <c r="O56" s="47">
        <f t="shared" si="8"/>
        <v>216.29584262369113</v>
      </c>
      <c r="P56" s="9"/>
    </row>
    <row r="57" spans="1:16" ht="15.75">
      <c r="A57" s="29" t="s">
        <v>51</v>
      </c>
      <c r="B57" s="30"/>
      <c r="C57" s="31"/>
      <c r="D57" s="32">
        <f t="shared" ref="D57:M57" si="11">SUM(D58:D58)</f>
        <v>474136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474136</v>
      </c>
      <c r="O57" s="45">
        <f t="shared" si="8"/>
        <v>13.381953656402585</v>
      </c>
      <c r="P57" s="10"/>
    </row>
    <row r="58" spans="1:16">
      <c r="A58" s="13"/>
      <c r="B58" s="39">
        <v>354</v>
      </c>
      <c r="C58" s="21" t="s">
        <v>71</v>
      </c>
      <c r="D58" s="46">
        <v>474136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474136</v>
      </c>
      <c r="O58" s="47">
        <f t="shared" si="8"/>
        <v>13.381953656402585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SUM(D60:D69)</f>
        <v>812085</v>
      </c>
      <c r="E59" s="32">
        <f t="shared" si="12"/>
        <v>371336</v>
      </c>
      <c r="F59" s="32">
        <f t="shared" si="12"/>
        <v>5407</v>
      </c>
      <c r="G59" s="32">
        <f t="shared" si="12"/>
        <v>693084</v>
      </c>
      <c r="H59" s="32">
        <f t="shared" si="12"/>
        <v>0</v>
      </c>
      <c r="I59" s="32">
        <f t="shared" si="12"/>
        <v>1607745</v>
      </c>
      <c r="J59" s="32">
        <f t="shared" si="12"/>
        <v>1098573</v>
      </c>
      <c r="K59" s="32">
        <f t="shared" si="12"/>
        <v>35322446</v>
      </c>
      <c r="L59" s="32">
        <f t="shared" si="12"/>
        <v>0</v>
      </c>
      <c r="M59" s="32">
        <f t="shared" si="12"/>
        <v>679180</v>
      </c>
      <c r="N59" s="32">
        <f>SUM(D59:M59)</f>
        <v>40589856</v>
      </c>
      <c r="O59" s="45">
        <f t="shared" si="8"/>
        <v>1145.6028901244672</v>
      </c>
      <c r="P59" s="10"/>
    </row>
    <row r="60" spans="1:16">
      <c r="A60" s="12"/>
      <c r="B60" s="25">
        <v>361.1</v>
      </c>
      <c r="C60" s="20" t="s">
        <v>74</v>
      </c>
      <c r="D60" s="46">
        <v>392247</v>
      </c>
      <c r="E60" s="46">
        <v>40341</v>
      </c>
      <c r="F60" s="46">
        <v>5407</v>
      </c>
      <c r="G60" s="46">
        <v>169805</v>
      </c>
      <c r="H60" s="46">
        <v>0</v>
      </c>
      <c r="I60" s="46">
        <v>1185237</v>
      </c>
      <c r="J60" s="46">
        <v>50337</v>
      </c>
      <c r="K60" s="46">
        <v>6345854</v>
      </c>
      <c r="L60" s="46">
        <v>0</v>
      </c>
      <c r="M60" s="46">
        <v>11182</v>
      </c>
      <c r="N60" s="46">
        <f>SUM(D60:M60)</f>
        <v>8200410</v>
      </c>
      <c r="O60" s="47">
        <f t="shared" si="8"/>
        <v>231.44732014337725</v>
      </c>
      <c r="P60" s="9"/>
    </row>
    <row r="61" spans="1:16">
      <c r="A61" s="12"/>
      <c r="B61" s="25">
        <v>361.3</v>
      </c>
      <c r="C61" s="20" t="s">
        <v>75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18697084</v>
      </c>
      <c r="L61" s="46">
        <v>0</v>
      </c>
      <c r="M61" s="46">
        <v>0</v>
      </c>
      <c r="N61" s="46">
        <f t="shared" ref="N61:N69" si="13">SUM(D61:M61)</f>
        <v>18697084</v>
      </c>
      <c r="O61" s="47">
        <f t="shared" si="8"/>
        <v>527.70410092856537</v>
      </c>
      <c r="P61" s="9"/>
    </row>
    <row r="62" spans="1:16">
      <c r="A62" s="12"/>
      <c r="B62" s="25">
        <v>361.4</v>
      </c>
      <c r="C62" s="20" t="s">
        <v>147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5384954</v>
      </c>
      <c r="L62" s="46">
        <v>0</v>
      </c>
      <c r="M62" s="46">
        <v>0</v>
      </c>
      <c r="N62" s="46">
        <f t="shared" si="13"/>
        <v>5384954</v>
      </c>
      <c r="O62" s="47">
        <f t="shared" si="8"/>
        <v>151.98425107956311</v>
      </c>
      <c r="P62" s="9"/>
    </row>
    <row r="63" spans="1:16">
      <c r="A63" s="12"/>
      <c r="B63" s="25">
        <v>362</v>
      </c>
      <c r="C63" s="20" t="s">
        <v>77</v>
      </c>
      <c r="D63" s="46">
        <v>366143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366143</v>
      </c>
      <c r="O63" s="47">
        <f t="shared" si="8"/>
        <v>10.33397307442635</v>
      </c>
      <c r="P63" s="9"/>
    </row>
    <row r="64" spans="1:16">
      <c r="A64" s="12"/>
      <c r="B64" s="25">
        <v>364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164752</v>
      </c>
      <c r="K64" s="46">
        <v>0</v>
      </c>
      <c r="L64" s="46">
        <v>0</v>
      </c>
      <c r="M64" s="46">
        <v>0</v>
      </c>
      <c r="N64" s="46">
        <f t="shared" si="13"/>
        <v>164752</v>
      </c>
      <c r="O64" s="47">
        <f t="shared" si="8"/>
        <v>4.6499393186757363</v>
      </c>
      <c r="P64" s="9"/>
    </row>
    <row r="65" spans="1:119">
      <c r="A65" s="12"/>
      <c r="B65" s="25">
        <v>365</v>
      </c>
      <c r="C65" s="20" t="s">
        <v>149</v>
      </c>
      <c r="D65" s="46">
        <v>700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700</v>
      </c>
      <c r="O65" s="47">
        <f t="shared" si="8"/>
        <v>1.9756710225508737E-2</v>
      </c>
      <c r="P65" s="9"/>
    </row>
    <row r="66" spans="1:119">
      <c r="A66" s="12"/>
      <c r="B66" s="25">
        <v>366</v>
      </c>
      <c r="C66" s="20" t="s">
        <v>79</v>
      </c>
      <c r="D66" s="46">
        <v>98011</v>
      </c>
      <c r="E66" s="46">
        <v>0</v>
      </c>
      <c r="F66" s="46">
        <v>0</v>
      </c>
      <c r="G66" s="46">
        <v>523279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621290</v>
      </c>
      <c r="O66" s="47">
        <f t="shared" si="8"/>
        <v>17.535209280009031</v>
      </c>
      <c r="P66" s="9"/>
    </row>
    <row r="67" spans="1:119">
      <c r="A67" s="12"/>
      <c r="B67" s="25">
        <v>368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4864534</v>
      </c>
      <c r="L67" s="46">
        <v>0</v>
      </c>
      <c r="M67" s="46">
        <v>0</v>
      </c>
      <c r="N67" s="46">
        <f t="shared" si="13"/>
        <v>4864534</v>
      </c>
      <c r="O67" s="47">
        <f t="shared" si="8"/>
        <v>137.29598374304987</v>
      </c>
      <c r="P67" s="9"/>
    </row>
    <row r="68" spans="1:119">
      <c r="A68" s="12"/>
      <c r="B68" s="25">
        <v>369.3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716787</v>
      </c>
      <c r="K68" s="46">
        <v>0</v>
      </c>
      <c r="L68" s="46">
        <v>0</v>
      </c>
      <c r="M68" s="46">
        <v>0</v>
      </c>
      <c r="N68" s="46">
        <f t="shared" si="13"/>
        <v>716787</v>
      </c>
      <c r="O68" s="47">
        <f t="shared" si="8"/>
        <v>20.230504360588185</v>
      </c>
      <c r="P68" s="9"/>
    </row>
    <row r="69" spans="1:119">
      <c r="A69" s="12"/>
      <c r="B69" s="25">
        <v>369.9</v>
      </c>
      <c r="C69" s="20" t="s">
        <v>82</v>
      </c>
      <c r="D69" s="46">
        <v>-45016</v>
      </c>
      <c r="E69" s="46">
        <v>330995</v>
      </c>
      <c r="F69" s="46">
        <v>0</v>
      </c>
      <c r="G69" s="46">
        <v>0</v>
      </c>
      <c r="H69" s="46">
        <v>0</v>
      </c>
      <c r="I69" s="46">
        <v>422508</v>
      </c>
      <c r="J69" s="46">
        <v>166697</v>
      </c>
      <c r="K69" s="46">
        <v>30020</v>
      </c>
      <c r="L69" s="46">
        <v>0</v>
      </c>
      <c r="M69" s="46">
        <v>667998</v>
      </c>
      <c r="N69" s="46">
        <f t="shared" si="13"/>
        <v>1573202</v>
      </c>
      <c r="O69" s="47">
        <f>(N69/O$75)</f>
        <v>44.401851485986846</v>
      </c>
      <c r="P69" s="9"/>
    </row>
    <row r="70" spans="1:119" ht="15.75">
      <c r="A70" s="29" t="s">
        <v>52</v>
      </c>
      <c r="B70" s="30"/>
      <c r="C70" s="31"/>
      <c r="D70" s="32">
        <f t="shared" ref="D70:M70" si="14">SUM(D71:D72)</f>
        <v>2537186</v>
      </c>
      <c r="E70" s="32">
        <f t="shared" si="14"/>
        <v>924008</v>
      </c>
      <c r="F70" s="32">
        <f t="shared" si="14"/>
        <v>5692409</v>
      </c>
      <c r="G70" s="32">
        <f t="shared" si="14"/>
        <v>4248235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13401838</v>
      </c>
      <c r="O70" s="45">
        <f>(N70/O$75)</f>
        <v>378.25175693601648</v>
      </c>
      <c r="P70" s="9"/>
    </row>
    <row r="71" spans="1:119">
      <c r="A71" s="12"/>
      <c r="B71" s="25">
        <v>381</v>
      </c>
      <c r="C71" s="20" t="s">
        <v>83</v>
      </c>
      <c r="D71" s="46">
        <v>890280</v>
      </c>
      <c r="E71" s="46">
        <v>924008</v>
      </c>
      <c r="F71" s="46">
        <v>5692409</v>
      </c>
      <c r="G71" s="46">
        <v>4248235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11754932</v>
      </c>
      <c r="O71" s="47">
        <f>(N71/O$75)</f>
        <v>331.76969320651409</v>
      </c>
      <c r="P71" s="9"/>
    </row>
    <row r="72" spans="1:119" ht="15.75" thickBot="1">
      <c r="A72" s="12"/>
      <c r="B72" s="25">
        <v>384</v>
      </c>
      <c r="C72" s="20" t="s">
        <v>115</v>
      </c>
      <c r="D72" s="46">
        <v>1646906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1646906</v>
      </c>
      <c r="O72" s="47">
        <f>(N72/O$75)</f>
        <v>46.482063729502414</v>
      </c>
      <c r="P72" s="9"/>
    </row>
    <row r="73" spans="1:119" ht="16.5" thickBot="1">
      <c r="A73" s="14" t="s">
        <v>68</v>
      </c>
      <c r="B73" s="23"/>
      <c r="C73" s="22"/>
      <c r="D73" s="15">
        <f t="shared" ref="D73:M73" si="15">SUM(D5,D15,D25,D44,D57,D59,D70)</f>
        <v>75673278</v>
      </c>
      <c r="E73" s="15">
        <f t="shared" si="15"/>
        <v>3188021</v>
      </c>
      <c r="F73" s="15">
        <f t="shared" si="15"/>
        <v>5697816</v>
      </c>
      <c r="G73" s="15">
        <f t="shared" si="15"/>
        <v>8285537</v>
      </c>
      <c r="H73" s="15">
        <f t="shared" si="15"/>
        <v>0</v>
      </c>
      <c r="I73" s="15">
        <f t="shared" si="15"/>
        <v>38700823</v>
      </c>
      <c r="J73" s="15">
        <f t="shared" si="15"/>
        <v>8918087</v>
      </c>
      <c r="K73" s="15">
        <f t="shared" si="15"/>
        <v>35322446</v>
      </c>
      <c r="L73" s="15">
        <f t="shared" si="15"/>
        <v>0</v>
      </c>
      <c r="M73" s="15">
        <f t="shared" si="15"/>
        <v>9136029</v>
      </c>
      <c r="N73" s="15">
        <f>SUM(D73:M73)</f>
        <v>184922037</v>
      </c>
      <c r="O73" s="38">
        <f>(N73/O$75)</f>
        <v>5219.2158561711494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166</v>
      </c>
      <c r="M75" s="48"/>
      <c r="N75" s="48"/>
      <c r="O75" s="43">
        <v>35431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112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48214773</v>
      </c>
      <c r="E5" s="27">
        <f t="shared" si="0"/>
        <v>0</v>
      </c>
      <c r="F5" s="27">
        <f t="shared" si="0"/>
        <v>0</v>
      </c>
      <c r="G5" s="27">
        <f t="shared" si="0"/>
        <v>1580630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7706541</v>
      </c>
      <c r="N5" s="28">
        <f>SUM(D5:M5)</f>
        <v>57501944</v>
      </c>
      <c r="O5" s="33">
        <f t="shared" ref="O5:O36" si="1">(N5/O$73)</f>
        <v>1640.2414353766724</v>
      </c>
      <c r="P5" s="6"/>
    </row>
    <row r="6" spans="1:133">
      <c r="A6" s="12"/>
      <c r="B6" s="25">
        <v>311</v>
      </c>
      <c r="C6" s="20" t="s">
        <v>2</v>
      </c>
      <c r="D6" s="46">
        <v>40381674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7706541</v>
      </c>
      <c r="N6" s="46">
        <f>SUM(D6:M6)</f>
        <v>48088215</v>
      </c>
      <c r="O6" s="47">
        <f t="shared" si="1"/>
        <v>1371.7150640385657</v>
      </c>
      <c r="P6" s="9"/>
    </row>
    <row r="7" spans="1:133">
      <c r="A7" s="12"/>
      <c r="B7" s="25">
        <v>312.41000000000003</v>
      </c>
      <c r="C7" s="20" t="s">
        <v>11</v>
      </c>
      <c r="D7" s="46">
        <v>542643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542643</v>
      </c>
      <c r="O7" s="47">
        <f t="shared" si="1"/>
        <v>15.478877257038537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255036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255036</v>
      </c>
      <c r="O8" s="47">
        <f t="shared" si="1"/>
        <v>7.2748951707219671</v>
      </c>
      <c r="P8" s="9"/>
    </row>
    <row r="9" spans="1:133">
      <c r="A9" s="12"/>
      <c r="B9" s="25">
        <v>312.60000000000002</v>
      </c>
      <c r="C9" s="20" t="s">
        <v>163</v>
      </c>
      <c r="D9" s="46">
        <v>0</v>
      </c>
      <c r="E9" s="46">
        <v>0</v>
      </c>
      <c r="F9" s="46">
        <v>0</v>
      </c>
      <c r="G9" s="46">
        <v>1325594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1325594</v>
      </c>
      <c r="O9" s="47">
        <f t="shared" si="1"/>
        <v>37.812533873406167</v>
      </c>
      <c r="P9" s="9"/>
    </row>
    <row r="10" spans="1:133">
      <c r="A10" s="12"/>
      <c r="B10" s="25">
        <v>314.10000000000002</v>
      </c>
      <c r="C10" s="20" t="s">
        <v>12</v>
      </c>
      <c r="D10" s="46">
        <v>3366657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3366657</v>
      </c>
      <c r="O10" s="47">
        <f t="shared" si="1"/>
        <v>96.033802093733058</v>
      </c>
      <c r="P10" s="9"/>
    </row>
    <row r="11" spans="1:133">
      <c r="A11" s="12"/>
      <c r="B11" s="25">
        <v>314.3</v>
      </c>
      <c r="C11" s="20" t="s">
        <v>13</v>
      </c>
      <c r="D11" s="46">
        <v>1202323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1202323</v>
      </c>
      <c r="O11" s="47">
        <f t="shared" si="1"/>
        <v>34.296231850985535</v>
      </c>
      <c r="P11" s="9"/>
    </row>
    <row r="12" spans="1:133">
      <c r="A12" s="12"/>
      <c r="B12" s="25">
        <v>314.39999999999998</v>
      </c>
      <c r="C12" s="20" t="s">
        <v>14</v>
      </c>
      <c r="D12" s="46">
        <v>193968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193968</v>
      </c>
      <c r="O12" s="47">
        <f t="shared" si="1"/>
        <v>5.5329320820378243</v>
      </c>
      <c r="P12" s="9"/>
    </row>
    <row r="13" spans="1:133">
      <c r="A13" s="12"/>
      <c r="B13" s="25">
        <v>315</v>
      </c>
      <c r="C13" s="20" t="s">
        <v>136</v>
      </c>
      <c r="D13" s="46">
        <v>1041524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1041524</v>
      </c>
      <c r="O13" s="47">
        <f t="shared" si="1"/>
        <v>29.709444618763726</v>
      </c>
      <c r="P13" s="9"/>
    </row>
    <row r="14" spans="1:133">
      <c r="A14" s="12"/>
      <c r="B14" s="25">
        <v>316</v>
      </c>
      <c r="C14" s="20" t="s">
        <v>137</v>
      </c>
      <c r="D14" s="46">
        <v>1485984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1485984</v>
      </c>
      <c r="O14" s="47">
        <f t="shared" si="1"/>
        <v>42.387654391419687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5489225</v>
      </c>
      <c r="E15" s="32">
        <f t="shared" si="3"/>
        <v>0</v>
      </c>
      <c r="F15" s="32">
        <f t="shared" si="3"/>
        <v>0</v>
      </c>
      <c r="G15" s="32">
        <f t="shared" si="3"/>
        <v>48611</v>
      </c>
      <c r="H15" s="32">
        <f t="shared" si="3"/>
        <v>0</v>
      </c>
      <c r="I15" s="32">
        <f t="shared" si="3"/>
        <v>28378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5566214</v>
      </c>
      <c r="O15" s="45">
        <f t="shared" si="1"/>
        <v>158.77610748210057</v>
      </c>
      <c r="P15" s="10"/>
    </row>
    <row r="16" spans="1:133">
      <c r="A16" s="12"/>
      <c r="B16" s="25">
        <v>322</v>
      </c>
      <c r="C16" s="20" t="s">
        <v>0</v>
      </c>
      <c r="D16" s="46">
        <v>2297329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2297329</v>
      </c>
      <c r="O16" s="47">
        <f t="shared" si="1"/>
        <v>65.531249108594579</v>
      </c>
      <c r="P16" s="9"/>
    </row>
    <row r="17" spans="1:16">
      <c r="A17" s="12"/>
      <c r="B17" s="25">
        <v>323.10000000000002</v>
      </c>
      <c r="C17" s="20" t="s">
        <v>18</v>
      </c>
      <c r="D17" s="46">
        <v>2738751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2738751</v>
      </c>
      <c r="O17" s="47">
        <f t="shared" si="1"/>
        <v>78.122800011409993</v>
      </c>
      <c r="P17" s="9"/>
    </row>
    <row r="18" spans="1:16">
      <c r="A18" s="12"/>
      <c r="B18" s="25">
        <v>323.39999999999998</v>
      </c>
      <c r="C18" s="20" t="s">
        <v>19</v>
      </c>
      <c r="D18" s="46">
        <v>35934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35934</v>
      </c>
      <c r="O18" s="47">
        <f t="shared" si="1"/>
        <v>1.0250164018598282</v>
      </c>
      <c r="P18" s="9"/>
    </row>
    <row r="19" spans="1:16">
      <c r="A19" s="12"/>
      <c r="B19" s="25">
        <v>324.11</v>
      </c>
      <c r="C19" s="20" t="s">
        <v>20</v>
      </c>
      <c r="D19" s="46">
        <v>4501</v>
      </c>
      <c r="E19" s="46">
        <v>0</v>
      </c>
      <c r="F19" s="46">
        <v>0</v>
      </c>
      <c r="G19" s="46">
        <v>7601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12102</v>
      </c>
      <c r="O19" s="47">
        <f t="shared" si="1"/>
        <v>0.34520923068146164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28378</v>
      </c>
      <c r="O20" s="47">
        <f t="shared" si="1"/>
        <v>0.80948170122942631</v>
      </c>
      <c r="P20" s="9"/>
    </row>
    <row r="21" spans="1:16">
      <c r="A21" s="12"/>
      <c r="B21" s="25">
        <v>324.31</v>
      </c>
      <c r="C21" s="20" t="s">
        <v>22</v>
      </c>
      <c r="D21" s="46">
        <v>0</v>
      </c>
      <c r="E21" s="46">
        <v>0</v>
      </c>
      <c r="F21" s="46">
        <v>0</v>
      </c>
      <c r="G21" s="46">
        <v>29447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29447</v>
      </c>
      <c r="O21" s="47">
        <f t="shared" si="1"/>
        <v>0.83997489802321934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9314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9314</v>
      </c>
      <c r="O22" s="47">
        <f t="shared" si="1"/>
        <v>0.26568160424451609</v>
      </c>
      <c r="P22" s="9"/>
    </row>
    <row r="23" spans="1:16">
      <c r="A23" s="12"/>
      <c r="B23" s="25">
        <v>324.70999999999998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2249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2249</v>
      </c>
      <c r="O23" s="47">
        <f t="shared" si="1"/>
        <v>6.4152665658784261E-2</v>
      </c>
      <c r="P23" s="9"/>
    </row>
    <row r="24" spans="1:16">
      <c r="A24" s="12"/>
      <c r="B24" s="25">
        <v>329</v>
      </c>
      <c r="C24" s="20" t="s">
        <v>25</v>
      </c>
      <c r="D24" s="46">
        <v>412710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412710</v>
      </c>
      <c r="O24" s="47">
        <f t="shared" si="1"/>
        <v>11.772541860398778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SUM(D26:D41)</f>
        <v>4320106</v>
      </c>
      <c r="E25" s="32">
        <f t="shared" si="5"/>
        <v>1929301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75000</v>
      </c>
      <c r="J25" s="32">
        <f t="shared" si="5"/>
        <v>0</v>
      </c>
      <c r="K25" s="32">
        <f t="shared" si="5"/>
        <v>31554848</v>
      </c>
      <c r="L25" s="32">
        <f t="shared" si="5"/>
        <v>0</v>
      </c>
      <c r="M25" s="32">
        <f t="shared" si="5"/>
        <v>0</v>
      </c>
      <c r="N25" s="44">
        <f>SUM(D25:M25)</f>
        <v>37879255</v>
      </c>
      <c r="O25" s="45">
        <f t="shared" si="1"/>
        <v>1080.5047494081068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171754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171754</v>
      </c>
      <c r="O26" s="47">
        <f t="shared" si="1"/>
        <v>4.8992783181675561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100529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100529</v>
      </c>
      <c r="O27" s="47">
        <f t="shared" si="1"/>
        <v>2.8675870724819581</v>
      </c>
      <c r="P27" s="9"/>
    </row>
    <row r="28" spans="1:16">
      <c r="A28" s="12"/>
      <c r="B28" s="25">
        <v>334.49</v>
      </c>
      <c r="C28" s="20" t="s">
        <v>31</v>
      </c>
      <c r="D28" s="46">
        <v>146120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146120</v>
      </c>
      <c r="O28" s="47">
        <f t="shared" si="1"/>
        <v>4.1680691445360409</v>
      </c>
      <c r="P28" s="9"/>
    </row>
    <row r="29" spans="1:16">
      <c r="A29" s="12"/>
      <c r="B29" s="25">
        <v>334.69</v>
      </c>
      <c r="C29" s="20" t="s">
        <v>32</v>
      </c>
      <c r="D29" s="46">
        <v>0</v>
      </c>
      <c r="E29" s="46">
        <v>123308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123308</v>
      </c>
      <c r="O29" s="47">
        <f t="shared" si="1"/>
        <v>3.517357446444362</v>
      </c>
      <c r="P29" s="9"/>
    </row>
    <row r="30" spans="1:16">
      <c r="A30" s="12"/>
      <c r="B30" s="25">
        <v>334.7</v>
      </c>
      <c r="C30" s="20" t="s">
        <v>100</v>
      </c>
      <c r="D30" s="46">
        <v>0</v>
      </c>
      <c r="E30" s="46">
        <v>41129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41129</v>
      </c>
      <c r="O30" s="47">
        <f t="shared" si="1"/>
        <v>1.1732036397866332</v>
      </c>
      <c r="P30" s="9"/>
    </row>
    <row r="31" spans="1:16">
      <c r="A31" s="12"/>
      <c r="B31" s="25">
        <v>335.12</v>
      </c>
      <c r="C31" s="20" t="s">
        <v>139</v>
      </c>
      <c r="D31" s="46">
        <v>1124018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1124018</v>
      </c>
      <c r="O31" s="47">
        <f t="shared" si="1"/>
        <v>32.06258379210999</v>
      </c>
      <c r="P31" s="9"/>
    </row>
    <row r="32" spans="1:16">
      <c r="A32" s="12"/>
      <c r="B32" s="25">
        <v>335.14</v>
      </c>
      <c r="C32" s="20" t="s">
        <v>140</v>
      </c>
      <c r="D32" s="46">
        <v>3319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3319</v>
      </c>
      <c r="O32" s="47">
        <f t="shared" si="1"/>
        <v>9.4674387426191636E-2</v>
      </c>
      <c r="P32" s="9"/>
    </row>
    <row r="33" spans="1:16">
      <c r="A33" s="12"/>
      <c r="B33" s="25">
        <v>335.15</v>
      </c>
      <c r="C33" s="20" t="s">
        <v>141</v>
      </c>
      <c r="D33" s="46">
        <v>19632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19632</v>
      </c>
      <c r="O33" s="47">
        <f t="shared" si="1"/>
        <v>0.56000228199788915</v>
      </c>
      <c r="P33" s="9"/>
    </row>
    <row r="34" spans="1:16">
      <c r="A34" s="12"/>
      <c r="B34" s="25">
        <v>335.18</v>
      </c>
      <c r="C34" s="20" t="s">
        <v>142</v>
      </c>
      <c r="D34" s="46">
        <v>2676005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2676005</v>
      </c>
      <c r="O34" s="47">
        <f t="shared" si="1"/>
        <v>76.332972017000884</v>
      </c>
      <c r="P34" s="9"/>
    </row>
    <row r="35" spans="1:16">
      <c r="A35" s="12"/>
      <c r="B35" s="25">
        <v>335.21</v>
      </c>
      <c r="C35" s="20" t="s">
        <v>38</v>
      </c>
      <c r="D35" s="46">
        <v>17267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17267</v>
      </c>
      <c r="O35" s="47">
        <f t="shared" si="1"/>
        <v>0.49254071939983457</v>
      </c>
      <c r="P35" s="9"/>
    </row>
    <row r="36" spans="1:16">
      <c r="A36" s="12"/>
      <c r="B36" s="25">
        <v>335.49</v>
      </c>
      <c r="C36" s="20" t="s">
        <v>101</v>
      </c>
      <c r="D36" s="46">
        <v>28009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28009</v>
      </c>
      <c r="O36" s="47">
        <f t="shared" si="1"/>
        <v>0.79895598596571293</v>
      </c>
      <c r="P36" s="9"/>
    </row>
    <row r="37" spans="1:16">
      <c r="A37" s="12"/>
      <c r="B37" s="25">
        <v>337.2</v>
      </c>
      <c r="C37" s="20" t="s">
        <v>39</v>
      </c>
      <c r="D37" s="46">
        <v>305736</v>
      </c>
      <c r="E37" s="46">
        <v>186097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491833</v>
      </c>
      <c r="O37" s="47">
        <f t="shared" ref="O37:O68" si="8">(N37/O$73)</f>
        <v>14.029523347690903</v>
      </c>
      <c r="P37" s="9"/>
    </row>
    <row r="38" spans="1:16">
      <c r="A38" s="12"/>
      <c r="B38" s="25">
        <v>337.3</v>
      </c>
      <c r="C38" s="20" t="s">
        <v>40</v>
      </c>
      <c r="D38" s="46">
        <v>0</v>
      </c>
      <c r="E38" s="46">
        <v>875000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875000</v>
      </c>
      <c r="O38" s="47">
        <f t="shared" si="8"/>
        <v>24.95935191259948</v>
      </c>
      <c r="P38" s="9"/>
    </row>
    <row r="39" spans="1:16">
      <c r="A39" s="12"/>
      <c r="B39" s="25">
        <v>337.5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5058809</v>
      </c>
      <c r="L39" s="46">
        <v>0</v>
      </c>
      <c r="M39" s="46">
        <v>0</v>
      </c>
      <c r="N39" s="46">
        <f t="shared" si="7"/>
        <v>5058809</v>
      </c>
      <c r="O39" s="47">
        <f t="shared" si="8"/>
        <v>144.30239324528625</v>
      </c>
      <c r="P39" s="9"/>
    </row>
    <row r="40" spans="1:16">
      <c r="A40" s="12"/>
      <c r="B40" s="25">
        <v>337.7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75000</v>
      </c>
      <c r="J40" s="46">
        <v>0</v>
      </c>
      <c r="K40" s="46">
        <v>16310997</v>
      </c>
      <c r="L40" s="46">
        <v>0</v>
      </c>
      <c r="M40" s="46">
        <v>0</v>
      </c>
      <c r="N40" s="46">
        <f t="shared" si="7"/>
        <v>16385997</v>
      </c>
      <c r="O40" s="47">
        <f t="shared" si="8"/>
        <v>467.41013207062781</v>
      </c>
      <c r="P40" s="9"/>
    </row>
    <row r="41" spans="1:16">
      <c r="A41" s="12"/>
      <c r="B41" s="25">
        <v>337.9</v>
      </c>
      <c r="C41" s="20" t="s">
        <v>102</v>
      </c>
      <c r="D41" s="46">
        <v>0</v>
      </c>
      <c r="E41" s="46">
        <v>431484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10185042</v>
      </c>
      <c r="L41" s="46">
        <v>0</v>
      </c>
      <c r="M41" s="46">
        <v>0</v>
      </c>
      <c r="N41" s="46">
        <f t="shared" si="7"/>
        <v>10616526</v>
      </c>
      <c r="O41" s="47">
        <f t="shared" si="8"/>
        <v>302.83612402658525</v>
      </c>
      <c r="P41" s="9"/>
    </row>
    <row r="42" spans="1:16" ht="15.75">
      <c r="A42" s="29" t="s">
        <v>50</v>
      </c>
      <c r="B42" s="30"/>
      <c r="C42" s="31"/>
      <c r="D42" s="32">
        <f t="shared" ref="D42:M42" si="9">SUM(D43:D56)</f>
        <v>9873249</v>
      </c>
      <c r="E42" s="32">
        <f t="shared" si="9"/>
        <v>10496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32392574</v>
      </c>
      <c r="J42" s="32">
        <f t="shared" si="9"/>
        <v>3284706</v>
      </c>
      <c r="K42" s="32">
        <f t="shared" si="9"/>
        <v>6311679</v>
      </c>
      <c r="L42" s="32">
        <f t="shared" si="9"/>
        <v>0</v>
      </c>
      <c r="M42" s="32">
        <f t="shared" si="9"/>
        <v>0</v>
      </c>
      <c r="N42" s="32">
        <f t="shared" si="7"/>
        <v>51872704</v>
      </c>
      <c r="O42" s="45">
        <f t="shared" si="8"/>
        <v>1479.6675129075506</v>
      </c>
      <c r="P42" s="10"/>
    </row>
    <row r="43" spans="1:16">
      <c r="A43" s="12"/>
      <c r="B43" s="25">
        <v>341.2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3284706</v>
      </c>
      <c r="K43" s="46">
        <v>0</v>
      </c>
      <c r="L43" s="46">
        <v>0</v>
      </c>
      <c r="M43" s="46">
        <v>0</v>
      </c>
      <c r="N43" s="46">
        <f t="shared" ref="N43:N56" si="10">SUM(D43:M43)</f>
        <v>3284706</v>
      </c>
      <c r="O43" s="47">
        <f t="shared" si="8"/>
        <v>93.696151981059415</v>
      </c>
      <c r="P43" s="9"/>
    </row>
    <row r="44" spans="1:16">
      <c r="A44" s="12"/>
      <c r="B44" s="25">
        <v>341.9</v>
      </c>
      <c r="C44" s="20" t="s">
        <v>144</v>
      </c>
      <c r="D44" s="46">
        <v>103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</v>
      </c>
      <c r="O44" s="47">
        <f t="shared" si="8"/>
        <v>2.938072282283139E-3</v>
      </c>
      <c r="P44" s="9"/>
    </row>
    <row r="45" spans="1:16">
      <c r="A45" s="12"/>
      <c r="B45" s="25">
        <v>342.1</v>
      </c>
      <c r="C45" s="20" t="s">
        <v>56</v>
      </c>
      <c r="D45" s="46">
        <v>352674</v>
      </c>
      <c r="E45" s="46">
        <v>10496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363170</v>
      </c>
      <c r="O45" s="47">
        <f t="shared" si="8"/>
        <v>10.359414667541433</v>
      </c>
      <c r="P45" s="9"/>
    </row>
    <row r="46" spans="1:16">
      <c r="A46" s="12"/>
      <c r="B46" s="25">
        <v>342.5</v>
      </c>
      <c r="C46" s="20" t="s">
        <v>58</v>
      </c>
      <c r="D46" s="46">
        <v>376751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376751</v>
      </c>
      <c r="O46" s="47">
        <f t="shared" si="8"/>
        <v>10.746812334198591</v>
      </c>
      <c r="P46" s="9"/>
    </row>
    <row r="47" spans="1:16">
      <c r="A47" s="12"/>
      <c r="B47" s="25">
        <v>342.6</v>
      </c>
      <c r="C47" s="20" t="s">
        <v>59</v>
      </c>
      <c r="D47" s="46">
        <v>1302415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6307428</v>
      </c>
      <c r="L47" s="46">
        <v>0</v>
      </c>
      <c r="M47" s="46">
        <v>0</v>
      </c>
      <c r="N47" s="46">
        <f t="shared" si="10"/>
        <v>7609843</v>
      </c>
      <c r="O47" s="47">
        <f t="shared" si="8"/>
        <v>217.07057078472204</v>
      </c>
      <c r="P47" s="9"/>
    </row>
    <row r="48" spans="1:16">
      <c r="A48" s="12"/>
      <c r="B48" s="25">
        <v>343.3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14839934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14839934</v>
      </c>
      <c r="O48" s="47">
        <f t="shared" si="8"/>
        <v>423.30872578942865</v>
      </c>
      <c r="P48" s="9"/>
    </row>
    <row r="49" spans="1:16">
      <c r="A49" s="12"/>
      <c r="B49" s="25">
        <v>343.4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2261415</v>
      </c>
      <c r="J49" s="46">
        <v>0</v>
      </c>
      <c r="K49" s="46">
        <v>4251</v>
      </c>
      <c r="L49" s="46">
        <v>0</v>
      </c>
      <c r="M49" s="46">
        <v>0</v>
      </c>
      <c r="N49" s="46">
        <f t="shared" si="10"/>
        <v>2265666</v>
      </c>
      <c r="O49" s="47">
        <f t="shared" si="8"/>
        <v>64.628062869041841</v>
      </c>
      <c r="P49" s="9"/>
    </row>
    <row r="50" spans="1:16">
      <c r="A50" s="12"/>
      <c r="B50" s="25">
        <v>343.5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9059466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9059466</v>
      </c>
      <c r="O50" s="47">
        <f t="shared" si="8"/>
        <v>258.42102861054855</v>
      </c>
      <c r="P50" s="9"/>
    </row>
    <row r="51" spans="1:16">
      <c r="A51" s="12"/>
      <c r="B51" s="25">
        <v>343.6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184303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184303</v>
      </c>
      <c r="O51" s="47">
        <f t="shared" si="8"/>
        <v>5.2572382120546539</v>
      </c>
      <c r="P51" s="9"/>
    </row>
    <row r="52" spans="1:16">
      <c r="A52" s="12"/>
      <c r="B52" s="25">
        <v>343.9</v>
      </c>
      <c r="C52" s="20" t="s">
        <v>64</v>
      </c>
      <c r="D52" s="46">
        <v>43359</v>
      </c>
      <c r="E52" s="46">
        <v>0</v>
      </c>
      <c r="F52" s="46">
        <v>0</v>
      </c>
      <c r="G52" s="46">
        <v>0</v>
      </c>
      <c r="H52" s="46">
        <v>0</v>
      </c>
      <c r="I52" s="46">
        <v>2829588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2872947</v>
      </c>
      <c r="O52" s="47">
        <f t="shared" si="8"/>
        <v>81.950737370567936</v>
      </c>
      <c r="P52" s="9"/>
    </row>
    <row r="53" spans="1:16">
      <c r="A53" s="12"/>
      <c r="B53" s="25">
        <v>346.9</v>
      </c>
      <c r="C53" s="20" t="s">
        <v>104</v>
      </c>
      <c r="D53" s="46">
        <v>490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490</v>
      </c>
      <c r="O53" s="47">
        <f t="shared" si="8"/>
        <v>1.397723707105571E-2</v>
      </c>
      <c r="P53" s="9"/>
    </row>
    <row r="54" spans="1:16">
      <c r="A54" s="12"/>
      <c r="B54" s="25">
        <v>347.2</v>
      </c>
      <c r="C54" s="20" t="s">
        <v>66</v>
      </c>
      <c r="D54" s="46">
        <v>322020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322020</v>
      </c>
      <c r="O54" s="47">
        <f t="shared" si="8"/>
        <v>9.185612003308897</v>
      </c>
      <c r="P54" s="9"/>
    </row>
    <row r="55" spans="1:16">
      <c r="A55" s="12"/>
      <c r="B55" s="25">
        <v>347.5</v>
      </c>
      <c r="C55" s="20" t="s">
        <v>106</v>
      </c>
      <c r="D55" s="46">
        <v>1452</v>
      </c>
      <c r="E55" s="46">
        <v>0</v>
      </c>
      <c r="F55" s="46">
        <v>0</v>
      </c>
      <c r="G55" s="46">
        <v>0</v>
      </c>
      <c r="H55" s="46">
        <v>0</v>
      </c>
      <c r="I55" s="46">
        <v>1714395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1715847</v>
      </c>
      <c r="O55" s="47">
        <f t="shared" si="8"/>
        <v>48.944490401346378</v>
      </c>
      <c r="P55" s="9"/>
    </row>
    <row r="56" spans="1:16">
      <c r="A56" s="12"/>
      <c r="B56" s="25">
        <v>349</v>
      </c>
      <c r="C56" s="20" t="s">
        <v>107</v>
      </c>
      <c r="D56" s="46">
        <v>7473985</v>
      </c>
      <c r="E56" s="46">
        <v>0</v>
      </c>
      <c r="F56" s="46">
        <v>0</v>
      </c>
      <c r="G56" s="46">
        <v>0</v>
      </c>
      <c r="H56" s="46">
        <v>0</v>
      </c>
      <c r="I56" s="46">
        <v>1503473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8977458</v>
      </c>
      <c r="O56" s="47">
        <f t="shared" si="8"/>
        <v>256.08175257437887</v>
      </c>
      <c r="P56" s="9"/>
    </row>
    <row r="57" spans="1:16" ht="15.75">
      <c r="A57" s="29" t="s">
        <v>51</v>
      </c>
      <c r="B57" s="30"/>
      <c r="C57" s="31"/>
      <c r="D57" s="32">
        <f t="shared" ref="D57:M57" si="11">SUM(D58:D60)</f>
        <v>782623</v>
      </c>
      <c r="E57" s="32">
        <f t="shared" si="11"/>
        <v>12097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2" si="12">SUM(D57:M57)</f>
        <v>794720</v>
      </c>
      <c r="O57" s="45">
        <f t="shared" si="8"/>
        <v>22.669367030835495</v>
      </c>
      <c r="P57" s="10"/>
    </row>
    <row r="58" spans="1:16">
      <c r="A58" s="13"/>
      <c r="B58" s="39">
        <v>351.3</v>
      </c>
      <c r="C58" s="21" t="s">
        <v>108</v>
      </c>
      <c r="D58" s="46">
        <v>0</v>
      </c>
      <c r="E58" s="46">
        <v>7957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7957</v>
      </c>
      <c r="O58" s="47">
        <f t="shared" si="8"/>
        <v>0.22697321504977608</v>
      </c>
      <c r="P58" s="9"/>
    </row>
    <row r="59" spans="1:16">
      <c r="A59" s="13"/>
      <c r="B59" s="39">
        <v>354</v>
      </c>
      <c r="C59" s="21" t="s">
        <v>71</v>
      </c>
      <c r="D59" s="46">
        <v>782623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782623</v>
      </c>
      <c r="O59" s="47">
        <f t="shared" si="8"/>
        <v>22.324300425022106</v>
      </c>
      <c r="P59" s="9"/>
    </row>
    <row r="60" spans="1:16">
      <c r="A60" s="13"/>
      <c r="B60" s="39">
        <v>358.2</v>
      </c>
      <c r="C60" s="21" t="s">
        <v>146</v>
      </c>
      <c r="D60" s="46">
        <v>0</v>
      </c>
      <c r="E60" s="46">
        <v>4140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4140</v>
      </c>
      <c r="O60" s="47">
        <f t="shared" si="8"/>
        <v>0.11809339076361354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SUM(D62:D68)</f>
        <v>1989315</v>
      </c>
      <c r="E61" s="32">
        <f t="shared" si="13"/>
        <v>69943</v>
      </c>
      <c r="F61" s="32">
        <f t="shared" si="13"/>
        <v>528</v>
      </c>
      <c r="G61" s="32">
        <f t="shared" si="13"/>
        <v>189833</v>
      </c>
      <c r="H61" s="32">
        <f t="shared" si="13"/>
        <v>0</v>
      </c>
      <c r="I61" s="32">
        <f t="shared" si="13"/>
        <v>3327312</v>
      </c>
      <c r="J61" s="32">
        <f t="shared" si="13"/>
        <v>130424</v>
      </c>
      <c r="K61" s="32">
        <f t="shared" si="13"/>
        <v>0</v>
      </c>
      <c r="L61" s="32">
        <f t="shared" si="13"/>
        <v>0</v>
      </c>
      <c r="M61" s="32">
        <f t="shared" si="13"/>
        <v>231978</v>
      </c>
      <c r="N61" s="32">
        <f t="shared" si="12"/>
        <v>5939333</v>
      </c>
      <c r="O61" s="45">
        <f t="shared" si="8"/>
        <v>169.41931711213167</v>
      </c>
      <c r="P61" s="10"/>
    </row>
    <row r="62" spans="1:16">
      <c r="A62" s="12"/>
      <c r="B62" s="25">
        <v>361.1</v>
      </c>
      <c r="C62" s="20" t="s">
        <v>74</v>
      </c>
      <c r="D62" s="46">
        <v>289961</v>
      </c>
      <c r="E62" s="46">
        <v>43919</v>
      </c>
      <c r="F62" s="46">
        <v>528</v>
      </c>
      <c r="G62" s="46">
        <v>164820</v>
      </c>
      <c r="H62" s="46">
        <v>0</v>
      </c>
      <c r="I62" s="46">
        <v>1234248</v>
      </c>
      <c r="J62" s="46">
        <v>68818</v>
      </c>
      <c r="K62" s="46">
        <v>0</v>
      </c>
      <c r="L62" s="46">
        <v>0</v>
      </c>
      <c r="M62" s="46">
        <v>9112</v>
      </c>
      <c r="N62" s="46">
        <f t="shared" si="12"/>
        <v>1811406</v>
      </c>
      <c r="O62" s="47">
        <f t="shared" si="8"/>
        <v>51.670308354964774</v>
      </c>
      <c r="P62" s="9"/>
    </row>
    <row r="63" spans="1:16">
      <c r="A63" s="12"/>
      <c r="B63" s="25">
        <v>361.4</v>
      </c>
      <c r="C63" s="20" t="s">
        <v>147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13966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4">SUM(D63:M63)</f>
        <v>13966</v>
      </c>
      <c r="O63" s="47">
        <f t="shared" si="8"/>
        <v>0.39837978149870212</v>
      </c>
      <c r="P63" s="9"/>
    </row>
    <row r="64" spans="1:16">
      <c r="A64" s="12"/>
      <c r="B64" s="25">
        <v>362</v>
      </c>
      <c r="C64" s="20" t="s">
        <v>77</v>
      </c>
      <c r="D64" s="46">
        <v>641029</v>
      </c>
      <c r="E64" s="46">
        <v>0</v>
      </c>
      <c r="F64" s="46">
        <v>0</v>
      </c>
      <c r="G64" s="46">
        <v>0</v>
      </c>
      <c r="H64" s="46">
        <v>0</v>
      </c>
      <c r="I64" s="46">
        <v>269413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910442</v>
      </c>
      <c r="O64" s="47">
        <f t="shared" si="8"/>
        <v>25.970334027441023</v>
      </c>
      <c r="P64" s="9"/>
    </row>
    <row r="65" spans="1:119">
      <c r="A65" s="12"/>
      <c r="B65" s="25">
        <v>365</v>
      </c>
      <c r="C65" s="20" t="s">
        <v>149</v>
      </c>
      <c r="D65" s="46">
        <v>127498</v>
      </c>
      <c r="E65" s="46">
        <v>0</v>
      </c>
      <c r="F65" s="46">
        <v>0</v>
      </c>
      <c r="G65" s="46">
        <v>0</v>
      </c>
      <c r="H65" s="46">
        <v>0</v>
      </c>
      <c r="I65" s="46">
        <v>29083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156581</v>
      </c>
      <c r="O65" s="47">
        <f t="shared" si="8"/>
        <v>4.4664688935162733</v>
      </c>
      <c r="P65" s="9"/>
    </row>
    <row r="66" spans="1:119">
      <c r="A66" s="12"/>
      <c r="B66" s="25">
        <v>366</v>
      </c>
      <c r="C66" s="20" t="s">
        <v>79</v>
      </c>
      <c r="D66" s="46">
        <v>144286</v>
      </c>
      <c r="E66" s="46">
        <v>0</v>
      </c>
      <c r="F66" s="46">
        <v>0</v>
      </c>
      <c r="G66" s="46">
        <v>0</v>
      </c>
      <c r="H66" s="46">
        <v>0</v>
      </c>
      <c r="I66" s="46">
        <v>662934</v>
      </c>
      <c r="J66" s="46">
        <v>0</v>
      </c>
      <c r="K66" s="46">
        <v>0</v>
      </c>
      <c r="L66" s="46">
        <v>0</v>
      </c>
      <c r="M66" s="46">
        <v>22471</v>
      </c>
      <c r="N66" s="46">
        <f t="shared" si="14"/>
        <v>829691</v>
      </c>
      <c r="O66" s="47">
        <f t="shared" si="8"/>
        <v>23.666913883104659</v>
      </c>
      <c r="P66" s="9"/>
    </row>
    <row r="67" spans="1:119">
      <c r="A67" s="12"/>
      <c r="B67" s="25">
        <v>369.3</v>
      </c>
      <c r="C67" s="20" t="s">
        <v>81</v>
      </c>
      <c r="D67" s="46">
        <v>357734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61604</v>
      </c>
      <c r="K67" s="46">
        <v>0</v>
      </c>
      <c r="L67" s="46">
        <v>0</v>
      </c>
      <c r="M67" s="46">
        <v>0</v>
      </c>
      <c r="N67" s="46">
        <f t="shared" si="14"/>
        <v>419338</v>
      </c>
      <c r="O67" s="47">
        <f t="shared" si="8"/>
        <v>11.961605385515018</v>
      </c>
      <c r="P67" s="9"/>
    </row>
    <row r="68" spans="1:119">
      <c r="A68" s="12"/>
      <c r="B68" s="25">
        <v>369.9</v>
      </c>
      <c r="C68" s="20" t="s">
        <v>82</v>
      </c>
      <c r="D68" s="46">
        <v>428807</v>
      </c>
      <c r="E68" s="46">
        <v>26024</v>
      </c>
      <c r="F68" s="46">
        <v>0</v>
      </c>
      <c r="G68" s="46">
        <v>25013</v>
      </c>
      <c r="H68" s="46">
        <v>0</v>
      </c>
      <c r="I68" s="46">
        <v>1117668</v>
      </c>
      <c r="J68" s="46">
        <v>2</v>
      </c>
      <c r="K68" s="46">
        <v>0</v>
      </c>
      <c r="L68" s="46">
        <v>0</v>
      </c>
      <c r="M68" s="46">
        <v>200395</v>
      </c>
      <c r="N68" s="46">
        <f t="shared" si="14"/>
        <v>1797909</v>
      </c>
      <c r="O68" s="47">
        <f t="shared" si="8"/>
        <v>51.285306786091226</v>
      </c>
      <c r="P68" s="9"/>
    </row>
    <row r="69" spans="1:119" ht="15.75">
      <c r="A69" s="29" t="s">
        <v>52</v>
      </c>
      <c r="B69" s="30"/>
      <c r="C69" s="31"/>
      <c r="D69" s="32">
        <f t="shared" ref="D69:M69" si="15">SUM(D70:D70)</f>
        <v>709403</v>
      </c>
      <c r="E69" s="32">
        <f t="shared" si="15"/>
        <v>595388</v>
      </c>
      <c r="F69" s="32">
        <f t="shared" si="15"/>
        <v>5581821</v>
      </c>
      <c r="G69" s="32">
        <f t="shared" si="15"/>
        <v>5000000</v>
      </c>
      <c r="H69" s="32">
        <f t="shared" si="15"/>
        <v>0</v>
      </c>
      <c r="I69" s="32">
        <f t="shared" si="15"/>
        <v>33544536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45431148</v>
      </c>
      <c r="O69" s="45">
        <f>(N69/O$73)</f>
        <v>1295.9222979718743</v>
      </c>
      <c r="P69" s="9"/>
    </row>
    <row r="70" spans="1:119" ht="15.75" thickBot="1">
      <c r="A70" s="12"/>
      <c r="B70" s="25">
        <v>381</v>
      </c>
      <c r="C70" s="20" t="s">
        <v>83</v>
      </c>
      <c r="D70" s="46">
        <v>709403</v>
      </c>
      <c r="E70" s="46">
        <v>595388</v>
      </c>
      <c r="F70" s="46">
        <v>5581821</v>
      </c>
      <c r="G70" s="46">
        <v>5000000</v>
      </c>
      <c r="H70" s="46">
        <v>0</v>
      </c>
      <c r="I70" s="46">
        <v>33544536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45431148</v>
      </c>
      <c r="O70" s="47">
        <f>(N70/O$73)</f>
        <v>1295.9222979718743</v>
      </c>
      <c r="P70" s="9"/>
    </row>
    <row r="71" spans="1:119" ht="16.5" thickBot="1">
      <c r="A71" s="14" t="s">
        <v>68</v>
      </c>
      <c r="B71" s="23"/>
      <c r="C71" s="22"/>
      <c r="D71" s="15">
        <f t="shared" ref="D71:M71" si="16">SUM(D5,D15,D25,D42,D57,D61,D69)</f>
        <v>71378694</v>
      </c>
      <c r="E71" s="15">
        <f t="shared" si="16"/>
        <v>2617225</v>
      </c>
      <c r="F71" s="15">
        <f t="shared" si="16"/>
        <v>5582349</v>
      </c>
      <c r="G71" s="15">
        <f t="shared" si="16"/>
        <v>6819074</v>
      </c>
      <c r="H71" s="15">
        <f t="shared" si="16"/>
        <v>0</v>
      </c>
      <c r="I71" s="15">
        <f t="shared" si="16"/>
        <v>69367800</v>
      </c>
      <c r="J71" s="15">
        <f t="shared" si="16"/>
        <v>3415130</v>
      </c>
      <c r="K71" s="15">
        <f t="shared" si="16"/>
        <v>37866527</v>
      </c>
      <c r="L71" s="15">
        <f t="shared" si="16"/>
        <v>0</v>
      </c>
      <c r="M71" s="15">
        <f t="shared" si="16"/>
        <v>7938519</v>
      </c>
      <c r="N71" s="15">
        <f>SUM(D71:M71)</f>
        <v>204985318</v>
      </c>
      <c r="O71" s="38">
        <f>(N71/O$73)</f>
        <v>5847.2007872892718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164</v>
      </c>
      <c r="M73" s="48"/>
      <c r="N73" s="48"/>
      <c r="O73" s="43">
        <v>35057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112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45089743</v>
      </c>
      <c r="E5" s="27">
        <f t="shared" si="0"/>
        <v>0</v>
      </c>
      <c r="F5" s="27">
        <f t="shared" si="0"/>
        <v>0</v>
      </c>
      <c r="G5" s="27">
        <f t="shared" si="0"/>
        <v>243659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7117647</v>
      </c>
      <c r="N5" s="28">
        <f>SUM(D5:M5)</f>
        <v>52451049</v>
      </c>
      <c r="O5" s="33">
        <f t="shared" ref="O5:O36" si="1">(N5/O$76)</f>
        <v>1544.6314162028448</v>
      </c>
      <c r="P5" s="6"/>
    </row>
    <row r="6" spans="1:133">
      <c r="A6" s="12"/>
      <c r="B6" s="25">
        <v>311</v>
      </c>
      <c r="C6" s="20" t="s">
        <v>2</v>
      </c>
      <c r="D6" s="46">
        <v>37506969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7117647</v>
      </c>
      <c r="N6" s="46">
        <f>SUM(D6:M6)</f>
        <v>44624616</v>
      </c>
      <c r="O6" s="47">
        <f t="shared" si="1"/>
        <v>1314.1507200282711</v>
      </c>
      <c r="P6" s="9"/>
    </row>
    <row r="7" spans="1:133">
      <c r="A7" s="12"/>
      <c r="B7" s="25">
        <v>312.41000000000003</v>
      </c>
      <c r="C7" s="20" t="s">
        <v>11</v>
      </c>
      <c r="D7" s="46">
        <v>523141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523141</v>
      </c>
      <c r="O7" s="47">
        <f t="shared" si="1"/>
        <v>15.405984038637099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243659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243659</v>
      </c>
      <c r="O8" s="47">
        <f t="shared" si="1"/>
        <v>7.1755160938834406</v>
      </c>
      <c r="P8" s="9"/>
    </row>
    <row r="9" spans="1:133">
      <c r="A9" s="12"/>
      <c r="B9" s="25">
        <v>314.10000000000002</v>
      </c>
      <c r="C9" s="20" t="s">
        <v>12</v>
      </c>
      <c r="D9" s="46">
        <v>3262056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3262056</v>
      </c>
      <c r="O9" s="47">
        <f t="shared" si="1"/>
        <v>96.0643166357452</v>
      </c>
      <c r="P9" s="9"/>
    </row>
    <row r="10" spans="1:133">
      <c r="A10" s="12"/>
      <c r="B10" s="25">
        <v>314.3</v>
      </c>
      <c r="C10" s="20" t="s">
        <v>13</v>
      </c>
      <c r="D10" s="46">
        <v>1244938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1244938</v>
      </c>
      <c r="O10" s="47">
        <f t="shared" si="1"/>
        <v>36.662190417292457</v>
      </c>
      <c r="P10" s="9"/>
    </row>
    <row r="11" spans="1:133">
      <c r="A11" s="12"/>
      <c r="B11" s="25">
        <v>314.39999999999998</v>
      </c>
      <c r="C11" s="20" t="s">
        <v>14</v>
      </c>
      <c r="D11" s="46">
        <v>126816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126816</v>
      </c>
      <c r="O11" s="47">
        <f t="shared" si="1"/>
        <v>3.7346055305238979</v>
      </c>
      <c r="P11" s="9"/>
    </row>
    <row r="12" spans="1:133">
      <c r="A12" s="12"/>
      <c r="B12" s="25">
        <v>315</v>
      </c>
      <c r="C12" s="20" t="s">
        <v>136</v>
      </c>
      <c r="D12" s="46">
        <v>991089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991089</v>
      </c>
      <c r="O12" s="47">
        <f t="shared" si="1"/>
        <v>29.186588921282798</v>
      </c>
      <c r="P12" s="9"/>
    </row>
    <row r="13" spans="1:133">
      <c r="A13" s="12"/>
      <c r="B13" s="25">
        <v>316</v>
      </c>
      <c r="C13" s="20" t="s">
        <v>137</v>
      </c>
      <c r="D13" s="46">
        <v>1434734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1434734</v>
      </c>
      <c r="O13" s="47">
        <f t="shared" si="1"/>
        <v>42.251494537208821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4252502</v>
      </c>
      <c r="E14" s="32">
        <f t="shared" si="3"/>
        <v>0</v>
      </c>
      <c r="F14" s="32">
        <f t="shared" si="3"/>
        <v>0</v>
      </c>
      <c r="G14" s="32">
        <f t="shared" si="3"/>
        <v>337827</v>
      </c>
      <c r="H14" s="32">
        <f t="shared" si="3"/>
        <v>0</v>
      </c>
      <c r="I14" s="32">
        <f t="shared" si="3"/>
        <v>37920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4628249</v>
      </c>
      <c r="O14" s="45">
        <f t="shared" si="1"/>
        <v>136.29734664428543</v>
      </c>
      <c r="P14" s="10"/>
    </row>
    <row r="15" spans="1:133">
      <c r="A15" s="12"/>
      <c r="B15" s="25">
        <v>322</v>
      </c>
      <c r="C15" s="20" t="s">
        <v>0</v>
      </c>
      <c r="D15" s="46">
        <v>1516610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1516610</v>
      </c>
      <c r="O15" s="47">
        <f t="shared" si="1"/>
        <v>44.662661601437115</v>
      </c>
      <c r="P15" s="9"/>
    </row>
    <row r="16" spans="1:133">
      <c r="A16" s="12"/>
      <c r="B16" s="25">
        <v>323.10000000000002</v>
      </c>
      <c r="C16" s="20" t="s">
        <v>18</v>
      </c>
      <c r="D16" s="46">
        <v>2564420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2564420</v>
      </c>
      <c r="O16" s="47">
        <f t="shared" si="1"/>
        <v>75.519627764525723</v>
      </c>
      <c r="P16" s="9"/>
    </row>
    <row r="17" spans="1:16">
      <c r="A17" s="12"/>
      <c r="B17" s="25">
        <v>323.39999999999998</v>
      </c>
      <c r="C17" s="20" t="s">
        <v>19</v>
      </c>
      <c r="D17" s="46">
        <v>21978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21978</v>
      </c>
      <c r="O17" s="47">
        <f t="shared" si="1"/>
        <v>0.64723032069970843</v>
      </c>
      <c r="P17" s="9"/>
    </row>
    <row r="18" spans="1:16">
      <c r="A18" s="12"/>
      <c r="B18" s="25">
        <v>324.11</v>
      </c>
      <c r="C18" s="20" t="s">
        <v>20</v>
      </c>
      <c r="D18" s="46">
        <v>31030</v>
      </c>
      <c r="E18" s="46">
        <v>0</v>
      </c>
      <c r="F18" s="46">
        <v>0</v>
      </c>
      <c r="G18" s="46">
        <v>33644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64674</v>
      </c>
      <c r="O18" s="47">
        <f t="shared" si="1"/>
        <v>1.9045852107076597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37920</v>
      </c>
      <c r="O19" s="47">
        <f t="shared" si="1"/>
        <v>1.1167064228288719</v>
      </c>
      <c r="P19" s="9"/>
    </row>
    <row r="20" spans="1:16">
      <c r="A20" s="12"/>
      <c r="B20" s="25">
        <v>324.31</v>
      </c>
      <c r="C20" s="20" t="s">
        <v>22</v>
      </c>
      <c r="D20" s="46">
        <v>0</v>
      </c>
      <c r="E20" s="46">
        <v>0</v>
      </c>
      <c r="F20" s="46">
        <v>0</v>
      </c>
      <c r="G20" s="46">
        <v>204042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204042</v>
      </c>
      <c r="O20" s="47">
        <f t="shared" si="1"/>
        <v>6.008834702712254</v>
      </c>
      <c r="P20" s="9"/>
    </row>
    <row r="21" spans="1:16">
      <c r="A21" s="12"/>
      <c r="B21" s="25">
        <v>324.61</v>
      </c>
      <c r="C21" s="20" t="s">
        <v>23</v>
      </c>
      <c r="D21" s="46">
        <v>0</v>
      </c>
      <c r="E21" s="46">
        <v>0</v>
      </c>
      <c r="F21" s="46">
        <v>0</v>
      </c>
      <c r="G21" s="46">
        <v>87152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87152</v>
      </c>
      <c r="O21" s="47">
        <f t="shared" si="1"/>
        <v>2.5665400359277912</v>
      </c>
      <c r="P21" s="9"/>
    </row>
    <row r="22" spans="1:16">
      <c r="A22" s="12"/>
      <c r="B22" s="25">
        <v>324.70999999999998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12989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12989</v>
      </c>
      <c r="O22" s="47">
        <f t="shared" si="1"/>
        <v>0.38251317843154575</v>
      </c>
      <c r="P22" s="9"/>
    </row>
    <row r="23" spans="1:16">
      <c r="A23" s="12"/>
      <c r="B23" s="25">
        <v>329</v>
      </c>
      <c r="C23" s="20" t="s">
        <v>25</v>
      </c>
      <c r="D23" s="46">
        <v>118464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118464</v>
      </c>
      <c r="O23" s="47">
        <f t="shared" si="1"/>
        <v>3.4886474070147537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SUM(D25:D39)</f>
        <v>4359714</v>
      </c>
      <c r="E24" s="32">
        <f t="shared" si="5"/>
        <v>1563566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200000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6123280</v>
      </c>
      <c r="O24" s="45">
        <f t="shared" si="1"/>
        <v>180.32452807963011</v>
      </c>
      <c r="P24" s="10"/>
    </row>
    <row r="25" spans="1:16">
      <c r="A25" s="12"/>
      <c r="B25" s="25">
        <v>331.2</v>
      </c>
      <c r="C25" s="20" t="s">
        <v>26</v>
      </c>
      <c r="D25" s="46">
        <v>0</v>
      </c>
      <c r="E25" s="46">
        <v>814906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814906</v>
      </c>
      <c r="O25" s="47">
        <f t="shared" si="1"/>
        <v>23.998174161439469</v>
      </c>
      <c r="P25" s="9"/>
    </row>
    <row r="26" spans="1:16">
      <c r="A26" s="12"/>
      <c r="B26" s="25">
        <v>331.7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200000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200000</v>
      </c>
      <c r="O26" s="47">
        <f t="shared" si="1"/>
        <v>5.889801808169155</v>
      </c>
      <c r="P26" s="9"/>
    </row>
    <row r="27" spans="1:16">
      <c r="A27" s="12"/>
      <c r="B27" s="25">
        <v>334.2</v>
      </c>
      <c r="C27" s="20" t="s">
        <v>29</v>
      </c>
      <c r="D27" s="46">
        <v>0</v>
      </c>
      <c r="E27" s="46">
        <v>53669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53669</v>
      </c>
      <c r="O27" s="47">
        <f t="shared" si="1"/>
        <v>1.5804988662131518</v>
      </c>
      <c r="P27" s="9"/>
    </row>
    <row r="28" spans="1:16">
      <c r="A28" s="12"/>
      <c r="B28" s="25">
        <v>334.49</v>
      </c>
      <c r="C28" s="20" t="s">
        <v>31</v>
      </c>
      <c r="D28" s="46">
        <v>123899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123899</v>
      </c>
      <c r="O28" s="47">
        <f t="shared" si="1"/>
        <v>3.6487027711517506</v>
      </c>
      <c r="P28" s="9"/>
    </row>
    <row r="29" spans="1:16">
      <c r="A29" s="12"/>
      <c r="B29" s="25">
        <v>334.69</v>
      </c>
      <c r="C29" s="20" t="s">
        <v>32</v>
      </c>
      <c r="D29" s="46">
        <v>0</v>
      </c>
      <c r="E29" s="46">
        <v>120349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120349</v>
      </c>
      <c r="O29" s="47">
        <f t="shared" si="1"/>
        <v>3.5441587890567483</v>
      </c>
      <c r="P29" s="9"/>
    </row>
    <row r="30" spans="1:16">
      <c r="A30" s="12"/>
      <c r="B30" s="25">
        <v>334.7</v>
      </c>
      <c r="C30" s="20" t="s">
        <v>100</v>
      </c>
      <c r="D30" s="46">
        <v>0</v>
      </c>
      <c r="E30" s="46">
        <v>43928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43928</v>
      </c>
      <c r="O30" s="47">
        <f t="shared" si="1"/>
        <v>1.2936360691462732</v>
      </c>
      <c r="P30" s="9"/>
    </row>
    <row r="31" spans="1:16">
      <c r="A31" s="12"/>
      <c r="B31" s="25">
        <v>335.12</v>
      </c>
      <c r="C31" s="20" t="s">
        <v>139</v>
      </c>
      <c r="D31" s="46">
        <v>1094372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1094372</v>
      </c>
      <c r="O31" s="47">
        <f t="shared" si="1"/>
        <v>32.22817092204847</v>
      </c>
      <c r="P31" s="9"/>
    </row>
    <row r="32" spans="1:16">
      <c r="A32" s="12"/>
      <c r="B32" s="25">
        <v>335.14</v>
      </c>
      <c r="C32" s="20" t="s">
        <v>140</v>
      </c>
      <c r="D32" s="46">
        <v>2721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2721</v>
      </c>
      <c r="O32" s="47">
        <f t="shared" si="1"/>
        <v>8.0130753600141352E-2</v>
      </c>
      <c r="P32" s="9"/>
    </row>
    <row r="33" spans="1:16">
      <c r="A33" s="12"/>
      <c r="B33" s="25">
        <v>335.15</v>
      </c>
      <c r="C33" s="20" t="s">
        <v>141</v>
      </c>
      <c r="D33" s="46">
        <v>19974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19974</v>
      </c>
      <c r="O33" s="47">
        <f t="shared" si="1"/>
        <v>0.58821450658185348</v>
      </c>
      <c r="P33" s="9"/>
    </row>
    <row r="34" spans="1:16">
      <c r="A34" s="12"/>
      <c r="B34" s="25">
        <v>335.18</v>
      </c>
      <c r="C34" s="20" t="s">
        <v>142</v>
      </c>
      <c r="D34" s="46">
        <v>2678737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2678737</v>
      </c>
      <c r="O34" s="47">
        <f t="shared" si="1"/>
        <v>78.886150131048083</v>
      </c>
      <c r="P34" s="9"/>
    </row>
    <row r="35" spans="1:16">
      <c r="A35" s="12"/>
      <c r="B35" s="25">
        <v>335.21</v>
      </c>
      <c r="C35" s="20" t="s">
        <v>38</v>
      </c>
      <c r="D35" s="46">
        <v>13567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13567</v>
      </c>
      <c r="O35" s="47">
        <f t="shared" si="1"/>
        <v>0.39953470565715465</v>
      </c>
      <c r="P35" s="9"/>
    </row>
    <row r="36" spans="1:16">
      <c r="A36" s="12"/>
      <c r="B36" s="25">
        <v>335.49</v>
      </c>
      <c r="C36" s="20" t="s">
        <v>101</v>
      </c>
      <c r="D36" s="46">
        <v>44274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44274</v>
      </c>
      <c r="O36" s="47">
        <f t="shared" si="1"/>
        <v>1.3038254262744058</v>
      </c>
      <c r="P36" s="9"/>
    </row>
    <row r="37" spans="1:16">
      <c r="A37" s="12"/>
      <c r="B37" s="25">
        <v>337.2</v>
      </c>
      <c r="C37" s="20" t="s">
        <v>39</v>
      </c>
      <c r="D37" s="46">
        <v>382170</v>
      </c>
      <c r="E37" s="46">
        <v>127361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509531</v>
      </c>
      <c r="O37" s="47">
        <f t="shared" ref="O37:O68" si="7">(N37/O$76)</f>
        <v>15.005183025591188</v>
      </c>
      <c r="P37" s="9"/>
    </row>
    <row r="38" spans="1:16">
      <c r="A38" s="12"/>
      <c r="B38" s="25">
        <v>337.4</v>
      </c>
      <c r="C38" s="20" t="s">
        <v>41</v>
      </c>
      <c r="D38" s="46">
        <v>0</v>
      </c>
      <c r="E38" s="46">
        <v>188761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188761</v>
      </c>
      <c r="O38" s="47">
        <f t="shared" si="7"/>
        <v>5.558824395559089</v>
      </c>
      <c r="P38" s="9"/>
    </row>
    <row r="39" spans="1:16">
      <c r="A39" s="12"/>
      <c r="B39" s="25">
        <v>337.9</v>
      </c>
      <c r="C39" s="20" t="s">
        <v>102</v>
      </c>
      <c r="D39" s="46">
        <v>0</v>
      </c>
      <c r="E39" s="46">
        <v>214592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214592</v>
      </c>
      <c r="O39" s="47">
        <f t="shared" si="7"/>
        <v>6.3195217480931767</v>
      </c>
      <c r="P39" s="9"/>
    </row>
    <row r="40" spans="1:16" ht="15.75">
      <c r="A40" s="29" t="s">
        <v>50</v>
      </c>
      <c r="B40" s="30"/>
      <c r="C40" s="31"/>
      <c r="D40" s="32">
        <f t="shared" ref="D40:M40" si="8">SUM(D41:D55)</f>
        <v>8557959</v>
      </c>
      <c r="E40" s="32">
        <f t="shared" si="8"/>
        <v>17616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30880955</v>
      </c>
      <c r="J40" s="32">
        <f t="shared" si="8"/>
        <v>3993903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43450433</v>
      </c>
      <c r="O40" s="45">
        <f t="shared" si="7"/>
        <v>1279.5721942456637</v>
      </c>
      <c r="P40" s="10"/>
    </row>
    <row r="41" spans="1:16">
      <c r="A41" s="12"/>
      <c r="B41" s="25">
        <v>341.2</v>
      </c>
      <c r="C41" s="20" t="s">
        <v>143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3993903</v>
      </c>
      <c r="K41" s="46">
        <v>0</v>
      </c>
      <c r="L41" s="46">
        <v>0</v>
      </c>
      <c r="M41" s="46">
        <v>0</v>
      </c>
      <c r="N41" s="46">
        <f t="shared" ref="N41:N55" si="9">SUM(D41:M41)</f>
        <v>3993903</v>
      </c>
      <c r="O41" s="47">
        <f t="shared" si="7"/>
        <v>117.61648555526106</v>
      </c>
      <c r="P41" s="9"/>
    </row>
    <row r="42" spans="1:16">
      <c r="A42" s="12"/>
      <c r="B42" s="25">
        <v>341.9</v>
      </c>
      <c r="C42" s="20" t="s">
        <v>144</v>
      </c>
      <c r="D42" s="46">
        <v>12500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12500</v>
      </c>
      <c r="O42" s="47">
        <f t="shared" si="7"/>
        <v>0.36811261301057219</v>
      </c>
      <c r="P42" s="9"/>
    </row>
    <row r="43" spans="1:16">
      <c r="A43" s="12"/>
      <c r="B43" s="25">
        <v>342.1</v>
      </c>
      <c r="C43" s="20" t="s">
        <v>56</v>
      </c>
      <c r="D43" s="46">
        <v>373946</v>
      </c>
      <c r="E43" s="46">
        <v>17616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391562</v>
      </c>
      <c r="O43" s="47">
        <f t="shared" si="7"/>
        <v>11.531112878051653</v>
      </c>
      <c r="P43" s="9"/>
    </row>
    <row r="44" spans="1:16">
      <c r="A44" s="12"/>
      <c r="B44" s="25">
        <v>342.5</v>
      </c>
      <c r="C44" s="20" t="s">
        <v>58</v>
      </c>
      <c r="D44" s="46">
        <v>74187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74187</v>
      </c>
      <c r="O44" s="47">
        <f t="shared" si="7"/>
        <v>2.1847336337132255</v>
      </c>
      <c r="P44" s="9"/>
    </row>
    <row r="45" spans="1:16">
      <c r="A45" s="12"/>
      <c r="B45" s="25">
        <v>342.6</v>
      </c>
      <c r="C45" s="20" t="s">
        <v>59</v>
      </c>
      <c r="D45" s="46">
        <v>1237161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1237161</v>
      </c>
      <c r="O45" s="47">
        <f t="shared" si="7"/>
        <v>36.433165473981802</v>
      </c>
      <c r="P45" s="9"/>
    </row>
    <row r="46" spans="1:16">
      <c r="A46" s="12"/>
      <c r="B46" s="25">
        <v>343.3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14487729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14487729</v>
      </c>
      <c r="O46" s="47">
        <f t="shared" si="7"/>
        <v>426.64926230232351</v>
      </c>
      <c r="P46" s="9"/>
    </row>
    <row r="47" spans="1:16">
      <c r="A47" s="12"/>
      <c r="B47" s="25">
        <v>343.4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2237795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2237795</v>
      </c>
      <c r="O47" s="47">
        <f t="shared" si="7"/>
        <v>65.900845186559479</v>
      </c>
      <c r="P47" s="9"/>
    </row>
    <row r="48" spans="1:16">
      <c r="A48" s="12"/>
      <c r="B48" s="25">
        <v>343.5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8114878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8114878</v>
      </c>
      <c r="O48" s="47">
        <f t="shared" si="7"/>
        <v>238.97511558736048</v>
      </c>
      <c r="P48" s="9"/>
    </row>
    <row r="49" spans="1:16">
      <c r="A49" s="12"/>
      <c r="B49" s="25">
        <v>343.6</v>
      </c>
      <c r="C49" s="20" t="s">
        <v>145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74985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74985</v>
      </c>
      <c r="O49" s="47">
        <f t="shared" si="7"/>
        <v>2.2082339429278206</v>
      </c>
      <c r="P49" s="9"/>
    </row>
    <row r="50" spans="1:16">
      <c r="A50" s="12"/>
      <c r="B50" s="25">
        <v>343.9</v>
      </c>
      <c r="C50" s="20" t="s">
        <v>64</v>
      </c>
      <c r="D50" s="46">
        <v>69109</v>
      </c>
      <c r="E50" s="46">
        <v>0</v>
      </c>
      <c r="F50" s="46">
        <v>0</v>
      </c>
      <c r="G50" s="46">
        <v>0</v>
      </c>
      <c r="H50" s="46">
        <v>0</v>
      </c>
      <c r="I50" s="46">
        <v>3229206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3298315</v>
      </c>
      <c r="O50" s="47">
        <f t="shared" si="7"/>
        <v>97.132108254557238</v>
      </c>
      <c r="P50" s="9"/>
    </row>
    <row r="51" spans="1:16">
      <c r="A51" s="12"/>
      <c r="B51" s="25">
        <v>346.9</v>
      </c>
      <c r="C51" s="20" t="s">
        <v>104</v>
      </c>
      <c r="D51" s="46">
        <v>830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830</v>
      </c>
      <c r="O51" s="47">
        <f t="shared" si="7"/>
        <v>2.4442677503901993E-2</v>
      </c>
      <c r="P51" s="9"/>
    </row>
    <row r="52" spans="1:16">
      <c r="A52" s="12"/>
      <c r="B52" s="25">
        <v>347.2</v>
      </c>
      <c r="C52" s="20" t="s">
        <v>66</v>
      </c>
      <c r="D52" s="46">
        <v>384846</v>
      </c>
      <c r="E52" s="46">
        <v>0</v>
      </c>
      <c r="F52" s="46">
        <v>0</v>
      </c>
      <c r="G52" s="46">
        <v>0</v>
      </c>
      <c r="H52" s="46">
        <v>0</v>
      </c>
      <c r="I52" s="46">
        <v>47442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432288</v>
      </c>
      <c r="O52" s="47">
        <f t="shared" si="7"/>
        <v>12.730453220249139</v>
      </c>
      <c r="P52" s="9"/>
    </row>
    <row r="53" spans="1:16">
      <c r="A53" s="12"/>
      <c r="B53" s="25">
        <v>347.5</v>
      </c>
      <c r="C53" s="20" t="s">
        <v>106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374179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374179</v>
      </c>
      <c r="O53" s="47">
        <f t="shared" si="7"/>
        <v>11.019200753894632</v>
      </c>
      <c r="P53" s="9"/>
    </row>
    <row r="54" spans="1:16">
      <c r="A54" s="12"/>
      <c r="B54" s="25">
        <v>347.9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763922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763922</v>
      </c>
      <c r="O54" s="47">
        <f t="shared" si="7"/>
        <v>22.496745884500985</v>
      </c>
      <c r="P54" s="9"/>
    </row>
    <row r="55" spans="1:16">
      <c r="A55" s="12"/>
      <c r="B55" s="25">
        <v>349</v>
      </c>
      <c r="C55" s="20" t="s">
        <v>107</v>
      </c>
      <c r="D55" s="46">
        <v>6405380</v>
      </c>
      <c r="E55" s="46">
        <v>0</v>
      </c>
      <c r="F55" s="46">
        <v>0</v>
      </c>
      <c r="G55" s="46">
        <v>0</v>
      </c>
      <c r="H55" s="46">
        <v>0</v>
      </c>
      <c r="I55" s="46">
        <v>1550819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7956199</v>
      </c>
      <c r="O55" s="47">
        <f t="shared" si="7"/>
        <v>234.30217628176811</v>
      </c>
      <c r="P55" s="9"/>
    </row>
    <row r="56" spans="1:16" ht="15.75">
      <c r="A56" s="29" t="s">
        <v>51</v>
      </c>
      <c r="B56" s="30"/>
      <c r="C56" s="31"/>
      <c r="D56" s="32">
        <f t="shared" ref="D56:M56" si="10">SUM(D57:D59)</f>
        <v>542393</v>
      </c>
      <c r="E56" s="32">
        <f t="shared" si="10"/>
        <v>29351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1" si="11">SUM(D56:M56)</f>
        <v>571744</v>
      </c>
      <c r="O56" s="45">
        <f t="shared" si="7"/>
        <v>16.837294225049327</v>
      </c>
      <c r="P56" s="10"/>
    </row>
    <row r="57" spans="1:16">
      <c r="A57" s="13"/>
      <c r="B57" s="39">
        <v>354</v>
      </c>
      <c r="C57" s="21" t="s">
        <v>71</v>
      </c>
      <c r="D57" s="46">
        <v>542393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542393</v>
      </c>
      <c r="O57" s="47">
        <f t="shared" si="7"/>
        <v>15.972936360691463</v>
      </c>
      <c r="P57" s="9"/>
    </row>
    <row r="58" spans="1:16">
      <c r="A58" s="13"/>
      <c r="B58" s="39">
        <v>358.2</v>
      </c>
      <c r="C58" s="21" t="s">
        <v>146</v>
      </c>
      <c r="D58" s="46">
        <v>0</v>
      </c>
      <c r="E58" s="46">
        <v>16003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16003</v>
      </c>
      <c r="O58" s="47">
        <f t="shared" si="7"/>
        <v>0.47127249168065494</v>
      </c>
      <c r="P58" s="9"/>
    </row>
    <row r="59" spans="1:16">
      <c r="A59" s="13"/>
      <c r="B59" s="39">
        <v>359</v>
      </c>
      <c r="C59" s="21" t="s">
        <v>119</v>
      </c>
      <c r="D59" s="46">
        <v>0</v>
      </c>
      <c r="E59" s="46">
        <v>13348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13348</v>
      </c>
      <c r="O59" s="47">
        <f t="shared" si="7"/>
        <v>0.39308537267720939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SUM(D61:D70)</f>
        <v>3670194</v>
      </c>
      <c r="E60" s="32">
        <f t="shared" si="12"/>
        <v>60326</v>
      </c>
      <c r="F60" s="32">
        <f t="shared" si="12"/>
        <v>1960</v>
      </c>
      <c r="G60" s="32">
        <f t="shared" si="12"/>
        <v>85258</v>
      </c>
      <c r="H60" s="32">
        <f t="shared" si="12"/>
        <v>0</v>
      </c>
      <c r="I60" s="32">
        <f t="shared" si="12"/>
        <v>734496</v>
      </c>
      <c r="J60" s="32">
        <f t="shared" si="12"/>
        <v>249072</v>
      </c>
      <c r="K60" s="32">
        <f t="shared" si="12"/>
        <v>32577167</v>
      </c>
      <c r="L60" s="32">
        <f t="shared" si="12"/>
        <v>0</v>
      </c>
      <c r="M60" s="32">
        <f t="shared" si="12"/>
        <v>670939</v>
      </c>
      <c r="N60" s="32">
        <f t="shared" si="11"/>
        <v>38049412</v>
      </c>
      <c r="O60" s="45">
        <f t="shared" si="7"/>
        <v>1120.5174779868657</v>
      </c>
      <c r="P60" s="10"/>
    </row>
    <row r="61" spans="1:16">
      <c r="A61" s="12"/>
      <c r="B61" s="25">
        <v>361.1</v>
      </c>
      <c r="C61" s="20" t="s">
        <v>74</v>
      </c>
      <c r="D61" s="46">
        <v>108288</v>
      </c>
      <c r="E61" s="46">
        <v>23361</v>
      </c>
      <c r="F61" s="46">
        <v>1960</v>
      </c>
      <c r="G61" s="46">
        <v>57019</v>
      </c>
      <c r="H61" s="46">
        <v>0</v>
      </c>
      <c r="I61" s="46">
        <v>390321</v>
      </c>
      <c r="J61" s="46">
        <v>49442</v>
      </c>
      <c r="K61" s="46">
        <v>4833947</v>
      </c>
      <c r="L61" s="46">
        <v>0</v>
      </c>
      <c r="M61" s="46">
        <v>14519</v>
      </c>
      <c r="N61" s="46">
        <f t="shared" si="11"/>
        <v>5478857</v>
      </c>
      <c r="O61" s="47">
        <f t="shared" si="7"/>
        <v>161.34690932650116</v>
      </c>
      <c r="P61" s="9"/>
    </row>
    <row r="62" spans="1:16">
      <c r="A62" s="12"/>
      <c r="B62" s="25">
        <v>361.3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17510547</v>
      </c>
      <c r="L62" s="46">
        <v>0</v>
      </c>
      <c r="M62" s="46">
        <v>0</v>
      </c>
      <c r="N62" s="46">
        <f t="shared" ref="N62:N70" si="13">SUM(D62:M62)</f>
        <v>17510547</v>
      </c>
      <c r="O62" s="47">
        <f t="shared" si="7"/>
        <v>515.66825691315489</v>
      </c>
      <c r="P62" s="9"/>
    </row>
    <row r="63" spans="1:16">
      <c r="A63" s="12"/>
      <c r="B63" s="25">
        <v>361.4</v>
      </c>
      <c r="C63" s="20" t="s">
        <v>147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19791</v>
      </c>
      <c r="J63" s="46">
        <v>0</v>
      </c>
      <c r="K63" s="46">
        <v>2114693</v>
      </c>
      <c r="L63" s="46">
        <v>0</v>
      </c>
      <c r="M63" s="46">
        <v>0</v>
      </c>
      <c r="N63" s="46">
        <f t="shared" si="13"/>
        <v>2134484</v>
      </c>
      <c r="O63" s="47">
        <f t="shared" si="7"/>
        <v>62.858438613540656</v>
      </c>
      <c r="P63" s="9"/>
    </row>
    <row r="64" spans="1:16">
      <c r="A64" s="12"/>
      <c r="B64" s="25">
        <v>362</v>
      </c>
      <c r="C64" s="20" t="s">
        <v>77</v>
      </c>
      <c r="D64" s="46">
        <v>1316862</v>
      </c>
      <c r="E64" s="46">
        <v>0</v>
      </c>
      <c r="F64" s="46">
        <v>0</v>
      </c>
      <c r="G64" s="46">
        <v>0</v>
      </c>
      <c r="H64" s="46">
        <v>0</v>
      </c>
      <c r="I64" s="46">
        <v>149709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1466571</v>
      </c>
      <c r="O64" s="47">
        <f t="shared" si="7"/>
        <v>43.18906263804223</v>
      </c>
      <c r="P64" s="9"/>
    </row>
    <row r="65" spans="1:119">
      <c r="A65" s="12"/>
      <c r="B65" s="25">
        <v>364</v>
      </c>
      <c r="C65" s="20" t="s">
        <v>148</v>
      </c>
      <c r="D65" s="46">
        <v>315000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315000</v>
      </c>
      <c r="O65" s="47">
        <f t="shared" si="7"/>
        <v>9.2764378478664185</v>
      </c>
      <c r="P65" s="9"/>
    </row>
    <row r="66" spans="1:119">
      <c r="A66" s="12"/>
      <c r="B66" s="25">
        <v>365</v>
      </c>
      <c r="C66" s="20" t="s">
        <v>149</v>
      </c>
      <c r="D66" s="46">
        <v>231601</v>
      </c>
      <c r="E66" s="46">
        <v>0</v>
      </c>
      <c r="F66" s="46">
        <v>0</v>
      </c>
      <c r="G66" s="46">
        <v>0</v>
      </c>
      <c r="H66" s="46">
        <v>0</v>
      </c>
      <c r="I66" s="46">
        <v>21972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253573</v>
      </c>
      <c r="O66" s="47">
        <f t="shared" si="7"/>
        <v>7.4674735695143859</v>
      </c>
      <c r="P66" s="9"/>
    </row>
    <row r="67" spans="1:119">
      <c r="A67" s="12"/>
      <c r="B67" s="25">
        <v>366</v>
      </c>
      <c r="C67" s="20" t="s">
        <v>79</v>
      </c>
      <c r="D67" s="46">
        <v>525203</v>
      </c>
      <c r="E67" s="46">
        <v>26203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551406</v>
      </c>
      <c r="O67" s="47">
        <f t="shared" si="7"/>
        <v>16.238360279176607</v>
      </c>
      <c r="P67" s="9"/>
    </row>
    <row r="68" spans="1:119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8053655</v>
      </c>
      <c r="L68" s="46">
        <v>0</v>
      </c>
      <c r="M68" s="46">
        <v>0</v>
      </c>
      <c r="N68" s="46">
        <f t="shared" si="13"/>
        <v>8053655</v>
      </c>
      <c r="O68" s="47">
        <f t="shared" si="7"/>
        <v>237.17215890685279</v>
      </c>
      <c r="P68" s="9"/>
    </row>
    <row r="69" spans="1:119">
      <c r="A69" s="12"/>
      <c r="B69" s="25">
        <v>369.3</v>
      </c>
      <c r="C69" s="20" t="s">
        <v>81</v>
      </c>
      <c r="D69" s="46">
        <v>208801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199630</v>
      </c>
      <c r="K69" s="46">
        <v>0</v>
      </c>
      <c r="L69" s="46">
        <v>0</v>
      </c>
      <c r="M69" s="46">
        <v>0</v>
      </c>
      <c r="N69" s="46">
        <f t="shared" si="13"/>
        <v>408431</v>
      </c>
      <c r="O69" s="47">
        <f t="shared" ref="O69:O74" si="14">(N69/O$76)</f>
        <v>12.027888211561681</v>
      </c>
      <c r="P69" s="9"/>
    </row>
    <row r="70" spans="1:119">
      <c r="A70" s="12"/>
      <c r="B70" s="25">
        <v>369.9</v>
      </c>
      <c r="C70" s="20" t="s">
        <v>82</v>
      </c>
      <c r="D70" s="46">
        <v>964439</v>
      </c>
      <c r="E70" s="46">
        <v>10762</v>
      </c>
      <c r="F70" s="46">
        <v>0</v>
      </c>
      <c r="G70" s="46">
        <v>28239</v>
      </c>
      <c r="H70" s="46">
        <v>0</v>
      </c>
      <c r="I70" s="46">
        <v>152703</v>
      </c>
      <c r="J70" s="46">
        <v>0</v>
      </c>
      <c r="K70" s="46">
        <v>64325</v>
      </c>
      <c r="L70" s="46">
        <v>0</v>
      </c>
      <c r="M70" s="46">
        <v>656420</v>
      </c>
      <c r="N70" s="46">
        <f t="shared" si="13"/>
        <v>1876888</v>
      </c>
      <c r="O70" s="47">
        <f t="shared" si="14"/>
        <v>55.272491680654944</v>
      </c>
      <c r="P70" s="9"/>
    </row>
    <row r="71" spans="1:119" ht="15.75">
      <c r="A71" s="29" t="s">
        <v>52</v>
      </c>
      <c r="B71" s="30"/>
      <c r="C71" s="31"/>
      <c r="D71" s="32">
        <f t="shared" ref="D71:M71" si="15">SUM(D72:D73)</f>
        <v>499031</v>
      </c>
      <c r="E71" s="32">
        <f t="shared" si="15"/>
        <v>722315</v>
      </c>
      <c r="F71" s="32">
        <f t="shared" si="15"/>
        <v>4977729</v>
      </c>
      <c r="G71" s="32">
        <f t="shared" si="15"/>
        <v>3917591</v>
      </c>
      <c r="H71" s="32">
        <f t="shared" si="15"/>
        <v>0</v>
      </c>
      <c r="I71" s="32">
        <f t="shared" si="15"/>
        <v>242248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3082843</v>
      </c>
      <c r="N71" s="32">
        <f>SUM(D71:M71)</f>
        <v>13441757</v>
      </c>
      <c r="O71" s="45">
        <f t="shared" si="14"/>
        <v>395.84642341785201</v>
      </c>
      <c r="P71" s="9"/>
    </row>
    <row r="72" spans="1:119">
      <c r="A72" s="12"/>
      <c r="B72" s="25">
        <v>381</v>
      </c>
      <c r="C72" s="20" t="s">
        <v>83</v>
      </c>
      <c r="D72" s="46">
        <v>499031</v>
      </c>
      <c r="E72" s="46">
        <v>722315</v>
      </c>
      <c r="F72" s="46">
        <v>4977729</v>
      </c>
      <c r="G72" s="46">
        <v>3917591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10116666</v>
      </c>
      <c r="O72" s="47">
        <f t="shared" si="14"/>
        <v>297.92578849721707</v>
      </c>
      <c r="P72" s="9"/>
    </row>
    <row r="73" spans="1:119" ht="15.75" thickBot="1">
      <c r="A73" s="12"/>
      <c r="B73" s="25">
        <v>389.4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242248</v>
      </c>
      <c r="J73" s="46">
        <v>0</v>
      </c>
      <c r="K73" s="46">
        <v>0</v>
      </c>
      <c r="L73" s="46">
        <v>0</v>
      </c>
      <c r="M73" s="46">
        <v>3082843</v>
      </c>
      <c r="N73" s="46">
        <f>SUM(D73:M73)</f>
        <v>3325091</v>
      </c>
      <c r="O73" s="47">
        <f t="shared" si="14"/>
        <v>97.920634920634924</v>
      </c>
      <c r="P73" s="9"/>
    </row>
    <row r="74" spans="1:119" ht="16.5" thickBot="1">
      <c r="A74" s="14" t="s">
        <v>68</v>
      </c>
      <c r="B74" s="23"/>
      <c r="C74" s="22"/>
      <c r="D74" s="15">
        <f t="shared" ref="D74:M74" si="16">SUM(D5,D14,D24,D40,D56,D60,D71)</f>
        <v>66971536</v>
      </c>
      <c r="E74" s="15">
        <f t="shared" si="16"/>
        <v>2393174</v>
      </c>
      <c r="F74" s="15">
        <f t="shared" si="16"/>
        <v>4979689</v>
      </c>
      <c r="G74" s="15">
        <f t="shared" si="16"/>
        <v>4584335</v>
      </c>
      <c r="H74" s="15">
        <f t="shared" si="16"/>
        <v>0</v>
      </c>
      <c r="I74" s="15">
        <f t="shared" si="16"/>
        <v>32095619</v>
      </c>
      <c r="J74" s="15">
        <f t="shared" si="16"/>
        <v>4242975</v>
      </c>
      <c r="K74" s="15">
        <f t="shared" si="16"/>
        <v>32577167</v>
      </c>
      <c r="L74" s="15">
        <f t="shared" si="16"/>
        <v>0</v>
      </c>
      <c r="M74" s="15">
        <f t="shared" si="16"/>
        <v>10871429</v>
      </c>
      <c r="N74" s="15">
        <f>SUM(D74:M74)</f>
        <v>158715924</v>
      </c>
      <c r="O74" s="38">
        <f t="shared" si="14"/>
        <v>4674.0266808021906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161</v>
      </c>
      <c r="M76" s="48"/>
      <c r="N76" s="48"/>
      <c r="O76" s="43">
        <v>33957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112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36497116</v>
      </c>
      <c r="E5" s="27">
        <f t="shared" si="0"/>
        <v>0</v>
      </c>
      <c r="F5" s="27">
        <f t="shared" si="0"/>
        <v>0</v>
      </c>
      <c r="G5" s="27">
        <f t="shared" si="0"/>
        <v>239022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577049</v>
      </c>
      <c r="L5" s="27">
        <f t="shared" si="0"/>
        <v>0</v>
      </c>
      <c r="M5" s="27">
        <f t="shared" si="0"/>
        <v>6445948</v>
      </c>
      <c r="N5" s="28">
        <f>SUM(D5:M5)</f>
        <v>43759135</v>
      </c>
      <c r="O5" s="33">
        <f t="shared" ref="O5:O36" si="1">(N5/O$83)</f>
        <v>1288.8149795305276</v>
      </c>
      <c r="P5" s="6"/>
    </row>
    <row r="6" spans="1:133">
      <c r="A6" s="12"/>
      <c r="B6" s="25">
        <v>311</v>
      </c>
      <c r="C6" s="20" t="s">
        <v>2</v>
      </c>
      <c r="D6" s="46">
        <v>29304127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6445948</v>
      </c>
      <c r="N6" s="46">
        <f>SUM(D6:M6)</f>
        <v>35750075</v>
      </c>
      <c r="O6" s="47">
        <f t="shared" si="1"/>
        <v>1052.9283126675109</v>
      </c>
      <c r="P6" s="9"/>
    </row>
    <row r="7" spans="1:133">
      <c r="A7" s="12"/>
      <c r="B7" s="25">
        <v>312.41000000000003</v>
      </c>
      <c r="C7" s="20" t="s">
        <v>11</v>
      </c>
      <c r="D7" s="46">
        <v>510525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510525</v>
      </c>
      <c r="O7" s="47">
        <f t="shared" si="1"/>
        <v>15.036226548464054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239022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239022</v>
      </c>
      <c r="O8" s="47">
        <f t="shared" si="1"/>
        <v>7.0397902983536067</v>
      </c>
      <c r="P8" s="9"/>
    </row>
    <row r="9" spans="1:133">
      <c r="A9" s="12"/>
      <c r="B9" s="25">
        <v>312.51</v>
      </c>
      <c r="C9" s="20" t="s">
        <v>91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220663</v>
      </c>
      <c r="L9" s="46">
        <v>0</v>
      </c>
      <c r="M9" s="46">
        <v>0</v>
      </c>
      <c r="N9" s="46">
        <f>SUM(D9:M9)</f>
        <v>220663</v>
      </c>
      <c r="O9" s="47">
        <f t="shared" si="1"/>
        <v>6.499072246929579</v>
      </c>
      <c r="P9" s="9"/>
    </row>
    <row r="10" spans="1:133">
      <c r="A10" s="12"/>
      <c r="B10" s="25">
        <v>312.52</v>
      </c>
      <c r="C10" s="20" t="s">
        <v>135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356386</v>
      </c>
      <c r="L10" s="46">
        <v>0</v>
      </c>
      <c r="M10" s="46">
        <v>0</v>
      </c>
      <c r="N10" s="46">
        <f>SUM(D10:M10)</f>
        <v>356386</v>
      </c>
      <c r="O10" s="47">
        <f t="shared" si="1"/>
        <v>10.49645097634966</v>
      </c>
      <c r="P10" s="9"/>
    </row>
    <row r="11" spans="1:133">
      <c r="A11" s="12"/>
      <c r="B11" s="25">
        <v>314.10000000000002</v>
      </c>
      <c r="C11" s="20" t="s">
        <v>12</v>
      </c>
      <c r="D11" s="46">
        <v>3128177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3128177</v>
      </c>
      <c r="O11" s="47">
        <f t="shared" si="1"/>
        <v>92.132565605395698</v>
      </c>
      <c r="P11" s="9"/>
    </row>
    <row r="12" spans="1:133">
      <c r="A12" s="12"/>
      <c r="B12" s="25">
        <v>314.3</v>
      </c>
      <c r="C12" s="20" t="s">
        <v>13</v>
      </c>
      <c r="D12" s="46">
        <v>1014035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1014035</v>
      </c>
      <c r="O12" s="47">
        <f t="shared" si="1"/>
        <v>29.8658439607693</v>
      </c>
      <c r="P12" s="9"/>
    </row>
    <row r="13" spans="1:133">
      <c r="A13" s="12"/>
      <c r="B13" s="25">
        <v>314.39999999999998</v>
      </c>
      <c r="C13" s="20" t="s">
        <v>14</v>
      </c>
      <c r="D13" s="46">
        <v>132822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132822</v>
      </c>
      <c r="O13" s="47">
        <f t="shared" si="1"/>
        <v>3.9119370895060821</v>
      </c>
      <c r="P13" s="9"/>
    </row>
    <row r="14" spans="1:133">
      <c r="A14" s="12"/>
      <c r="B14" s="25">
        <v>315</v>
      </c>
      <c r="C14" s="20" t="s">
        <v>136</v>
      </c>
      <c r="D14" s="46">
        <v>1215175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1215175</v>
      </c>
      <c r="O14" s="47">
        <f t="shared" si="1"/>
        <v>35.789915471386919</v>
      </c>
      <c r="P14" s="9"/>
    </row>
    <row r="15" spans="1:133">
      <c r="A15" s="12"/>
      <c r="B15" s="25">
        <v>316</v>
      </c>
      <c r="C15" s="20" t="s">
        <v>137</v>
      </c>
      <c r="D15" s="46">
        <v>1192255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1192255</v>
      </c>
      <c r="O15" s="47">
        <f t="shared" si="1"/>
        <v>35.114864665861631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4796158</v>
      </c>
      <c r="E16" s="32">
        <f t="shared" si="3"/>
        <v>0</v>
      </c>
      <c r="F16" s="32">
        <f t="shared" si="3"/>
        <v>0</v>
      </c>
      <c r="G16" s="32">
        <f t="shared" si="3"/>
        <v>128502</v>
      </c>
      <c r="H16" s="32">
        <f t="shared" si="3"/>
        <v>0</v>
      </c>
      <c r="I16" s="32">
        <f t="shared" si="3"/>
        <v>19417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4944077</v>
      </c>
      <c r="O16" s="45">
        <f t="shared" si="1"/>
        <v>145.61532117927723</v>
      </c>
      <c r="P16" s="10"/>
    </row>
    <row r="17" spans="1:16">
      <c r="A17" s="12"/>
      <c r="B17" s="25">
        <v>322</v>
      </c>
      <c r="C17" s="20" t="s">
        <v>0</v>
      </c>
      <c r="D17" s="46">
        <v>1812715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1812715</v>
      </c>
      <c r="O17" s="47">
        <f t="shared" si="1"/>
        <v>53.388949430094542</v>
      </c>
      <c r="P17" s="9"/>
    </row>
    <row r="18" spans="1:16">
      <c r="A18" s="12"/>
      <c r="B18" s="25">
        <v>323.10000000000002</v>
      </c>
      <c r="C18" s="20" t="s">
        <v>18</v>
      </c>
      <c r="D18" s="46">
        <v>2679740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2679740</v>
      </c>
      <c r="O18" s="47">
        <f t="shared" si="1"/>
        <v>78.924984537448822</v>
      </c>
      <c r="P18" s="9"/>
    </row>
    <row r="19" spans="1:16">
      <c r="A19" s="12"/>
      <c r="B19" s="25">
        <v>323.39999999999998</v>
      </c>
      <c r="C19" s="20" t="s">
        <v>19</v>
      </c>
      <c r="D19" s="46">
        <v>24739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24739</v>
      </c>
      <c r="O19" s="47">
        <f t="shared" si="1"/>
        <v>0.7286248637822873</v>
      </c>
      <c r="P19" s="9"/>
    </row>
    <row r="20" spans="1:16">
      <c r="A20" s="12"/>
      <c r="B20" s="25">
        <v>324.11</v>
      </c>
      <c r="C20" s="20" t="s">
        <v>20</v>
      </c>
      <c r="D20" s="46">
        <v>12486</v>
      </c>
      <c r="E20" s="46">
        <v>0</v>
      </c>
      <c r="F20" s="46">
        <v>0</v>
      </c>
      <c r="G20" s="46">
        <v>18946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31432</v>
      </c>
      <c r="O20" s="47">
        <f t="shared" si="1"/>
        <v>0.92575030188790386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19417</v>
      </c>
      <c r="O21" s="47">
        <f t="shared" si="1"/>
        <v>0.57187877359879835</v>
      </c>
      <c r="P21" s="9"/>
    </row>
    <row r="22" spans="1:16">
      <c r="A22" s="12"/>
      <c r="B22" s="25">
        <v>324.31</v>
      </c>
      <c r="C22" s="20" t="s">
        <v>22</v>
      </c>
      <c r="D22" s="46">
        <v>2001</v>
      </c>
      <c r="E22" s="46">
        <v>0</v>
      </c>
      <c r="F22" s="46">
        <v>0</v>
      </c>
      <c r="G22" s="46">
        <v>98055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100056</v>
      </c>
      <c r="O22" s="47">
        <f t="shared" si="1"/>
        <v>2.9468971813978144</v>
      </c>
      <c r="P22" s="9"/>
    </row>
    <row r="23" spans="1:16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6841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6841</v>
      </c>
      <c r="O23" s="47">
        <f t="shared" si="1"/>
        <v>0.20148440491267341</v>
      </c>
      <c r="P23" s="9"/>
    </row>
    <row r="24" spans="1:16">
      <c r="A24" s="12"/>
      <c r="B24" s="25">
        <v>324.70999999999998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4660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4660</v>
      </c>
      <c r="O24" s="47">
        <f t="shared" si="1"/>
        <v>0.13724854946543752</v>
      </c>
      <c r="P24" s="9"/>
    </row>
    <row r="25" spans="1:16">
      <c r="A25" s="12"/>
      <c r="B25" s="25">
        <v>329</v>
      </c>
      <c r="C25" s="20" t="s">
        <v>25</v>
      </c>
      <c r="D25" s="46">
        <v>264477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264477</v>
      </c>
      <c r="O25" s="47">
        <f t="shared" si="1"/>
        <v>7.7895031366889524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SUM(D27:D44)</f>
        <v>4151092</v>
      </c>
      <c r="E26" s="32">
        <f t="shared" si="5"/>
        <v>1658579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5859671</v>
      </c>
      <c r="O26" s="45">
        <f t="shared" si="1"/>
        <v>172.58183371130681</v>
      </c>
      <c r="P26" s="10"/>
    </row>
    <row r="27" spans="1:16">
      <c r="A27" s="12"/>
      <c r="B27" s="25">
        <v>331.2</v>
      </c>
      <c r="C27" s="20" t="s">
        <v>26</v>
      </c>
      <c r="D27" s="46">
        <v>0</v>
      </c>
      <c r="E27" s="46">
        <v>268923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268923</v>
      </c>
      <c r="O27" s="47">
        <f t="shared" si="1"/>
        <v>7.9204488557712134</v>
      </c>
      <c r="P27" s="9"/>
    </row>
    <row r="28" spans="1:16">
      <c r="A28" s="12"/>
      <c r="B28" s="25">
        <v>331.5</v>
      </c>
      <c r="C28" s="20" t="s">
        <v>99</v>
      </c>
      <c r="D28" s="46">
        <v>0</v>
      </c>
      <c r="E28" s="46">
        <v>-2553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-2553</v>
      </c>
      <c r="O28" s="47">
        <f t="shared" si="1"/>
        <v>-7.5192177421730039E-2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279485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279485</v>
      </c>
      <c r="O29" s="47">
        <f t="shared" si="1"/>
        <v>8.231525932907255</v>
      </c>
      <c r="P29" s="9"/>
    </row>
    <row r="30" spans="1:16">
      <c r="A30" s="12"/>
      <c r="B30" s="25">
        <v>334.49</v>
      </c>
      <c r="C30" s="20" t="s">
        <v>31</v>
      </c>
      <c r="D30" s="46">
        <v>102425</v>
      </c>
      <c r="E30" s="46">
        <v>64905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6">SUM(D30:M30)</f>
        <v>167330</v>
      </c>
      <c r="O30" s="47">
        <f t="shared" si="1"/>
        <v>4.9282832150325451</v>
      </c>
      <c r="P30" s="9"/>
    </row>
    <row r="31" spans="1:16">
      <c r="A31" s="12"/>
      <c r="B31" s="25">
        <v>334.5</v>
      </c>
      <c r="C31" s="20" t="s">
        <v>138</v>
      </c>
      <c r="D31" s="46">
        <v>0</v>
      </c>
      <c r="E31" s="46">
        <v>26179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26179</v>
      </c>
      <c r="O31" s="47">
        <f t="shared" si="1"/>
        <v>0.77103643271581301</v>
      </c>
      <c r="P31" s="9"/>
    </row>
    <row r="32" spans="1:16">
      <c r="A32" s="12"/>
      <c r="B32" s="25">
        <v>334.69</v>
      </c>
      <c r="C32" s="20" t="s">
        <v>32</v>
      </c>
      <c r="D32" s="46">
        <v>0</v>
      </c>
      <c r="E32" s="46">
        <v>94283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94283</v>
      </c>
      <c r="O32" s="47">
        <f t="shared" si="1"/>
        <v>2.7768680234441727</v>
      </c>
      <c r="P32" s="9"/>
    </row>
    <row r="33" spans="1:16">
      <c r="A33" s="12"/>
      <c r="B33" s="25">
        <v>334.7</v>
      </c>
      <c r="C33" s="20" t="s">
        <v>100</v>
      </c>
      <c r="D33" s="46">
        <v>0</v>
      </c>
      <c r="E33" s="46">
        <v>16718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16718</v>
      </c>
      <c r="O33" s="47">
        <f t="shared" si="1"/>
        <v>0.49238653432686358</v>
      </c>
      <c r="P33" s="9"/>
    </row>
    <row r="34" spans="1:16">
      <c r="A34" s="12"/>
      <c r="B34" s="25">
        <v>334.9</v>
      </c>
      <c r="C34" s="20" t="s">
        <v>33</v>
      </c>
      <c r="D34" s="46">
        <v>18404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18404</v>
      </c>
      <c r="O34" s="47">
        <f t="shared" si="1"/>
        <v>0.54204341295320002</v>
      </c>
      <c r="P34" s="9"/>
    </row>
    <row r="35" spans="1:16">
      <c r="A35" s="12"/>
      <c r="B35" s="25">
        <v>335.12</v>
      </c>
      <c r="C35" s="20" t="s">
        <v>139</v>
      </c>
      <c r="D35" s="46">
        <v>985633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985633</v>
      </c>
      <c r="O35" s="47">
        <f t="shared" si="1"/>
        <v>29.029334668512355</v>
      </c>
      <c r="P35" s="9"/>
    </row>
    <row r="36" spans="1:16">
      <c r="A36" s="12"/>
      <c r="B36" s="25">
        <v>335.14</v>
      </c>
      <c r="C36" s="20" t="s">
        <v>140</v>
      </c>
      <c r="D36" s="46">
        <v>4137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4137</v>
      </c>
      <c r="O36" s="47">
        <f t="shared" si="1"/>
        <v>0.12184490324860837</v>
      </c>
      <c r="P36" s="9"/>
    </row>
    <row r="37" spans="1:16">
      <c r="A37" s="12"/>
      <c r="B37" s="25">
        <v>335.15</v>
      </c>
      <c r="C37" s="20" t="s">
        <v>141</v>
      </c>
      <c r="D37" s="46">
        <v>14223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14223</v>
      </c>
      <c r="O37" s="47">
        <f t="shared" ref="O37:O68" si="7">(N37/O$83)</f>
        <v>0.41890260065384505</v>
      </c>
      <c r="P37" s="9"/>
    </row>
    <row r="38" spans="1:16">
      <c r="A38" s="12"/>
      <c r="B38" s="25">
        <v>335.18</v>
      </c>
      <c r="C38" s="20" t="s">
        <v>142</v>
      </c>
      <c r="D38" s="46">
        <v>2583803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2583803</v>
      </c>
      <c r="O38" s="47">
        <f t="shared" si="7"/>
        <v>76.099402114687948</v>
      </c>
      <c r="P38" s="9"/>
    </row>
    <row r="39" spans="1:16">
      <c r="A39" s="12"/>
      <c r="B39" s="25">
        <v>335.21</v>
      </c>
      <c r="C39" s="20" t="s">
        <v>38</v>
      </c>
      <c r="D39" s="46">
        <v>16590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16590</v>
      </c>
      <c r="O39" s="47">
        <f t="shared" si="7"/>
        <v>0.48861661708832799</v>
      </c>
      <c r="P39" s="9"/>
    </row>
    <row r="40" spans="1:16">
      <c r="A40" s="12"/>
      <c r="B40" s="25">
        <v>335.49</v>
      </c>
      <c r="C40" s="20" t="s">
        <v>101</v>
      </c>
      <c r="D40" s="46">
        <v>30123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30123</v>
      </c>
      <c r="O40" s="47">
        <f t="shared" si="7"/>
        <v>0.88719700762819187</v>
      </c>
      <c r="P40" s="9"/>
    </row>
    <row r="41" spans="1:16">
      <c r="A41" s="12"/>
      <c r="B41" s="25">
        <v>337.2</v>
      </c>
      <c r="C41" s="20" t="s">
        <v>39</v>
      </c>
      <c r="D41" s="46">
        <v>395754</v>
      </c>
      <c r="E41" s="46">
        <v>126249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522003</v>
      </c>
      <c r="O41" s="47">
        <f t="shared" si="7"/>
        <v>15.374282095838364</v>
      </c>
      <c r="P41" s="9"/>
    </row>
    <row r="42" spans="1:16">
      <c r="A42" s="12"/>
      <c r="B42" s="25">
        <v>337.4</v>
      </c>
      <c r="C42" s="20" t="s">
        <v>41</v>
      </c>
      <c r="D42" s="46">
        <v>0</v>
      </c>
      <c r="E42" s="46">
        <v>149623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149623</v>
      </c>
      <c r="O42" s="47">
        <f t="shared" si="7"/>
        <v>4.4067681795423086</v>
      </c>
      <c r="P42" s="9"/>
    </row>
    <row r="43" spans="1:16">
      <c r="A43" s="12"/>
      <c r="B43" s="25">
        <v>337.5</v>
      </c>
      <c r="C43" s="20" t="s">
        <v>42</v>
      </c>
      <c r="D43" s="46">
        <v>0</v>
      </c>
      <c r="E43" s="46">
        <v>634767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634767</v>
      </c>
      <c r="O43" s="47">
        <f t="shared" si="7"/>
        <v>18.695461373074544</v>
      </c>
      <c r="P43" s="9"/>
    </row>
    <row r="44" spans="1:16">
      <c r="A44" s="12"/>
      <c r="B44" s="25">
        <v>337.7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50000</v>
      </c>
      <c r="O44" s="47">
        <f t="shared" si="7"/>
        <v>1.4726239213029777</v>
      </c>
      <c r="P44" s="9"/>
    </row>
    <row r="45" spans="1:16" ht="15.75">
      <c r="A45" s="29" t="s">
        <v>50</v>
      </c>
      <c r="B45" s="30"/>
      <c r="C45" s="31"/>
      <c r="D45" s="32">
        <f t="shared" ref="D45:M45" si="8">SUM(D46:D61)</f>
        <v>8666488</v>
      </c>
      <c r="E45" s="32">
        <f t="shared" si="8"/>
        <v>809819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27691399</v>
      </c>
      <c r="J45" s="32">
        <f t="shared" si="8"/>
        <v>3908373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41076079</v>
      </c>
      <c r="O45" s="45">
        <f t="shared" si="7"/>
        <v>1209.7923305746178</v>
      </c>
      <c r="P45" s="10"/>
    </row>
    <row r="46" spans="1:16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3908373</v>
      </c>
      <c r="K46" s="46">
        <v>0</v>
      </c>
      <c r="L46" s="46">
        <v>0</v>
      </c>
      <c r="M46" s="46">
        <v>0</v>
      </c>
      <c r="N46" s="46">
        <f t="shared" ref="N46:N61" si="9">SUM(D46:M46)</f>
        <v>3908373</v>
      </c>
      <c r="O46" s="47">
        <f t="shared" si="7"/>
        <v>115.11127146349365</v>
      </c>
      <c r="P46" s="9"/>
    </row>
    <row r="47" spans="1:16">
      <c r="A47" s="12"/>
      <c r="B47" s="25">
        <v>341.9</v>
      </c>
      <c r="C47" s="20" t="s">
        <v>144</v>
      </c>
      <c r="D47" s="46">
        <v>-570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-570</v>
      </c>
      <c r="O47" s="47">
        <f t="shared" si="7"/>
        <v>-1.6787912702853944E-2</v>
      </c>
      <c r="P47" s="9"/>
    </row>
    <row r="48" spans="1:16">
      <c r="A48" s="12"/>
      <c r="B48" s="25">
        <v>342.1</v>
      </c>
      <c r="C48" s="20" t="s">
        <v>56</v>
      </c>
      <c r="D48" s="46">
        <v>279884</v>
      </c>
      <c r="E48" s="46">
        <v>9819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289703</v>
      </c>
      <c r="O48" s="47">
        <f t="shared" si="7"/>
        <v>8.5324713574647308</v>
      </c>
      <c r="P48" s="9"/>
    </row>
    <row r="49" spans="1:16">
      <c r="A49" s="12"/>
      <c r="B49" s="25">
        <v>342.2</v>
      </c>
      <c r="C49" s="20" t="s">
        <v>57</v>
      </c>
      <c r="D49" s="46">
        <v>1530149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1530149</v>
      </c>
      <c r="O49" s="47">
        <f t="shared" si="7"/>
        <v>45.066680411156597</v>
      </c>
      <c r="P49" s="9"/>
    </row>
    <row r="50" spans="1:16">
      <c r="A50" s="12"/>
      <c r="B50" s="25">
        <v>342.9</v>
      </c>
      <c r="C50" s="20" t="s">
        <v>60</v>
      </c>
      <c r="D50" s="46">
        <v>585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585</v>
      </c>
      <c r="O50" s="47">
        <f t="shared" si="7"/>
        <v>1.7229699879244838E-2</v>
      </c>
      <c r="P50" s="9"/>
    </row>
    <row r="51" spans="1:16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13888837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13888837</v>
      </c>
      <c r="O51" s="47">
        <f t="shared" si="7"/>
        <v>409.06067210555767</v>
      </c>
      <c r="P51" s="9"/>
    </row>
    <row r="52" spans="1:16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2522220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2522220</v>
      </c>
      <c r="O52" s="47">
        <f t="shared" si="7"/>
        <v>74.285630135775932</v>
      </c>
      <c r="P52" s="9"/>
    </row>
    <row r="53" spans="1:16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7267783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7267783</v>
      </c>
      <c r="O53" s="47">
        <f t="shared" si="7"/>
        <v>214.05422201278239</v>
      </c>
      <c r="P53" s="9"/>
    </row>
    <row r="54" spans="1:16">
      <c r="A54" s="12"/>
      <c r="B54" s="25">
        <v>343.9</v>
      </c>
      <c r="C54" s="20" t="s">
        <v>64</v>
      </c>
      <c r="D54" s="46">
        <v>62888</v>
      </c>
      <c r="E54" s="46">
        <v>0</v>
      </c>
      <c r="F54" s="46">
        <v>0</v>
      </c>
      <c r="G54" s="46">
        <v>0</v>
      </c>
      <c r="H54" s="46">
        <v>0</v>
      </c>
      <c r="I54" s="46">
        <v>1742531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1805419</v>
      </c>
      <c r="O54" s="47">
        <f t="shared" si="7"/>
        <v>53.174064147498015</v>
      </c>
      <c r="P54" s="9"/>
    </row>
    <row r="55" spans="1:16">
      <c r="A55" s="12"/>
      <c r="B55" s="25">
        <v>345.9</v>
      </c>
      <c r="C55" s="20" t="s">
        <v>103</v>
      </c>
      <c r="D55" s="46">
        <v>-2460</v>
      </c>
      <c r="E55" s="46">
        <v>800000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797540</v>
      </c>
      <c r="O55" s="47">
        <f t="shared" si="7"/>
        <v>23.489529643919536</v>
      </c>
      <c r="P55" s="9"/>
    </row>
    <row r="56" spans="1:16">
      <c r="A56" s="12"/>
      <c r="B56" s="25">
        <v>347.1</v>
      </c>
      <c r="C56" s="20" t="s">
        <v>65</v>
      </c>
      <c r="D56" s="46">
        <v>4736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4736</v>
      </c>
      <c r="O56" s="47">
        <f t="shared" si="7"/>
        <v>0.13948693782581803</v>
      </c>
      <c r="P56" s="9"/>
    </row>
    <row r="57" spans="1:16">
      <c r="A57" s="12"/>
      <c r="B57" s="25">
        <v>347.2</v>
      </c>
      <c r="C57" s="20" t="s">
        <v>66</v>
      </c>
      <c r="D57" s="46">
        <v>258675</v>
      </c>
      <c r="E57" s="46">
        <v>0</v>
      </c>
      <c r="F57" s="46">
        <v>0</v>
      </c>
      <c r="G57" s="46">
        <v>0</v>
      </c>
      <c r="H57" s="46">
        <v>0</v>
      </c>
      <c r="I57" s="46">
        <v>48285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306960</v>
      </c>
      <c r="O57" s="47">
        <f t="shared" si="7"/>
        <v>9.0407327776632407</v>
      </c>
      <c r="P57" s="9"/>
    </row>
    <row r="58" spans="1:16">
      <c r="A58" s="12"/>
      <c r="B58" s="25">
        <v>347.4</v>
      </c>
      <c r="C58" s="20" t="s">
        <v>105</v>
      </c>
      <c r="D58" s="46">
        <v>1308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1308</v>
      </c>
      <c r="O58" s="47">
        <f t="shared" si="7"/>
        <v>3.8523841781285893E-2</v>
      </c>
      <c r="P58" s="9"/>
    </row>
    <row r="59" spans="1:16">
      <c r="A59" s="12"/>
      <c r="B59" s="25">
        <v>347.5</v>
      </c>
      <c r="C59" s="20" t="s">
        <v>106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7312</v>
      </c>
      <c r="O59" s="47">
        <f t="shared" si="7"/>
        <v>0.21535652225134744</v>
      </c>
      <c r="P59" s="9"/>
    </row>
    <row r="60" spans="1:16">
      <c r="A60" s="12"/>
      <c r="B60" s="25">
        <v>347.9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770938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770938</v>
      </c>
      <c r="O60" s="47">
        <f t="shared" si="7"/>
        <v>22.7060348128295</v>
      </c>
      <c r="P60" s="9"/>
    </row>
    <row r="61" spans="1:16">
      <c r="A61" s="12"/>
      <c r="B61" s="25">
        <v>349</v>
      </c>
      <c r="C61" s="20" t="s">
        <v>107</v>
      </c>
      <c r="D61" s="46">
        <v>6531293</v>
      </c>
      <c r="E61" s="46">
        <v>0</v>
      </c>
      <c r="F61" s="46">
        <v>0</v>
      </c>
      <c r="G61" s="46">
        <v>0</v>
      </c>
      <c r="H61" s="46">
        <v>0</v>
      </c>
      <c r="I61" s="46">
        <v>1443493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7974786</v>
      </c>
      <c r="O61" s="47">
        <f t="shared" si="7"/>
        <v>234.87721261744176</v>
      </c>
      <c r="P61" s="9"/>
    </row>
    <row r="62" spans="1:16" ht="15.75">
      <c r="A62" s="29" t="s">
        <v>51</v>
      </c>
      <c r="B62" s="30"/>
      <c r="C62" s="31"/>
      <c r="D62" s="32">
        <f t="shared" ref="D62:M62" si="10">SUM(D63:D65)</f>
        <v>600609</v>
      </c>
      <c r="E62" s="32">
        <f t="shared" si="10"/>
        <v>39817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67" si="11">SUM(D62:M62)</f>
        <v>640426</v>
      </c>
      <c r="O62" s="45">
        <f t="shared" si="7"/>
        <v>18.862132948487616</v>
      </c>
      <c r="P62" s="10"/>
    </row>
    <row r="63" spans="1:16">
      <c r="A63" s="13"/>
      <c r="B63" s="39">
        <v>351.3</v>
      </c>
      <c r="C63" s="21" t="s">
        <v>108</v>
      </c>
      <c r="D63" s="46">
        <v>0</v>
      </c>
      <c r="E63" s="46">
        <v>12119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12119</v>
      </c>
      <c r="O63" s="47">
        <f t="shared" si="7"/>
        <v>0.35693458604541572</v>
      </c>
      <c r="P63" s="9"/>
    </row>
    <row r="64" spans="1:16">
      <c r="A64" s="13"/>
      <c r="B64" s="39">
        <v>354</v>
      </c>
      <c r="C64" s="21" t="s">
        <v>71</v>
      </c>
      <c r="D64" s="46">
        <v>600609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600609</v>
      </c>
      <c r="O64" s="47">
        <f t="shared" si="7"/>
        <v>17.689423614997203</v>
      </c>
      <c r="P64" s="9"/>
    </row>
    <row r="65" spans="1:16">
      <c r="A65" s="13"/>
      <c r="B65" s="39">
        <v>358.2</v>
      </c>
      <c r="C65" s="21" t="s">
        <v>146</v>
      </c>
      <c r="D65" s="46">
        <v>0</v>
      </c>
      <c r="E65" s="46">
        <v>27698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27698</v>
      </c>
      <c r="O65" s="47">
        <f t="shared" si="7"/>
        <v>0.81577474744499745</v>
      </c>
      <c r="P65" s="9"/>
    </row>
    <row r="66" spans="1:16" ht="15.75">
      <c r="A66" s="29" t="s">
        <v>3</v>
      </c>
      <c r="B66" s="30"/>
      <c r="C66" s="31"/>
      <c r="D66" s="32">
        <f t="shared" ref="D66:M66" si="12">SUM(D67:D76)</f>
        <v>1218649</v>
      </c>
      <c r="E66" s="32">
        <f t="shared" si="12"/>
        <v>141847</v>
      </c>
      <c r="F66" s="32">
        <f t="shared" si="12"/>
        <v>1721</v>
      </c>
      <c r="G66" s="32">
        <f t="shared" si="12"/>
        <v>84119</v>
      </c>
      <c r="H66" s="32">
        <f t="shared" si="12"/>
        <v>0</v>
      </c>
      <c r="I66" s="32">
        <f t="shared" si="12"/>
        <v>2580795</v>
      </c>
      <c r="J66" s="32">
        <f t="shared" si="12"/>
        <v>1258054</v>
      </c>
      <c r="K66" s="32">
        <f t="shared" si="12"/>
        <v>72917297</v>
      </c>
      <c r="L66" s="32">
        <f t="shared" si="12"/>
        <v>0</v>
      </c>
      <c r="M66" s="32">
        <f t="shared" si="12"/>
        <v>194123</v>
      </c>
      <c r="N66" s="32">
        <f t="shared" si="11"/>
        <v>78396605</v>
      </c>
      <c r="O66" s="45">
        <f t="shared" si="7"/>
        <v>2308.9743174388122</v>
      </c>
      <c r="P66" s="10"/>
    </row>
    <row r="67" spans="1:16">
      <c r="A67" s="12"/>
      <c r="B67" s="25">
        <v>361.1</v>
      </c>
      <c r="C67" s="20" t="s">
        <v>74</v>
      </c>
      <c r="D67" s="46">
        <v>164868</v>
      </c>
      <c r="E67" s="46">
        <v>23094</v>
      </c>
      <c r="F67" s="46">
        <v>1068</v>
      </c>
      <c r="G67" s="46">
        <v>71062</v>
      </c>
      <c r="H67" s="46">
        <v>0</v>
      </c>
      <c r="I67" s="46">
        <v>1686865</v>
      </c>
      <c r="J67" s="46">
        <v>230402</v>
      </c>
      <c r="K67" s="46">
        <v>3744290</v>
      </c>
      <c r="L67" s="46">
        <v>0</v>
      </c>
      <c r="M67" s="46">
        <v>26903</v>
      </c>
      <c r="N67" s="46">
        <f t="shared" si="11"/>
        <v>5948552</v>
      </c>
      <c r="O67" s="47">
        <f t="shared" si="7"/>
        <v>175.1995994462934</v>
      </c>
      <c r="P67" s="9"/>
    </row>
    <row r="68" spans="1:16">
      <c r="A68" s="12"/>
      <c r="B68" s="25">
        <v>361.3</v>
      </c>
      <c r="C68" s="20" t="s">
        <v>75</v>
      </c>
      <c r="D68" s="46">
        <v>13431</v>
      </c>
      <c r="E68" s="46">
        <v>2209</v>
      </c>
      <c r="F68" s="46">
        <v>653</v>
      </c>
      <c r="G68" s="46">
        <v>2744</v>
      </c>
      <c r="H68" s="46">
        <v>0</v>
      </c>
      <c r="I68" s="46">
        <v>72329</v>
      </c>
      <c r="J68" s="46">
        <v>8554</v>
      </c>
      <c r="K68" s="46">
        <v>1540962</v>
      </c>
      <c r="L68" s="46">
        <v>0</v>
      </c>
      <c r="M68" s="46">
        <v>0</v>
      </c>
      <c r="N68" s="46">
        <f t="shared" ref="N68:N76" si="13">SUM(D68:M68)</f>
        <v>1640882</v>
      </c>
      <c r="O68" s="47">
        <f t="shared" si="7"/>
        <v>48.328041704709449</v>
      </c>
      <c r="P68" s="9"/>
    </row>
    <row r="69" spans="1:16">
      <c r="A69" s="12"/>
      <c r="B69" s="25">
        <v>361.4</v>
      </c>
      <c r="C69" s="20" t="s">
        <v>147</v>
      </c>
      <c r="D69" s="46">
        <v>0</v>
      </c>
      <c r="E69" s="46">
        <v>-11080</v>
      </c>
      <c r="F69" s="46">
        <v>0</v>
      </c>
      <c r="G69" s="46">
        <v>991</v>
      </c>
      <c r="H69" s="46">
        <v>0</v>
      </c>
      <c r="I69" s="46">
        <v>26109</v>
      </c>
      <c r="J69" s="46">
        <v>0</v>
      </c>
      <c r="K69" s="46">
        <v>412168</v>
      </c>
      <c r="L69" s="46">
        <v>0</v>
      </c>
      <c r="M69" s="46">
        <v>0</v>
      </c>
      <c r="N69" s="46">
        <f t="shared" si="13"/>
        <v>428188</v>
      </c>
      <c r="O69" s="47">
        <f t="shared" ref="O69:O81" si="14">(N69/O$83)</f>
        <v>12.611197832297588</v>
      </c>
      <c r="P69" s="9"/>
    </row>
    <row r="70" spans="1:16">
      <c r="A70" s="12"/>
      <c r="B70" s="25">
        <v>362</v>
      </c>
      <c r="C70" s="20" t="s">
        <v>77</v>
      </c>
      <c r="D70" s="46">
        <v>118002</v>
      </c>
      <c r="E70" s="46">
        <v>0</v>
      </c>
      <c r="F70" s="46">
        <v>0</v>
      </c>
      <c r="G70" s="46">
        <v>0</v>
      </c>
      <c r="H70" s="46">
        <v>0</v>
      </c>
      <c r="I70" s="46">
        <v>-128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117874</v>
      </c>
      <c r="O70" s="47">
        <f t="shared" si="14"/>
        <v>3.4716814419933439</v>
      </c>
      <c r="P70" s="9"/>
    </row>
    <row r="71" spans="1:16">
      <c r="A71" s="12"/>
      <c r="B71" s="25">
        <v>364</v>
      </c>
      <c r="C71" s="20" t="s">
        <v>148</v>
      </c>
      <c r="D71" s="46">
        <v>104403</v>
      </c>
      <c r="E71" s="46">
        <v>0</v>
      </c>
      <c r="F71" s="46">
        <v>0</v>
      </c>
      <c r="G71" s="46">
        <v>0</v>
      </c>
      <c r="H71" s="46">
        <v>0</v>
      </c>
      <c r="I71" s="46">
        <v>-839749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-735346</v>
      </c>
      <c r="O71" s="47">
        <f t="shared" si="14"/>
        <v>-21.657762200689188</v>
      </c>
      <c r="P71" s="9"/>
    </row>
    <row r="72" spans="1:16">
      <c r="A72" s="12"/>
      <c r="B72" s="25">
        <v>365</v>
      </c>
      <c r="C72" s="20" t="s">
        <v>149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36434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36434</v>
      </c>
      <c r="O72" s="47">
        <f t="shared" si="14"/>
        <v>1.0730715989750537</v>
      </c>
      <c r="P72" s="9"/>
    </row>
    <row r="73" spans="1:16">
      <c r="A73" s="12"/>
      <c r="B73" s="25">
        <v>366</v>
      </c>
      <c r="C73" s="20" t="s">
        <v>79</v>
      </c>
      <c r="D73" s="46">
        <v>189396</v>
      </c>
      <c r="E73" s="46">
        <v>120300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167220</v>
      </c>
      <c r="N73" s="46">
        <f t="shared" si="13"/>
        <v>476916</v>
      </c>
      <c r="O73" s="47">
        <f t="shared" si="14"/>
        <v>14.046358201042617</v>
      </c>
      <c r="P73" s="9"/>
    </row>
    <row r="74" spans="1:16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67174513</v>
      </c>
      <c r="L74" s="46">
        <v>0</v>
      </c>
      <c r="M74" s="46">
        <v>0</v>
      </c>
      <c r="N74" s="46">
        <f t="shared" si="13"/>
        <v>67174513</v>
      </c>
      <c r="O74" s="47">
        <f t="shared" si="14"/>
        <v>1978.4558949135569</v>
      </c>
      <c r="P74" s="9"/>
    </row>
    <row r="75" spans="1:16">
      <c r="A75" s="12"/>
      <c r="B75" s="25">
        <v>369.3</v>
      </c>
      <c r="C75" s="20" t="s">
        <v>81</v>
      </c>
      <c r="D75" s="46">
        <v>125000</v>
      </c>
      <c r="E75" s="46">
        <v>0</v>
      </c>
      <c r="F75" s="46">
        <v>0</v>
      </c>
      <c r="G75" s="46">
        <v>0</v>
      </c>
      <c r="H75" s="46">
        <v>0</v>
      </c>
      <c r="I75" s="46">
        <v>83759</v>
      </c>
      <c r="J75" s="46">
        <v>1019090</v>
      </c>
      <c r="K75" s="46">
        <v>0</v>
      </c>
      <c r="L75" s="46">
        <v>0</v>
      </c>
      <c r="M75" s="46">
        <v>0</v>
      </c>
      <c r="N75" s="46">
        <f t="shared" si="13"/>
        <v>1227849</v>
      </c>
      <c r="O75" s="47">
        <f t="shared" si="14"/>
        <v>36.163196182958799</v>
      </c>
      <c r="P75" s="9"/>
    </row>
    <row r="76" spans="1:16">
      <c r="A76" s="12"/>
      <c r="B76" s="25">
        <v>369.9</v>
      </c>
      <c r="C76" s="20" t="s">
        <v>82</v>
      </c>
      <c r="D76" s="46">
        <v>503549</v>
      </c>
      <c r="E76" s="46">
        <v>7324</v>
      </c>
      <c r="F76" s="46">
        <v>0</v>
      </c>
      <c r="G76" s="46">
        <v>9322</v>
      </c>
      <c r="H76" s="46">
        <v>0</v>
      </c>
      <c r="I76" s="46">
        <v>1515176</v>
      </c>
      <c r="J76" s="46">
        <v>8</v>
      </c>
      <c r="K76" s="46">
        <v>45364</v>
      </c>
      <c r="L76" s="46">
        <v>0</v>
      </c>
      <c r="M76" s="46">
        <v>0</v>
      </c>
      <c r="N76" s="46">
        <f t="shared" si="13"/>
        <v>2080743</v>
      </c>
      <c r="O76" s="47">
        <f t="shared" si="14"/>
        <v>61.283038317674432</v>
      </c>
      <c r="P76" s="9"/>
    </row>
    <row r="77" spans="1:16" ht="15.75">
      <c r="A77" s="29" t="s">
        <v>52</v>
      </c>
      <c r="B77" s="30"/>
      <c r="C77" s="31"/>
      <c r="D77" s="32">
        <f t="shared" ref="D77:M77" si="15">SUM(D78:D80)</f>
        <v>56973253</v>
      </c>
      <c r="E77" s="32">
        <f t="shared" si="15"/>
        <v>575907</v>
      </c>
      <c r="F77" s="32">
        <f t="shared" si="15"/>
        <v>528725</v>
      </c>
      <c r="G77" s="32">
        <f t="shared" si="15"/>
        <v>0</v>
      </c>
      <c r="H77" s="32">
        <f t="shared" si="15"/>
        <v>0</v>
      </c>
      <c r="I77" s="32">
        <f t="shared" si="15"/>
        <v>9151836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67229721</v>
      </c>
      <c r="O77" s="45">
        <f t="shared" si="14"/>
        <v>1980.081907342503</v>
      </c>
      <c r="P77" s="9"/>
    </row>
    <row r="78" spans="1:16">
      <c r="A78" s="12"/>
      <c r="B78" s="25">
        <v>381</v>
      </c>
      <c r="C78" s="20" t="s">
        <v>83</v>
      </c>
      <c r="D78" s="46">
        <v>0</v>
      </c>
      <c r="E78" s="46">
        <v>575907</v>
      </c>
      <c r="F78" s="46">
        <v>528725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1104632</v>
      </c>
      <c r="O78" s="47">
        <f t="shared" si="14"/>
        <v>32.534150148735016</v>
      </c>
      <c r="P78" s="9"/>
    </row>
    <row r="79" spans="1:16">
      <c r="A79" s="12"/>
      <c r="B79" s="25">
        <v>384</v>
      </c>
      <c r="C79" s="20" t="s">
        <v>115</v>
      </c>
      <c r="D79" s="46">
        <v>56973253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56973253</v>
      </c>
      <c r="O79" s="47">
        <f t="shared" si="14"/>
        <v>1678.0035048449326</v>
      </c>
      <c r="P79" s="9"/>
    </row>
    <row r="80" spans="1:16" ht="15.75" thickBot="1">
      <c r="A80" s="12"/>
      <c r="B80" s="25">
        <v>389.9</v>
      </c>
      <c r="C80" s="20" t="s">
        <v>157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9151836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9151836</v>
      </c>
      <c r="O80" s="47">
        <f t="shared" si="14"/>
        <v>269.54425234883513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6">SUM(D5,D16,D26,D45,D62,D66,D77)</f>
        <v>112903365</v>
      </c>
      <c r="E81" s="15">
        <f t="shared" si="16"/>
        <v>3225969</v>
      </c>
      <c r="F81" s="15">
        <f t="shared" si="16"/>
        <v>530446</v>
      </c>
      <c r="G81" s="15">
        <f t="shared" si="16"/>
        <v>451643</v>
      </c>
      <c r="H81" s="15">
        <f t="shared" si="16"/>
        <v>0</v>
      </c>
      <c r="I81" s="15">
        <f t="shared" si="16"/>
        <v>39493447</v>
      </c>
      <c r="J81" s="15">
        <f t="shared" si="16"/>
        <v>5166427</v>
      </c>
      <c r="K81" s="15">
        <f t="shared" si="16"/>
        <v>73494346</v>
      </c>
      <c r="L81" s="15">
        <f t="shared" si="16"/>
        <v>0</v>
      </c>
      <c r="M81" s="15">
        <f t="shared" si="16"/>
        <v>6640071</v>
      </c>
      <c r="N81" s="15">
        <f>SUM(D81:M81)</f>
        <v>241905714</v>
      </c>
      <c r="O81" s="38">
        <f t="shared" si="14"/>
        <v>7124.7228227255328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158</v>
      </c>
      <c r="M83" s="48"/>
      <c r="N83" s="48"/>
      <c r="O83" s="43">
        <v>33953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35246989</v>
      </c>
      <c r="E5" s="27">
        <f t="shared" si="0"/>
        <v>0</v>
      </c>
      <c r="F5" s="27">
        <f t="shared" si="0"/>
        <v>0</v>
      </c>
      <c r="G5" s="27">
        <f t="shared" si="0"/>
        <v>227764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582081</v>
      </c>
      <c r="L5" s="27">
        <f t="shared" si="0"/>
        <v>0</v>
      </c>
      <c r="M5" s="27">
        <f t="shared" si="0"/>
        <v>5992858</v>
      </c>
      <c r="N5" s="28">
        <f>SUM(D5:M5)</f>
        <v>42049692</v>
      </c>
      <c r="O5" s="33">
        <f t="shared" ref="O5:O36" si="1">(N5/O$77)</f>
        <v>1246.7294829222012</v>
      </c>
      <c r="P5" s="6"/>
    </row>
    <row r="6" spans="1:133">
      <c r="A6" s="12"/>
      <c r="B6" s="25">
        <v>311</v>
      </c>
      <c r="C6" s="20" t="s">
        <v>2</v>
      </c>
      <c r="D6" s="46">
        <v>27993790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5992858</v>
      </c>
      <c r="N6" s="46">
        <f>SUM(D6:M6)</f>
        <v>33986648</v>
      </c>
      <c r="O6" s="47">
        <f t="shared" si="1"/>
        <v>1007.6686432637571</v>
      </c>
      <c r="P6" s="9"/>
    </row>
    <row r="7" spans="1:133">
      <c r="A7" s="12"/>
      <c r="B7" s="25">
        <v>312.41000000000003</v>
      </c>
      <c r="C7" s="20" t="s">
        <v>11</v>
      </c>
      <c r="D7" s="46">
        <v>477499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477499</v>
      </c>
      <c r="O7" s="47">
        <f t="shared" si="1"/>
        <v>14.1573470113852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227764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227764</v>
      </c>
      <c r="O8" s="47">
        <f t="shared" si="1"/>
        <v>6.7529648956356736</v>
      </c>
      <c r="P8" s="9"/>
    </row>
    <row r="9" spans="1:133">
      <c r="A9" s="12"/>
      <c r="B9" s="25">
        <v>312.52</v>
      </c>
      <c r="C9" s="20" t="s">
        <v>135</v>
      </c>
      <c r="D9" s="46">
        <v>222041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582081</v>
      </c>
      <c r="L9" s="46">
        <v>0</v>
      </c>
      <c r="M9" s="46">
        <v>0</v>
      </c>
      <c r="N9" s="46">
        <f>SUM(D9:M9)</f>
        <v>804122</v>
      </c>
      <c r="O9" s="47">
        <f t="shared" si="1"/>
        <v>23.84137808349146</v>
      </c>
      <c r="P9" s="9"/>
    </row>
    <row r="10" spans="1:133">
      <c r="A10" s="12"/>
      <c r="B10" s="25">
        <v>314.10000000000002</v>
      </c>
      <c r="C10" s="20" t="s">
        <v>12</v>
      </c>
      <c r="D10" s="46">
        <v>3109911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3109911</v>
      </c>
      <c r="O10" s="47">
        <f t="shared" si="1"/>
        <v>92.205615512333964</v>
      </c>
      <c r="P10" s="9"/>
    </row>
    <row r="11" spans="1:133">
      <c r="A11" s="12"/>
      <c r="B11" s="25">
        <v>314.3</v>
      </c>
      <c r="C11" s="20" t="s">
        <v>13</v>
      </c>
      <c r="D11" s="46">
        <v>1063713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1063713</v>
      </c>
      <c r="O11" s="47">
        <f t="shared" si="1"/>
        <v>31.53798031309298</v>
      </c>
      <c r="P11" s="9"/>
    </row>
    <row r="12" spans="1:133">
      <c r="A12" s="12"/>
      <c r="B12" s="25">
        <v>314.39999999999998</v>
      </c>
      <c r="C12" s="20" t="s">
        <v>14</v>
      </c>
      <c r="D12" s="46">
        <v>142534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142534</v>
      </c>
      <c r="O12" s="47">
        <f t="shared" si="1"/>
        <v>4.2259843453510433</v>
      </c>
      <c r="P12" s="9"/>
    </row>
    <row r="13" spans="1:133">
      <c r="A13" s="12"/>
      <c r="B13" s="25">
        <v>315</v>
      </c>
      <c r="C13" s="20" t="s">
        <v>136</v>
      </c>
      <c r="D13" s="46">
        <v>1222571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1222571</v>
      </c>
      <c r="O13" s="47">
        <f t="shared" si="1"/>
        <v>36.247954222011387</v>
      </c>
      <c r="P13" s="9"/>
    </row>
    <row r="14" spans="1:133">
      <c r="A14" s="12"/>
      <c r="B14" s="25">
        <v>316</v>
      </c>
      <c r="C14" s="20" t="s">
        <v>137</v>
      </c>
      <c r="D14" s="46">
        <v>1014930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1014930</v>
      </c>
      <c r="O14" s="47">
        <f t="shared" si="1"/>
        <v>30.091615275142313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4336169</v>
      </c>
      <c r="E15" s="32">
        <f t="shared" si="3"/>
        <v>0</v>
      </c>
      <c r="F15" s="32">
        <f t="shared" si="3"/>
        <v>0</v>
      </c>
      <c r="G15" s="32">
        <f t="shared" si="3"/>
        <v>15475</v>
      </c>
      <c r="H15" s="32">
        <f t="shared" si="3"/>
        <v>0</v>
      </c>
      <c r="I15" s="32">
        <f t="shared" si="3"/>
        <v>91186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4442830</v>
      </c>
      <c r="O15" s="45">
        <f t="shared" si="1"/>
        <v>131.72527277039848</v>
      </c>
      <c r="P15" s="10"/>
    </row>
    <row r="16" spans="1:133">
      <c r="A16" s="12"/>
      <c r="B16" s="25">
        <v>322</v>
      </c>
      <c r="C16" s="20" t="s">
        <v>0</v>
      </c>
      <c r="D16" s="46">
        <v>1418219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1418219</v>
      </c>
      <c r="O16" s="47">
        <f t="shared" si="1"/>
        <v>42.048713235294116</v>
      </c>
      <c r="P16" s="9"/>
    </row>
    <row r="17" spans="1:16">
      <c r="A17" s="12"/>
      <c r="B17" s="25">
        <v>323.10000000000002</v>
      </c>
      <c r="C17" s="20" t="s">
        <v>18</v>
      </c>
      <c r="D17" s="46">
        <v>2700299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2700299</v>
      </c>
      <c r="O17" s="47">
        <f t="shared" si="1"/>
        <v>80.061047201138521</v>
      </c>
      <c r="P17" s="9"/>
    </row>
    <row r="18" spans="1:16">
      <c r="A18" s="12"/>
      <c r="B18" s="25">
        <v>323.39999999999998</v>
      </c>
      <c r="C18" s="20" t="s">
        <v>19</v>
      </c>
      <c r="D18" s="46">
        <v>21102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21102</v>
      </c>
      <c r="O18" s="47">
        <f t="shared" si="1"/>
        <v>0.62565227703984816</v>
      </c>
      <c r="P18" s="9"/>
    </row>
    <row r="19" spans="1:16">
      <c r="A19" s="12"/>
      <c r="B19" s="25">
        <v>324.11</v>
      </c>
      <c r="C19" s="20" t="s">
        <v>20</v>
      </c>
      <c r="D19" s="46">
        <v>1169</v>
      </c>
      <c r="E19" s="46">
        <v>0</v>
      </c>
      <c r="F19" s="46">
        <v>0</v>
      </c>
      <c r="G19" s="46">
        <v>2181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3350</v>
      </c>
      <c r="O19" s="47">
        <f t="shared" si="1"/>
        <v>9.932400379506641E-2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91186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91186</v>
      </c>
      <c r="O20" s="47">
        <f t="shared" si="1"/>
        <v>2.7035697343453511</v>
      </c>
      <c r="P20" s="9"/>
    </row>
    <row r="21" spans="1:16">
      <c r="A21" s="12"/>
      <c r="B21" s="25">
        <v>324.31</v>
      </c>
      <c r="C21" s="20" t="s">
        <v>22</v>
      </c>
      <c r="D21" s="46">
        <v>165</v>
      </c>
      <c r="E21" s="46">
        <v>0</v>
      </c>
      <c r="F21" s="46">
        <v>0</v>
      </c>
      <c r="G21" s="46">
        <v>8609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8774</v>
      </c>
      <c r="O21" s="47">
        <f t="shared" si="1"/>
        <v>0.26013994307400379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3993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3993</v>
      </c>
      <c r="O22" s="47">
        <f t="shared" si="1"/>
        <v>0.11838828273244782</v>
      </c>
      <c r="P22" s="9"/>
    </row>
    <row r="23" spans="1:16">
      <c r="A23" s="12"/>
      <c r="B23" s="25">
        <v>324.70999999999998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692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692</v>
      </c>
      <c r="O23" s="47">
        <f t="shared" si="1"/>
        <v>2.0517077798861479E-2</v>
      </c>
      <c r="P23" s="9"/>
    </row>
    <row r="24" spans="1:16">
      <c r="A24" s="12"/>
      <c r="B24" s="25">
        <v>329</v>
      </c>
      <c r="C24" s="20" t="s">
        <v>25</v>
      </c>
      <c r="D24" s="46">
        <v>195215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195215</v>
      </c>
      <c r="O24" s="47">
        <f t="shared" si="1"/>
        <v>5.7879210151802658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SUM(D26:D41)</f>
        <v>3899149</v>
      </c>
      <c r="E25" s="32">
        <f t="shared" si="6"/>
        <v>1292942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2705968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7898059</v>
      </c>
      <c r="O25" s="45">
        <f t="shared" si="1"/>
        <v>234.1692065939279</v>
      </c>
      <c r="P25" s="10"/>
    </row>
    <row r="26" spans="1:16">
      <c r="A26" s="12"/>
      <c r="B26" s="25">
        <v>331.2</v>
      </c>
      <c r="C26" s="20" t="s">
        <v>26</v>
      </c>
      <c r="D26" s="46">
        <v>0</v>
      </c>
      <c r="E26" s="46">
        <v>13226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13226</v>
      </c>
      <c r="O26" s="47">
        <f t="shared" si="1"/>
        <v>0.39213709677419356</v>
      </c>
      <c r="P26" s="9"/>
    </row>
    <row r="27" spans="1:16">
      <c r="A27" s="12"/>
      <c r="B27" s="25">
        <v>331.5</v>
      </c>
      <c r="C27" s="20" t="s">
        <v>99</v>
      </c>
      <c r="D27" s="46">
        <v>0</v>
      </c>
      <c r="E27" s="46">
        <v>15589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15589</v>
      </c>
      <c r="O27" s="47">
        <f t="shared" si="1"/>
        <v>0.46219758064516131</v>
      </c>
      <c r="P27" s="9"/>
    </row>
    <row r="28" spans="1:16">
      <c r="A28" s="12"/>
      <c r="B28" s="25">
        <v>331.9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1518790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1518790</v>
      </c>
      <c r="O28" s="47">
        <f t="shared" si="1"/>
        <v>45.030538425047439</v>
      </c>
      <c r="P28" s="9"/>
    </row>
    <row r="29" spans="1:16">
      <c r="A29" s="12"/>
      <c r="B29" s="25">
        <v>334.2</v>
      </c>
      <c r="C29" s="20" t="s">
        <v>29</v>
      </c>
      <c r="D29" s="46">
        <v>0</v>
      </c>
      <c r="E29" s="46">
        <v>300469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300469</v>
      </c>
      <c r="O29" s="47">
        <f t="shared" si="1"/>
        <v>8.9085922675521818</v>
      </c>
      <c r="P29" s="9"/>
    </row>
    <row r="30" spans="1:16">
      <c r="A30" s="12"/>
      <c r="B30" s="25">
        <v>334.33</v>
      </c>
      <c r="C30" s="20" t="s">
        <v>153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166645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166645</v>
      </c>
      <c r="O30" s="47">
        <f t="shared" si="1"/>
        <v>4.9408503320683108</v>
      </c>
      <c r="P30" s="9"/>
    </row>
    <row r="31" spans="1:16">
      <c r="A31" s="12"/>
      <c r="B31" s="25">
        <v>334.49</v>
      </c>
      <c r="C31" s="20" t="s">
        <v>31</v>
      </c>
      <c r="D31" s="46">
        <v>110790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110790</v>
      </c>
      <c r="O31" s="47">
        <f t="shared" si="1"/>
        <v>3.2848078747628082</v>
      </c>
      <c r="P31" s="9"/>
    </row>
    <row r="32" spans="1:16">
      <c r="A32" s="12"/>
      <c r="B32" s="25">
        <v>334.5</v>
      </c>
      <c r="C32" s="20" t="s">
        <v>138</v>
      </c>
      <c r="D32" s="46">
        <v>0</v>
      </c>
      <c r="E32" s="46">
        <v>456370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456370</v>
      </c>
      <c r="O32" s="47">
        <f t="shared" si="1"/>
        <v>13.530894212523719</v>
      </c>
      <c r="P32" s="9"/>
    </row>
    <row r="33" spans="1:16">
      <c r="A33" s="12"/>
      <c r="B33" s="25">
        <v>334.7</v>
      </c>
      <c r="C33" s="20" t="s">
        <v>100</v>
      </c>
      <c r="D33" s="46">
        <v>0</v>
      </c>
      <c r="E33" s="46">
        <v>88891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88891</v>
      </c>
      <c r="O33" s="47">
        <f t="shared" si="1"/>
        <v>2.6355253795066416</v>
      </c>
      <c r="P33" s="9"/>
    </row>
    <row r="34" spans="1:16">
      <c r="A34" s="12"/>
      <c r="B34" s="25">
        <v>335.12</v>
      </c>
      <c r="C34" s="20" t="s">
        <v>139</v>
      </c>
      <c r="D34" s="46">
        <v>996736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996736</v>
      </c>
      <c r="O34" s="47">
        <f t="shared" si="1"/>
        <v>29.552182163187855</v>
      </c>
      <c r="P34" s="9"/>
    </row>
    <row r="35" spans="1:16">
      <c r="A35" s="12"/>
      <c r="B35" s="25">
        <v>335.14</v>
      </c>
      <c r="C35" s="20" t="s">
        <v>140</v>
      </c>
      <c r="D35" s="46">
        <v>4230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4230</v>
      </c>
      <c r="O35" s="47">
        <f t="shared" si="1"/>
        <v>0.12541508538899432</v>
      </c>
      <c r="P35" s="9"/>
    </row>
    <row r="36" spans="1:16">
      <c r="A36" s="12"/>
      <c r="B36" s="25">
        <v>335.15</v>
      </c>
      <c r="C36" s="20" t="s">
        <v>141</v>
      </c>
      <c r="D36" s="46">
        <v>25034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25034</v>
      </c>
      <c r="O36" s="47">
        <f t="shared" si="1"/>
        <v>0.74223197343453506</v>
      </c>
      <c r="P36" s="9"/>
    </row>
    <row r="37" spans="1:16">
      <c r="A37" s="12"/>
      <c r="B37" s="25">
        <v>335.18</v>
      </c>
      <c r="C37" s="20" t="s">
        <v>142</v>
      </c>
      <c r="D37" s="46">
        <v>2396237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2396237</v>
      </c>
      <c r="O37" s="47">
        <f t="shared" ref="O37:O68" si="8">(N37/O$77)</f>
        <v>71.045926233396585</v>
      </c>
      <c r="P37" s="9"/>
    </row>
    <row r="38" spans="1:16">
      <c r="A38" s="12"/>
      <c r="B38" s="25">
        <v>335.21</v>
      </c>
      <c r="C38" s="20" t="s">
        <v>38</v>
      </c>
      <c r="D38" s="46">
        <v>15223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15223</v>
      </c>
      <c r="O38" s="47">
        <f t="shared" si="8"/>
        <v>0.45134606261859583</v>
      </c>
      <c r="P38" s="9"/>
    </row>
    <row r="39" spans="1:16">
      <c r="A39" s="12"/>
      <c r="B39" s="25">
        <v>335.49</v>
      </c>
      <c r="C39" s="20" t="s">
        <v>101</v>
      </c>
      <c r="D39" s="46">
        <v>28936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28936</v>
      </c>
      <c r="O39" s="47">
        <f t="shared" si="8"/>
        <v>0.85792220113851991</v>
      </c>
      <c r="P39" s="9"/>
    </row>
    <row r="40" spans="1:16">
      <c r="A40" s="12"/>
      <c r="B40" s="25">
        <v>337.2</v>
      </c>
      <c r="C40" s="20" t="s">
        <v>39</v>
      </c>
      <c r="D40" s="46">
        <v>321963</v>
      </c>
      <c r="E40" s="46">
        <v>128332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450295</v>
      </c>
      <c r="O40" s="47">
        <f t="shared" si="8"/>
        <v>13.350776802656547</v>
      </c>
      <c r="P40" s="9"/>
    </row>
    <row r="41" spans="1:16">
      <c r="A41" s="12"/>
      <c r="B41" s="25">
        <v>337.5</v>
      </c>
      <c r="C41" s="20" t="s">
        <v>42</v>
      </c>
      <c r="D41" s="46">
        <v>0</v>
      </c>
      <c r="E41" s="46">
        <v>290065</v>
      </c>
      <c r="F41" s="46">
        <v>0</v>
      </c>
      <c r="G41" s="46">
        <v>0</v>
      </c>
      <c r="H41" s="46">
        <v>0</v>
      </c>
      <c r="I41" s="46">
        <v>1020533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1310598</v>
      </c>
      <c r="O41" s="47">
        <f t="shared" si="8"/>
        <v>38.857862903225808</v>
      </c>
      <c r="P41" s="9"/>
    </row>
    <row r="42" spans="1:16" ht="15.75">
      <c r="A42" s="29" t="s">
        <v>50</v>
      </c>
      <c r="B42" s="30"/>
      <c r="C42" s="31"/>
      <c r="D42" s="32">
        <f t="shared" ref="D42:M42" si="9">SUM(D43:D55)</f>
        <v>7700435</v>
      </c>
      <c r="E42" s="32">
        <f t="shared" si="9"/>
        <v>17000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29111743</v>
      </c>
      <c r="J42" s="32">
        <f t="shared" si="9"/>
        <v>4134155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40963333</v>
      </c>
      <c r="O42" s="45">
        <f t="shared" si="8"/>
        <v>1214.5200723434534</v>
      </c>
      <c r="P42" s="10"/>
    </row>
    <row r="43" spans="1:16">
      <c r="A43" s="12"/>
      <c r="B43" s="25">
        <v>341.2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4134155</v>
      </c>
      <c r="K43" s="46">
        <v>0</v>
      </c>
      <c r="L43" s="46">
        <v>0</v>
      </c>
      <c r="M43" s="46">
        <v>0</v>
      </c>
      <c r="N43" s="46">
        <f t="shared" ref="N43:N55" si="10">SUM(D43:M43)</f>
        <v>4134155</v>
      </c>
      <c r="O43" s="47">
        <f t="shared" si="8"/>
        <v>122.57338116698293</v>
      </c>
      <c r="P43" s="9"/>
    </row>
    <row r="44" spans="1:16">
      <c r="A44" s="12"/>
      <c r="B44" s="25">
        <v>342.1</v>
      </c>
      <c r="C44" s="20" t="s">
        <v>56</v>
      </c>
      <c r="D44" s="46">
        <v>355432</v>
      </c>
      <c r="E44" s="46">
        <v>17000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372432</v>
      </c>
      <c r="O44" s="47">
        <f t="shared" si="8"/>
        <v>11.042220113851993</v>
      </c>
      <c r="P44" s="9"/>
    </row>
    <row r="45" spans="1:16">
      <c r="A45" s="12"/>
      <c r="B45" s="25">
        <v>342.5</v>
      </c>
      <c r="C45" s="20" t="s">
        <v>58</v>
      </c>
      <c r="D45" s="46">
        <v>135828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135828</v>
      </c>
      <c r="O45" s="47">
        <f t="shared" si="8"/>
        <v>4.0271584440227706</v>
      </c>
      <c r="P45" s="9"/>
    </row>
    <row r="46" spans="1:16">
      <c r="A46" s="12"/>
      <c r="B46" s="25">
        <v>342.6</v>
      </c>
      <c r="C46" s="20" t="s">
        <v>59</v>
      </c>
      <c r="D46" s="46">
        <v>942505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942505</v>
      </c>
      <c r="O46" s="47">
        <f t="shared" si="8"/>
        <v>27.944289611005694</v>
      </c>
      <c r="P46" s="9"/>
    </row>
    <row r="47" spans="1:16">
      <c r="A47" s="12"/>
      <c r="B47" s="25">
        <v>342.9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3090442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3090442</v>
      </c>
      <c r="O47" s="47">
        <f t="shared" si="8"/>
        <v>91.628379981024665</v>
      </c>
      <c r="P47" s="9"/>
    </row>
    <row r="48" spans="1:16">
      <c r="A48" s="12"/>
      <c r="B48" s="25">
        <v>343.3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12675983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12675983</v>
      </c>
      <c r="O48" s="47">
        <f t="shared" si="8"/>
        <v>375.82966674573055</v>
      </c>
      <c r="P48" s="9"/>
    </row>
    <row r="49" spans="1:16">
      <c r="A49" s="12"/>
      <c r="B49" s="25">
        <v>343.4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2289300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2289300</v>
      </c>
      <c r="O49" s="47">
        <f t="shared" si="8"/>
        <v>67.875355787476281</v>
      </c>
      <c r="P49" s="9"/>
    </row>
    <row r="50" spans="1:16">
      <c r="A50" s="12"/>
      <c r="B50" s="25">
        <v>343.5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6867180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6867180</v>
      </c>
      <c r="O50" s="47">
        <f t="shared" si="8"/>
        <v>203.60472011385198</v>
      </c>
      <c r="P50" s="9"/>
    </row>
    <row r="51" spans="1:16">
      <c r="A51" s="12"/>
      <c r="B51" s="25">
        <v>343.6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25602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25602</v>
      </c>
      <c r="O51" s="47">
        <f t="shared" si="8"/>
        <v>0.75907258064516125</v>
      </c>
      <c r="P51" s="9"/>
    </row>
    <row r="52" spans="1:16">
      <c r="A52" s="12"/>
      <c r="B52" s="25">
        <v>343.9</v>
      </c>
      <c r="C52" s="20" t="s">
        <v>64</v>
      </c>
      <c r="D52" s="46">
        <v>95753</v>
      </c>
      <c r="E52" s="46">
        <v>0</v>
      </c>
      <c r="F52" s="46">
        <v>0</v>
      </c>
      <c r="G52" s="46">
        <v>0</v>
      </c>
      <c r="H52" s="46">
        <v>0</v>
      </c>
      <c r="I52" s="46">
        <v>1671972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1767725</v>
      </c>
      <c r="O52" s="47">
        <f t="shared" si="8"/>
        <v>52.411201375711578</v>
      </c>
      <c r="P52" s="9"/>
    </row>
    <row r="53" spans="1:16">
      <c r="A53" s="12"/>
      <c r="B53" s="25">
        <v>347.5</v>
      </c>
      <c r="C53" s="20" t="s">
        <v>106</v>
      </c>
      <c r="D53" s="46">
        <v>249914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249914</v>
      </c>
      <c r="O53" s="47">
        <f t="shared" si="8"/>
        <v>7.4096892789373818</v>
      </c>
      <c r="P53" s="9"/>
    </row>
    <row r="54" spans="1:16">
      <c r="A54" s="12"/>
      <c r="B54" s="25">
        <v>347.9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704853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704853</v>
      </c>
      <c r="O54" s="47">
        <f t="shared" si="8"/>
        <v>20.898155834914611</v>
      </c>
      <c r="P54" s="9"/>
    </row>
    <row r="55" spans="1:16">
      <c r="A55" s="12"/>
      <c r="B55" s="25">
        <v>349</v>
      </c>
      <c r="C55" s="20" t="s">
        <v>107</v>
      </c>
      <c r="D55" s="46">
        <v>5921003</v>
      </c>
      <c r="E55" s="46">
        <v>0</v>
      </c>
      <c r="F55" s="46">
        <v>0</v>
      </c>
      <c r="G55" s="46">
        <v>0</v>
      </c>
      <c r="H55" s="46">
        <v>0</v>
      </c>
      <c r="I55" s="46">
        <v>1786411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7707414</v>
      </c>
      <c r="O55" s="47">
        <f t="shared" si="8"/>
        <v>228.51678130929793</v>
      </c>
      <c r="P55" s="9"/>
    </row>
    <row r="56" spans="1:16" ht="15.75">
      <c r="A56" s="29" t="s">
        <v>51</v>
      </c>
      <c r="B56" s="30"/>
      <c r="C56" s="31"/>
      <c r="D56" s="32">
        <f t="shared" ref="D56:M56" si="11">SUM(D57:D59)</f>
        <v>286888</v>
      </c>
      <c r="E56" s="32">
        <f t="shared" si="11"/>
        <v>97264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384152</v>
      </c>
      <c r="O56" s="45">
        <f t="shared" si="8"/>
        <v>11.389705882352942</v>
      </c>
      <c r="P56" s="10"/>
    </row>
    <row r="57" spans="1:16">
      <c r="A57" s="13"/>
      <c r="B57" s="39">
        <v>351.3</v>
      </c>
      <c r="C57" s="21" t="s">
        <v>108</v>
      </c>
      <c r="D57" s="46">
        <v>0</v>
      </c>
      <c r="E57" s="46">
        <v>14616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14616</v>
      </c>
      <c r="O57" s="47">
        <f t="shared" si="8"/>
        <v>0.43334914611005693</v>
      </c>
      <c r="P57" s="9"/>
    </row>
    <row r="58" spans="1:16">
      <c r="A58" s="13"/>
      <c r="B58" s="39">
        <v>354</v>
      </c>
      <c r="C58" s="21" t="s">
        <v>71</v>
      </c>
      <c r="D58" s="46">
        <v>286888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286888</v>
      </c>
      <c r="O58" s="47">
        <f t="shared" si="8"/>
        <v>8.5059297912713472</v>
      </c>
      <c r="P58" s="9"/>
    </row>
    <row r="59" spans="1:16">
      <c r="A59" s="13"/>
      <c r="B59" s="39">
        <v>358.2</v>
      </c>
      <c r="C59" s="21" t="s">
        <v>146</v>
      </c>
      <c r="D59" s="46">
        <v>0</v>
      </c>
      <c r="E59" s="46">
        <v>82648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82648</v>
      </c>
      <c r="O59" s="47">
        <f t="shared" si="8"/>
        <v>2.4504269449715368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SUM(D61:D70)</f>
        <v>462853</v>
      </c>
      <c r="E60" s="32">
        <f t="shared" si="13"/>
        <v>-43150</v>
      </c>
      <c r="F60" s="32">
        <f t="shared" si="13"/>
        <v>986</v>
      </c>
      <c r="G60" s="32">
        <f t="shared" si="13"/>
        <v>54146</v>
      </c>
      <c r="H60" s="32">
        <f t="shared" si="13"/>
        <v>0</v>
      </c>
      <c r="I60" s="32">
        <f t="shared" si="13"/>
        <v>250087</v>
      </c>
      <c r="J60" s="32">
        <f t="shared" si="13"/>
        <v>520041</v>
      </c>
      <c r="K60" s="32">
        <f t="shared" si="13"/>
        <v>29420147</v>
      </c>
      <c r="L60" s="32">
        <f t="shared" si="13"/>
        <v>0</v>
      </c>
      <c r="M60" s="32">
        <f t="shared" si="13"/>
        <v>149574</v>
      </c>
      <c r="N60" s="32">
        <f t="shared" si="12"/>
        <v>30814684</v>
      </c>
      <c r="O60" s="45">
        <f t="shared" si="8"/>
        <v>913.62322106261854</v>
      </c>
      <c r="P60" s="10"/>
    </row>
    <row r="61" spans="1:16">
      <c r="A61" s="12"/>
      <c r="B61" s="25">
        <v>361.1</v>
      </c>
      <c r="C61" s="20" t="s">
        <v>74</v>
      </c>
      <c r="D61" s="46">
        <v>33480</v>
      </c>
      <c r="E61" s="46">
        <v>-3105</v>
      </c>
      <c r="F61" s="46">
        <v>986</v>
      </c>
      <c r="G61" s="46">
        <v>55931</v>
      </c>
      <c r="H61" s="46">
        <v>0</v>
      </c>
      <c r="I61" s="46">
        <v>403633</v>
      </c>
      <c r="J61" s="46">
        <v>211337</v>
      </c>
      <c r="K61" s="46">
        <v>3649366</v>
      </c>
      <c r="L61" s="46">
        <v>0</v>
      </c>
      <c r="M61" s="46">
        <v>0</v>
      </c>
      <c r="N61" s="46">
        <f t="shared" si="12"/>
        <v>4351628</v>
      </c>
      <c r="O61" s="47">
        <f t="shared" si="8"/>
        <v>129.02122865275143</v>
      </c>
      <c r="P61" s="9"/>
    </row>
    <row r="62" spans="1:16">
      <c r="A62" s="12"/>
      <c r="B62" s="25">
        <v>361.3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-138560</v>
      </c>
      <c r="J62" s="46">
        <v>78237</v>
      </c>
      <c r="K62" s="46">
        <v>0</v>
      </c>
      <c r="L62" s="46">
        <v>0</v>
      </c>
      <c r="M62" s="46">
        <v>56035</v>
      </c>
      <c r="N62" s="46">
        <f t="shared" ref="N62:N70" si="14">SUM(D62:M62)</f>
        <v>-4288</v>
      </c>
      <c r="O62" s="47">
        <f t="shared" si="8"/>
        <v>-0.12713472485768501</v>
      </c>
      <c r="P62" s="9"/>
    </row>
    <row r="63" spans="1:16">
      <c r="A63" s="12"/>
      <c r="B63" s="25">
        <v>361.4</v>
      </c>
      <c r="C63" s="20" t="s">
        <v>147</v>
      </c>
      <c r="D63" s="46">
        <v>-440084</v>
      </c>
      <c r="E63" s="46">
        <v>-279715</v>
      </c>
      <c r="F63" s="46">
        <v>0</v>
      </c>
      <c r="G63" s="46">
        <v>-1785</v>
      </c>
      <c r="H63" s="46">
        <v>0</v>
      </c>
      <c r="I63" s="46">
        <v>0</v>
      </c>
      <c r="J63" s="46">
        <v>0</v>
      </c>
      <c r="K63" s="46">
        <v>14994842</v>
      </c>
      <c r="L63" s="46">
        <v>0</v>
      </c>
      <c r="M63" s="46">
        <v>0</v>
      </c>
      <c r="N63" s="46">
        <f t="shared" si="14"/>
        <v>14273258</v>
      </c>
      <c r="O63" s="47">
        <f t="shared" si="8"/>
        <v>423.1872035104364</v>
      </c>
      <c r="P63" s="9"/>
    </row>
    <row r="64" spans="1:16">
      <c r="A64" s="12"/>
      <c r="B64" s="25">
        <v>362</v>
      </c>
      <c r="C64" s="20" t="s">
        <v>77</v>
      </c>
      <c r="D64" s="46">
        <v>217579</v>
      </c>
      <c r="E64" s="46">
        <v>0</v>
      </c>
      <c r="F64" s="46">
        <v>0</v>
      </c>
      <c r="G64" s="46">
        <v>0</v>
      </c>
      <c r="H64" s="46">
        <v>0</v>
      </c>
      <c r="I64" s="46">
        <v>97516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315095</v>
      </c>
      <c r="O64" s="47">
        <f t="shared" si="8"/>
        <v>9.3422379032258061</v>
      </c>
      <c r="P64" s="9"/>
    </row>
    <row r="65" spans="1:119">
      <c r="A65" s="12"/>
      <c r="B65" s="25">
        <v>364</v>
      </c>
      <c r="C65" s="20" t="s">
        <v>148</v>
      </c>
      <c r="D65" s="46">
        <v>265136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265136</v>
      </c>
      <c r="O65" s="47">
        <f t="shared" si="8"/>
        <v>7.8610056925996208</v>
      </c>
      <c r="P65" s="9"/>
    </row>
    <row r="66" spans="1:119">
      <c r="A66" s="12"/>
      <c r="B66" s="25">
        <v>365</v>
      </c>
      <c r="C66" s="20" t="s">
        <v>149</v>
      </c>
      <c r="D66" s="46">
        <v>325</v>
      </c>
      <c r="E66" s="46">
        <v>0</v>
      </c>
      <c r="F66" s="46">
        <v>0</v>
      </c>
      <c r="G66" s="46">
        <v>0</v>
      </c>
      <c r="H66" s="46">
        <v>0</v>
      </c>
      <c r="I66" s="46">
        <v>39276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39601</v>
      </c>
      <c r="O66" s="47">
        <f t="shared" si="8"/>
        <v>1.1741283206831119</v>
      </c>
      <c r="P66" s="9"/>
    </row>
    <row r="67" spans="1:119">
      <c r="A67" s="12"/>
      <c r="B67" s="25">
        <v>366</v>
      </c>
      <c r="C67" s="20" t="s">
        <v>79</v>
      </c>
      <c r="D67" s="46">
        <v>109800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109800</v>
      </c>
      <c r="O67" s="47">
        <f t="shared" si="8"/>
        <v>3.2554554079696394</v>
      </c>
      <c r="P67" s="9"/>
    </row>
    <row r="68" spans="1:119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10745667</v>
      </c>
      <c r="L68" s="46">
        <v>0</v>
      </c>
      <c r="M68" s="46">
        <v>0</v>
      </c>
      <c r="N68" s="46">
        <f t="shared" si="14"/>
        <v>10745667</v>
      </c>
      <c r="O68" s="47">
        <f t="shared" si="8"/>
        <v>318.59781190702085</v>
      </c>
      <c r="P68" s="9"/>
    </row>
    <row r="69" spans="1:119">
      <c r="A69" s="12"/>
      <c r="B69" s="25">
        <v>369.3</v>
      </c>
      <c r="C69" s="20" t="s">
        <v>81</v>
      </c>
      <c r="D69" s="46">
        <v>152450</v>
      </c>
      <c r="E69" s="46">
        <v>0</v>
      </c>
      <c r="F69" s="46">
        <v>0</v>
      </c>
      <c r="G69" s="46">
        <v>0</v>
      </c>
      <c r="H69" s="46">
        <v>0</v>
      </c>
      <c r="I69" s="46">
        <v>16252</v>
      </c>
      <c r="J69" s="46">
        <v>229967</v>
      </c>
      <c r="K69" s="46">
        <v>0</v>
      </c>
      <c r="L69" s="46">
        <v>0</v>
      </c>
      <c r="M69" s="46">
        <v>0</v>
      </c>
      <c r="N69" s="46">
        <f t="shared" si="14"/>
        <v>398669</v>
      </c>
      <c r="O69" s="47">
        <f t="shared" ref="O69:O75" si="15">(N69/O$77)</f>
        <v>11.820119781783681</v>
      </c>
      <c r="P69" s="9"/>
    </row>
    <row r="70" spans="1:119">
      <c r="A70" s="12"/>
      <c r="B70" s="25">
        <v>369.9</v>
      </c>
      <c r="C70" s="20" t="s">
        <v>82</v>
      </c>
      <c r="D70" s="46">
        <v>124167</v>
      </c>
      <c r="E70" s="46">
        <v>239670</v>
      </c>
      <c r="F70" s="46">
        <v>0</v>
      </c>
      <c r="G70" s="46">
        <v>0</v>
      </c>
      <c r="H70" s="46">
        <v>0</v>
      </c>
      <c r="I70" s="46">
        <v>-168030</v>
      </c>
      <c r="J70" s="46">
        <v>500</v>
      </c>
      <c r="K70" s="46">
        <v>30272</v>
      </c>
      <c r="L70" s="46">
        <v>0</v>
      </c>
      <c r="M70" s="46">
        <v>93539</v>
      </c>
      <c r="N70" s="46">
        <f t="shared" si="14"/>
        <v>320118</v>
      </c>
      <c r="O70" s="47">
        <f t="shared" si="15"/>
        <v>9.4911646110056918</v>
      </c>
      <c r="P70" s="9"/>
    </row>
    <row r="71" spans="1:119" ht="15.75">
      <c r="A71" s="29" t="s">
        <v>52</v>
      </c>
      <c r="B71" s="30"/>
      <c r="C71" s="31"/>
      <c r="D71" s="32">
        <f t="shared" ref="D71:M71" si="16">SUM(D72:D74)</f>
        <v>1554968</v>
      </c>
      <c r="E71" s="32">
        <f t="shared" si="16"/>
        <v>554585</v>
      </c>
      <c r="F71" s="32">
        <f t="shared" si="16"/>
        <v>436566</v>
      </c>
      <c r="G71" s="32">
        <f t="shared" si="16"/>
        <v>22956216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25502335</v>
      </c>
      <c r="O71" s="45">
        <f t="shared" si="15"/>
        <v>756.11761740986719</v>
      </c>
      <c r="P71" s="9"/>
    </row>
    <row r="72" spans="1:119">
      <c r="A72" s="12"/>
      <c r="B72" s="25">
        <v>381</v>
      </c>
      <c r="C72" s="20" t="s">
        <v>83</v>
      </c>
      <c r="D72" s="46">
        <v>362299</v>
      </c>
      <c r="E72" s="46">
        <v>554585</v>
      </c>
      <c r="F72" s="46">
        <v>436566</v>
      </c>
      <c r="G72" s="46">
        <v>369872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1723322</v>
      </c>
      <c r="O72" s="47">
        <f t="shared" si="15"/>
        <v>51.094698766603415</v>
      </c>
      <c r="P72" s="9"/>
    </row>
    <row r="73" spans="1:119">
      <c r="A73" s="12"/>
      <c r="B73" s="25">
        <v>382</v>
      </c>
      <c r="C73" s="20" t="s">
        <v>154</v>
      </c>
      <c r="D73" s="46">
        <v>0</v>
      </c>
      <c r="E73" s="46">
        <v>0</v>
      </c>
      <c r="F73" s="46">
        <v>0</v>
      </c>
      <c r="G73" s="46">
        <v>91186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91186</v>
      </c>
      <c r="O73" s="47">
        <f t="shared" si="15"/>
        <v>2.7035697343453511</v>
      </c>
      <c r="P73" s="9"/>
    </row>
    <row r="74" spans="1:119" ht="15.75" thickBot="1">
      <c r="A74" s="12"/>
      <c r="B74" s="25">
        <v>384</v>
      </c>
      <c r="C74" s="20" t="s">
        <v>115</v>
      </c>
      <c r="D74" s="46">
        <v>1192669</v>
      </c>
      <c r="E74" s="46">
        <v>0</v>
      </c>
      <c r="F74" s="46">
        <v>0</v>
      </c>
      <c r="G74" s="46">
        <v>22495158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23687827</v>
      </c>
      <c r="O74" s="47">
        <f t="shared" si="15"/>
        <v>702.31934890891841</v>
      </c>
      <c r="P74" s="9"/>
    </row>
    <row r="75" spans="1:119" ht="16.5" thickBot="1">
      <c r="A75" s="14" t="s">
        <v>68</v>
      </c>
      <c r="B75" s="23"/>
      <c r="C75" s="22"/>
      <c r="D75" s="15">
        <f t="shared" ref="D75:M75" si="17">SUM(D5,D15,D25,D42,D56,D60,D71)</f>
        <v>53487451</v>
      </c>
      <c r="E75" s="15">
        <f t="shared" si="17"/>
        <v>1918641</v>
      </c>
      <c r="F75" s="15">
        <f t="shared" si="17"/>
        <v>437552</v>
      </c>
      <c r="G75" s="15">
        <f t="shared" si="17"/>
        <v>23253601</v>
      </c>
      <c r="H75" s="15">
        <f t="shared" si="17"/>
        <v>0</v>
      </c>
      <c r="I75" s="15">
        <f t="shared" si="17"/>
        <v>32158984</v>
      </c>
      <c r="J75" s="15">
        <f t="shared" si="17"/>
        <v>4654196</v>
      </c>
      <c r="K75" s="15">
        <f t="shared" si="17"/>
        <v>30002228</v>
      </c>
      <c r="L75" s="15">
        <f t="shared" si="17"/>
        <v>0</v>
      </c>
      <c r="M75" s="15">
        <f t="shared" si="17"/>
        <v>6142432</v>
      </c>
      <c r="N75" s="15">
        <f>SUM(D75:M75)</f>
        <v>152055085</v>
      </c>
      <c r="O75" s="38">
        <f t="shared" si="15"/>
        <v>4508.2745789848195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155</v>
      </c>
      <c r="M77" s="48"/>
      <c r="N77" s="48"/>
      <c r="O77" s="43">
        <v>33728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112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2023-08-17T17:11:51Z</cp:lastPrinted>
  <dcterms:created xsi:type="dcterms:W3CDTF">2000-08-31T21:26:31Z</dcterms:created>
  <dcterms:modified xsi:type="dcterms:W3CDTF">2023-08-17T17:11:54Z</dcterms:modified>
</cp:coreProperties>
</file>