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'2007'!$A$1:$O$38</definedName>
    <definedName name="_xlnm.Print_Area" localSheetId="14">'2008'!$A$1:$O$38</definedName>
    <definedName name="_xlnm.Print_Area" localSheetId="13">'2009'!$A$1:$O$38</definedName>
    <definedName name="_xlnm.Print_Area" localSheetId="12">'2010'!$A$1:$O$38</definedName>
    <definedName name="_xlnm.Print_Area" localSheetId="11">'2011'!$A$1:$O$38</definedName>
    <definedName name="_xlnm.Print_Area" localSheetId="10">'2012'!$A$1:$O$38</definedName>
    <definedName name="_xlnm.Print_Area" localSheetId="9">'2013'!$A$1:$O$38</definedName>
    <definedName name="_xlnm.Print_Area" localSheetId="8">'2014'!$A$1:$O$38</definedName>
    <definedName name="_xlnm.Print_Area" localSheetId="7">'2015'!$A$1:$O$38</definedName>
    <definedName name="_xlnm.Print_Area" localSheetId="6">'2016'!$A$1:$O$38</definedName>
    <definedName name="_xlnm.Print_Area" localSheetId="5">'2017'!$A$1:$O$37</definedName>
    <definedName name="_xlnm.Print_Area" localSheetId="4">'2018'!$A$1:$O$36</definedName>
    <definedName name="_xlnm.Print_Area" localSheetId="3">'2019'!$A$1:$O$36</definedName>
    <definedName name="_xlnm.Print_Area" localSheetId="2">'2020'!$A$1:$O$36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7" i="48"/>
  <c r="P27" i="48" s="1"/>
  <c r="O25" i="48"/>
  <c r="P25" i="48" s="1"/>
  <c r="O23" i="48"/>
  <c r="P23" i="48" s="1"/>
  <c r="O19" i="48"/>
  <c r="P19" i="48" s="1"/>
  <c r="O15" i="48"/>
  <c r="P15" i="48" s="1"/>
  <c r="O5" i="48"/>
  <c r="P5" i="48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O30" i="47" s="1"/>
  <c r="P30" i="47" s="1"/>
  <c r="E30" i="47"/>
  <c r="D30" i="47"/>
  <c r="O29" i="47"/>
  <c r="P29" i="47" s="1"/>
  <c r="O28" i="47"/>
  <c r="P28" i="47"/>
  <c r="N27" i="47"/>
  <c r="M27" i="47"/>
  <c r="L27" i="47"/>
  <c r="K27" i="47"/>
  <c r="J27" i="47"/>
  <c r="I27" i="47"/>
  <c r="O27" i="47" s="1"/>
  <c r="P27" i="47" s="1"/>
  <c r="H27" i="47"/>
  <c r="G27" i="47"/>
  <c r="F27" i="47"/>
  <c r="E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K33" i="47" s="1"/>
  <c r="J23" i="47"/>
  <c r="I23" i="47"/>
  <c r="H23" i="47"/>
  <c r="G23" i="47"/>
  <c r="F23" i="47"/>
  <c r="E23" i="47"/>
  <c r="D23" i="47"/>
  <c r="O23" i="47" s="1"/>
  <c r="P23" i="47" s="1"/>
  <c r="O22" i="47"/>
  <c r="P22" i="47" s="1"/>
  <c r="O21" i="47"/>
  <c r="P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/>
  <c r="N15" i="47"/>
  <c r="M15" i="47"/>
  <c r="L15" i="47"/>
  <c r="K15" i="47"/>
  <c r="J15" i="47"/>
  <c r="J33" i="47" s="1"/>
  <c r="I15" i="47"/>
  <c r="O15" i="47" s="1"/>
  <c r="P15" i="47" s="1"/>
  <c r="H15" i="47"/>
  <c r="G15" i="47"/>
  <c r="F15" i="47"/>
  <c r="E15" i="47"/>
  <c r="D15" i="47"/>
  <c r="O14" i="47"/>
  <c r="P14" i="47"/>
  <c r="O13" i="47"/>
  <c r="P13" i="47" s="1"/>
  <c r="O12" i="47"/>
  <c r="P12" i="47"/>
  <c r="O11" i="47"/>
  <c r="P11" i="47" s="1"/>
  <c r="O10" i="47"/>
  <c r="P10" i="47"/>
  <c r="O9" i="47"/>
  <c r="P9" i="47" s="1"/>
  <c r="O8" i="47"/>
  <c r="P8" i="47"/>
  <c r="O7" i="47"/>
  <c r="P7" i="47" s="1"/>
  <c r="O6" i="47"/>
  <c r="P6" i="47"/>
  <c r="N5" i="47"/>
  <c r="N33" i="47" s="1"/>
  <c r="M5" i="47"/>
  <c r="M33" i="47" s="1"/>
  <c r="L5" i="47"/>
  <c r="L33" i="47" s="1"/>
  <c r="K5" i="47"/>
  <c r="J5" i="47"/>
  <c r="I5" i="47"/>
  <c r="I33" i="47" s="1"/>
  <c r="H5" i="47"/>
  <c r="H33" i="47" s="1"/>
  <c r="G5" i="47"/>
  <c r="G33" i="47" s="1"/>
  <c r="F5" i="47"/>
  <c r="E5" i="47"/>
  <c r="E33" i="47" s="1"/>
  <c r="D5" i="47"/>
  <c r="M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H25" i="46"/>
  <c r="G25" i="46"/>
  <c r="N25" i="46" s="1"/>
  <c r="O25" i="46" s="1"/>
  <c r="F25" i="46"/>
  <c r="E25" i="46"/>
  <c r="D25" i="46"/>
  <c r="N24" i="46"/>
  <c r="O24" i="46"/>
  <c r="M23" i="46"/>
  <c r="L23" i="46"/>
  <c r="K23" i="46"/>
  <c r="J23" i="46"/>
  <c r="I23" i="46"/>
  <c r="H23" i="46"/>
  <c r="G23" i="46"/>
  <c r="N23" i="46" s="1"/>
  <c r="O23" i="46" s="1"/>
  <c r="F23" i="46"/>
  <c r="E23" i="46"/>
  <c r="D23" i="46"/>
  <c r="N22" i="46"/>
  <c r="O22" i="46"/>
  <c r="N21" i="46"/>
  <c r="O21" i="46" s="1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K32" i="46" s="1"/>
  <c r="J5" i="46"/>
  <c r="I5" i="46"/>
  <c r="I32" i="46" s="1"/>
  <c r="H5" i="46"/>
  <c r="H32" i="46" s="1"/>
  <c r="G5" i="46"/>
  <c r="G32" i="46" s="1"/>
  <c r="F5" i="46"/>
  <c r="E5" i="46"/>
  <c r="D5" i="46"/>
  <c r="D32" i="46" s="1"/>
  <c r="F32" i="45"/>
  <c r="M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/>
  <c r="N21" i="45"/>
  <c r="O21" i="45" s="1"/>
  <c r="N20" i="45"/>
  <c r="O20" i="45" s="1"/>
  <c r="M19" i="45"/>
  <c r="L19" i="45"/>
  <c r="L32" i="45" s="1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K5" i="45"/>
  <c r="K32" i="45" s="1"/>
  <c r="J5" i="45"/>
  <c r="J32" i="45" s="1"/>
  <c r="I5" i="45"/>
  <c r="I32" i="45" s="1"/>
  <c r="H5" i="45"/>
  <c r="H32" i="45" s="1"/>
  <c r="G5" i="45"/>
  <c r="G32" i="45" s="1"/>
  <c r="F5" i="45"/>
  <c r="E5" i="45"/>
  <c r="D5" i="45"/>
  <c r="D32" i="45" s="1"/>
  <c r="M32" i="44"/>
  <c r="N31" i="44"/>
  <c r="O31" i="44" s="1"/>
  <c r="M30" i="44"/>
  <c r="L30" i="44"/>
  <c r="K30" i="44"/>
  <c r="J30" i="44"/>
  <c r="I30" i="44"/>
  <c r="H30" i="44"/>
  <c r="G30" i="44"/>
  <c r="F30" i="44"/>
  <c r="E30" i="44"/>
  <c r="E32" i="44" s="1"/>
  <c r="D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/>
  <c r="N16" i="44"/>
  <c r="O16" i="44" s="1"/>
  <c r="M15" i="44"/>
  <c r="L15" i="44"/>
  <c r="K15" i="44"/>
  <c r="J15" i="44"/>
  <c r="N15" i="44" s="1"/>
  <c r="O15" i="44" s="1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K32" i="44" s="1"/>
  <c r="J5" i="44"/>
  <c r="I5" i="44"/>
  <c r="I32" i="44" s="1"/>
  <c r="H5" i="44"/>
  <c r="H32" i="44" s="1"/>
  <c r="G5" i="44"/>
  <c r="G32" i="44" s="1"/>
  <c r="F5" i="44"/>
  <c r="E5" i="44"/>
  <c r="D5" i="44"/>
  <c r="D32" i="44" s="1"/>
  <c r="F33" i="43"/>
  <c r="N32" i="43"/>
  <c r="O32" i="43" s="1"/>
  <c r="M31" i="43"/>
  <c r="L31" i="43"/>
  <c r="K31" i="43"/>
  <c r="J31" i="43"/>
  <c r="I31" i="43"/>
  <c r="H31" i="43"/>
  <c r="G31" i="43"/>
  <c r="F31" i="43"/>
  <c r="E31" i="43"/>
  <c r="N31" i="43" s="1"/>
  <c r="O31" i="43" s="1"/>
  <c r="D31" i="43"/>
  <c r="N30" i="43"/>
  <c r="O30" i="43" s="1"/>
  <c r="N29" i="43"/>
  <c r="O29" i="43"/>
  <c r="M28" i="43"/>
  <c r="L28" i="43"/>
  <c r="K28" i="43"/>
  <c r="J28" i="43"/>
  <c r="I28" i="43"/>
  <c r="H28" i="43"/>
  <c r="G28" i="43"/>
  <c r="N28" i="43" s="1"/>
  <c r="O28" i="43" s="1"/>
  <c r="F28" i="43"/>
  <c r="E28" i="43"/>
  <c r="D28" i="43"/>
  <c r="N27" i="43"/>
  <c r="O27" i="43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M19" i="43"/>
  <c r="M33" i="43" s="1"/>
  <c r="L19" i="43"/>
  <c r="K19" i="43"/>
  <c r="J19" i="43"/>
  <c r="I19" i="43"/>
  <c r="H19" i="43"/>
  <c r="N19" i="43" s="1"/>
  <c r="O19" i="43" s="1"/>
  <c r="G19" i="43"/>
  <c r="F19" i="43"/>
  <c r="E19" i="43"/>
  <c r="D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K33" i="43" s="1"/>
  <c r="J5" i="43"/>
  <c r="J33" i="43" s="1"/>
  <c r="I5" i="43"/>
  <c r="I33" i="43" s="1"/>
  <c r="H5" i="43"/>
  <c r="G5" i="43"/>
  <c r="G33" i="43" s="1"/>
  <c r="F5" i="43"/>
  <c r="E5" i="43"/>
  <c r="E33" i="43" s="1"/>
  <c r="D5" i="43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N29" i="42" s="1"/>
  <c r="O29" i="42" s="1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M25" i="42"/>
  <c r="L25" i="42"/>
  <c r="K25" i="42"/>
  <c r="J25" i="42"/>
  <c r="I25" i="42"/>
  <c r="H25" i="42"/>
  <c r="G25" i="42"/>
  <c r="F25" i="42"/>
  <c r="N25" i="42" s="1"/>
  <c r="O25" i="42" s="1"/>
  <c r="E25" i="42"/>
  <c r="D25" i="42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M18" i="42"/>
  <c r="M34" i="42" s="1"/>
  <c r="L18" i="42"/>
  <c r="L34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K34" i="42" s="1"/>
  <c r="J5" i="42"/>
  <c r="I5" i="42"/>
  <c r="H5" i="42"/>
  <c r="G5" i="42"/>
  <c r="G34" i="42" s="1"/>
  <c r="F5" i="42"/>
  <c r="E5" i="42"/>
  <c r="D5" i="42"/>
  <c r="N33" i="41"/>
  <c r="O33" i="41" s="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 s="1"/>
  <c r="N30" i="41"/>
  <c r="O30" i="41"/>
  <c r="M29" i="41"/>
  <c r="L29" i="41"/>
  <c r="K29" i="41"/>
  <c r="J29" i="41"/>
  <c r="I29" i="41"/>
  <c r="H29" i="41"/>
  <c r="N29" i="41" s="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N18" i="41" s="1"/>
  <c r="O18" i="41" s="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K34" i="41" s="1"/>
  <c r="J14" i="41"/>
  <c r="I14" i="41"/>
  <c r="H14" i="41"/>
  <c r="G14" i="41"/>
  <c r="G34" i="41" s="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M34" i="41" s="1"/>
  <c r="L5" i="41"/>
  <c r="K5" i="41"/>
  <c r="J5" i="41"/>
  <c r="I5" i="41"/>
  <c r="I34" i="41" s="1"/>
  <c r="H5" i="41"/>
  <c r="N5" i="41" s="1"/>
  <c r="O5" i="41" s="1"/>
  <c r="G5" i="41"/>
  <c r="F5" i="41"/>
  <c r="E5" i="41"/>
  <c r="D5" i="41"/>
  <c r="N33" i="40"/>
  <c r="O33" i="40"/>
  <c r="M32" i="40"/>
  <c r="L32" i="40"/>
  <c r="K32" i="40"/>
  <c r="J32" i="40"/>
  <c r="I32" i="40"/>
  <c r="H32" i="40"/>
  <c r="N32" i="40" s="1"/>
  <c r="O32" i="40" s="1"/>
  <c r="G32" i="40"/>
  <c r="F32" i="40"/>
  <c r="E32" i="40"/>
  <c r="D32" i="40"/>
  <c r="N31" i="40"/>
  <c r="O31" i="40"/>
  <c r="N30" i="40"/>
  <c r="O30" i="40" s="1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 s="1"/>
  <c r="M27" i="40"/>
  <c r="L27" i="40"/>
  <c r="K27" i="40"/>
  <c r="J27" i="40"/>
  <c r="N27" i="40" s="1"/>
  <c r="I27" i="40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M22" i="40"/>
  <c r="L22" i="40"/>
  <c r="L34" i="40" s="1"/>
  <c r="K22" i="40"/>
  <c r="J22" i="40"/>
  <c r="I22" i="40"/>
  <c r="H22" i="40"/>
  <c r="G22" i="40"/>
  <c r="F22" i="40"/>
  <c r="E22" i="40"/>
  <c r="N22" i="40" s="1"/>
  <c r="O22" i="40" s="1"/>
  <c r="D22" i="40"/>
  <c r="N21" i="40"/>
  <c r="O21" i="40" s="1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E34" i="40" s="1"/>
  <c r="D18" i="40"/>
  <c r="N17" i="40"/>
  <c r="O17" i="40" s="1"/>
  <c r="N16" i="40"/>
  <c r="O16" i="40" s="1"/>
  <c r="N15" i="40"/>
  <c r="O15" i="40"/>
  <c r="M14" i="40"/>
  <c r="M34" i="40" s="1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K34" i="40" s="1"/>
  <c r="J5" i="40"/>
  <c r="I5" i="40"/>
  <c r="H5" i="40"/>
  <c r="G5" i="40"/>
  <c r="F5" i="40"/>
  <c r="E5" i="40"/>
  <c r="D5" i="40"/>
  <c r="N33" i="39"/>
  <c r="O33" i="39" s="1"/>
  <c r="M32" i="39"/>
  <c r="L32" i="39"/>
  <c r="K32" i="39"/>
  <c r="K34" i="39" s="1"/>
  <c r="J32" i="39"/>
  <c r="I32" i="39"/>
  <c r="H32" i="39"/>
  <c r="G32" i="39"/>
  <c r="F32" i="39"/>
  <c r="E32" i="39"/>
  <c r="D32" i="39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M27" i="39"/>
  <c r="M34" i="39"/>
  <c r="L27" i="39"/>
  <c r="K27" i="39"/>
  <c r="J27" i="39"/>
  <c r="I27" i="39"/>
  <c r="H27" i="39"/>
  <c r="G27" i="39"/>
  <c r="N27" i="39" s="1"/>
  <c r="F27" i="39"/>
  <c r="E27" i="39"/>
  <c r="D27" i="39"/>
  <c r="N26" i="39"/>
  <c r="O26" i="39"/>
  <c r="M25" i="39"/>
  <c r="L25" i="39"/>
  <c r="K25" i="39"/>
  <c r="J25" i="39"/>
  <c r="I25" i="39"/>
  <c r="H25" i="39"/>
  <c r="G25" i="39"/>
  <c r="N25" i="39" s="1"/>
  <c r="O25" i="39" s="1"/>
  <c r="F25" i="39"/>
  <c r="E25" i="39"/>
  <c r="D25" i="39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E34" i="39" s="1"/>
  <c r="D14" i="39"/>
  <c r="N13" i="39"/>
  <c r="O13" i="39" s="1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I34" i="39" s="1"/>
  <c r="H5" i="39"/>
  <c r="G5" i="39"/>
  <c r="G34" i="39" s="1"/>
  <c r="F5" i="39"/>
  <c r="E5" i="39"/>
  <c r="D5" i="39"/>
  <c r="N33" i="38"/>
  <c r="O33" i="38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/>
  <c r="N30" i="38"/>
  <c r="O30" i="38" s="1"/>
  <c r="M29" i="38"/>
  <c r="L29" i="38"/>
  <c r="K29" i="38"/>
  <c r="J29" i="38"/>
  <c r="I29" i="38"/>
  <c r="H29" i="38"/>
  <c r="G29" i="38"/>
  <c r="G34" i="38" s="1"/>
  <c r="N29" i="38"/>
  <c r="O29" i="38" s="1"/>
  <c r="F29" i="38"/>
  <c r="E29" i="38"/>
  <c r="D29" i="38"/>
  <c r="N28" i="38"/>
  <c r="O28" i="38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 s="1"/>
  <c r="M22" i="38"/>
  <c r="L22" i="38"/>
  <c r="K22" i="38"/>
  <c r="N22" i="38" s="1"/>
  <c r="O22" i="38" s="1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F34" i="38" s="1"/>
  <c r="E18" i="38"/>
  <c r="D18" i="38"/>
  <c r="N17" i="38"/>
  <c r="O17" i="38"/>
  <c r="N16" i="38"/>
  <c r="O16" i="38" s="1"/>
  <c r="N15" i="38"/>
  <c r="O15" i="38"/>
  <c r="M14" i="38"/>
  <c r="L14" i="38"/>
  <c r="K14" i="38"/>
  <c r="J14" i="38"/>
  <c r="J34" i="38" s="1"/>
  <c r="I14" i="38"/>
  <c r="H14" i="38"/>
  <c r="G14" i="38"/>
  <c r="F14" i="38"/>
  <c r="E14" i="38"/>
  <c r="D14" i="38"/>
  <c r="N13" i="38"/>
  <c r="O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M34" i="38" s="1"/>
  <c r="L5" i="38"/>
  <c r="L34" i="38" s="1"/>
  <c r="K5" i="38"/>
  <c r="K34" i="38" s="1"/>
  <c r="J5" i="38"/>
  <c r="I5" i="38"/>
  <c r="H5" i="38"/>
  <c r="G5" i="38"/>
  <c r="F5" i="38"/>
  <c r="E5" i="38"/>
  <c r="D5" i="38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/>
  <c r="N30" i="37"/>
  <c r="O30" i="37" s="1"/>
  <c r="M29" i="37"/>
  <c r="L29" i="37"/>
  <c r="K29" i="37"/>
  <c r="J29" i="37"/>
  <c r="I29" i="37"/>
  <c r="H29" i="37"/>
  <c r="N29" i="37" s="1"/>
  <c r="G29" i="37"/>
  <c r="F29" i="37"/>
  <c r="E29" i="37"/>
  <c r="O29" i="37"/>
  <c r="D29" i="37"/>
  <c r="N28" i="37"/>
  <c r="O28" i="37" s="1"/>
  <c r="M27" i="37"/>
  <c r="L27" i="37"/>
  <c r="K27" i="37"/>
  <c r="J27" i="37"/>
  <c r="I27" i="37"/>
  <c r="H27" i="37"/>
  <c r="G27" i="37"/>
  <c r="F27" i="37"/>
  <c r="E27" i="37"/>
  <c r="E34" i="37" s="1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/>
  <c r="N16" i="37"/>
  <c r="O16" i="37" s="1"/>
  <c r="N15" i="37"/>
  <c r="O15" i="37" s="1"/>
  <c r="M14" i="37"/>
  <c r="M34" i="37"/>
  <c r="L14" i="37"/>
  <c r="L34" i="37" s="1"/>
  <c r="K14" i="37"/>
  <c r="J14" i="37"/>
  <c r="I14" i="37"/>
  <c r="H14" i="37"/>
  <c r="H34" i="37" s="1"/>
  <c r="G14" i="37"/>
  <c r="F14" i="37"/>
  <c r="E14" i="37"/>
  <c r="D14" i="37"/>
  <c r="N13" i="37"/>
  <c r="O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K34" i="37" s="1"/>
  <c r="J5" i="37"/>
  <c r="I5" i="37"/>
  <c r="H5" i="37"/>
  <c r="G5" i="37"/>
  <c r="F5" i="37"/>
  <c r="F34" i="37" s="1"/>
  <c r="E5" i="37"/>
  <c r="D5" i="37"/>
  <c r="N33" i="36"/>
  <c r="O33" i="36" s="1"/>
  <c r="M32" i="36"/>
  <c r="L32" i="36"/>
  <c r="K32" i="36"/>
  <c r="J32" i="36"/>
  <c r="I32" i="36"/>
  <c r="H32" i="36"/>
  <c r="G32" i="36"/>
  <c r="F32" i="36"/>
  <c r="E32" i="36"/>
  <c r="N32" i="36" s="1"/>
  <c r="O32" i="36" s="1"/>
  <c r="D32" i="36"/>
  <c r="N31" i="36"/>
  <c r="O31" i="36" s="1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E34" i="36" s="1"/>
  <c r="D27" i="36"/>
  <c r="N27" i="36" s="1"/>
  <c r="O27" i="36" s="1"/>
  <c r="N26" i="36"/>
  <c r="O26" i="36"/>
  <c r="M25" i="36"/>
  <c r="L25" i="36"/>
  <c r="K25" i="36"/>
  <c r="K34" i="36" s="1"/>
  <c r="J25" i="36"/>
  <c r="I25" i="36"/>
  <c r="H25" i="36"/>
  <c r="G25" i="36"/>
  <c r="F25" i="36"/>
  <c r="N25" i="36" s="1"/>
  <c r="O25" i="36" s="1"/>
  <c r="E25" i="36"/>
  <c r="D25" i="36"/>
  <c r="N24" i="36"/>
  <c r="O24" i="36" s="1"/>
  <c r="N23" i="36"/>
  <c r="O23" i="36"/>
  <c r="M22" i="36"/>
  <c r="L22" i="36"/>
  <c r="K22" i="36"/>
  <c r="J22" i="36"/>
  <c r="I22" i="36"/>
  <c r="N22" i="36" s="1"/>
  <c r="O22" i="36" s="1"/>
  <c r="H22" i="36"/>
  <c r="G22" i="36"/>
  <c r="F22" i="36"/>
  <c r="E22" i="36"/>
  <c r="D22" i="36"/>
  <c r="N21" i="36"/>
  <c r="O21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/>
  <c r="N15" i="36"/>
  <c r="O15" i="36" s="1"/>
  <c r="M14" i="36"/>
  <c r="L14" i="36"/>
  <c r="K14" i="36"/>
  <c r="J14" i="36"/>
  <c r="I14" i="36"/>
  <c r="I34" i="36"/>
  <c r="H14" i="36"/>
  <c r="G14" i="36"/>
  <c r="F14" i="36"/>
  <c r="E14" i="36"/>
  <c r="D14" i="36"/>
  <c r="N14" i="36" s="1"/>
  <c r="O14" i="36" s="1"/>
  <c r="N13" i="36"/>
  <c r="O13" i="36" s="1"/>
  <c r="N12" i="36"/>
  <c r="O12" i="36"/>
  <c r="N11" i="36"/>
  <c r="O11" i="36" s="1"/>
  <c r="N10" i="36"/>
  <c r="O10" i="36"/>
  <c r="N9" i="36"/>
  <c r="O9" i="36" s="1"/>
  <c r="N8" i="36"/>
  <c r="O8" i="36"/>
  <c r="N7" i="36"/>
  <c r="O7" i="36" s="1"/>
  <c r="N6" i="36"/>
  <c r="O6" i="36"/>
  <c r="M5" i="36"/>
  <c r="L5" i="36"/>
  <c r="L34" i="36" s="1"/>
  <c r="K5" i="36"/>
  <c r="J5" i="36"/>
  <c r="J34" i="36" s="1"/>
  <c r="I5" i="36"/>
  <c r="H5" i="36"/>
  <c r="G5" i="36"/>
  <c r="G34" i="36" s="1"/>
  <c r="F5" i="36"/>
  <c r="E5" i="36"/>
  <c r="D5" i="36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M27" i="35"/>
  <c r="L27" i="35"/>
  <c r="K27" i="35"/>
  <c r="J27" i="35"/>
  <c r="I27" i="35"/>
  <c r="N27" i="35" s="1"/>
  <c r="O27" i="35" s="1"/>
  <c r="H27" i="35"/>
  <c r="G27" i="35"/>
  <c r="F27" i="35"/>
  <c r="E27" i="35"/>
  <c r="D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/>
  <c r="M14" i="35"/>
  <c r="N14" i="35" s="1"/>
  <c r="O14" i="35" s="1"/>
  <c r="L14" i="35"/>
  <c r="K14" i="35"/>
  <c r="J14" i="35"/>
  <c r="I14" i="35"/>
  <c r="H14" i="35"/>
  <c r="G14" i="35"/>
  <c r="F14" i="35"/>
  <c r="F34" i="35" s="1"/>
  <c r="E14" i="35"/>
  <c r="D14" i="35"/>
  <c r="N13" i="35"/>
  <c r="O13" i="35"/>
  <c r="N12" i="35"/>
  <c r="O12" i="35" s="1"/>
  <c r="N11" i="35"/>
  <c r="O11" i="35"/>
  <c r="N10" i="35"/>
  <c r="O10" i="35" s="1"/>
  <c r="N9" i="35"/>
  <c r="O9" i="35"/>
  <c r="N8" i="35"/>
  <c r="O8" i="35" s="1"/>
  <c r="N7" i="35"/>
  <c r="O7" i="35"/>
  <c r="N6" i="35"/>
  <c r="O6" i="35" s="1"/>
  <c r="M5" i="35"/>
  <c r="L5" i="35"/>
  <c r="L34" i="35" s="1"/>
  <c r="K5" i="35"/>
  <c r="K34" i="35"/>
  <c r="J5" i="35"/>
  <c r="J34" i="35" s="1"/>
  <c r="I5" i="35"/>
  <c r="H5" i="35"/>
  <c r="H34" i="35" s="1"/>
  <c r="G5" i="35"/>
  <c r="G34" i="35" s="1"/>
  <c r="F5" i="35"/>
  <c r="E5" i="35"/>
  <c r="D5" i="35"/>
  <c r="N5" i="35" s="1"/>
  <c r="O5" i="35" s="1"/>
  <c r="N33" i="34"/>
  <c r="O33" i="34" s="1"/>
  <c r="M32" i="34"/>
  <c r="L32" i="34"/>
  <c r="K32" i="34"/>
  <c r="J32" i="34"/>
  <c r="I32" i="34"/>
  <c r="H32" i="34"/>
  <c r="G32" i="34"/>
  <c r="N32" i="34" s="1"/>
  <c r="O32" i="34" s="1"/>
  <c r="F32" i="34"/>
  <c r="E32" i="34"/>
  <c r="D32" i="34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M27" i="34"/>
  <c r="N27" i="34" s="1"/>
  <c r="O27" i="34" s="1"/>
  <c r="L27" i="34"/>
  <c r="K27" i="34"/>
  <c r="J27" i="34"/>
  <c r="I27" i="34"/>
  <c r="H27" i="34"/>
  <c r="G27" i="34"/>
  <c r="F27" i="34"/>
  <c r="E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4" i="34"/>
  <c r="O24" i="34"/>
  <c r="N23" i="34"/>
  <c r="O23" i="34" s="1"/>
  <c r="M22" i="34"/>
  <c r="L22" i="34"/>
  <c r="K22" i="34"/>
  <c r="J22" i="34"/>
  <c r="I22" i="34"/>
  <c r="H22" i="34"/>
  <c r="G22" i="34"/>
  <c r="N22" i="34" s="1"/>
  <c r="O22" i="34" s="1"/>
  <c r="F22" i="34"/>
  <c r="E22" i="34"/>
  <c r="D22" i="34"/>
  <c r="N21" i="34"/>
  <c r="O21" i="34"/>
  <c r="N20" i="34"/>
  <c r="O20" i="34" s="1"/>
  <c r="N19" i="34"/>
  <c r="O19" i="34" s="1"/>
  <c r="M18" i="34"/>
  <c r="M34" i="34" s="1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F34" i="34" s="1"/>
  <c r="E14" i="34"/>
  <c r="D14" i="34"/>
  <c r="N13" i="34"/>
  <c r="O13" i="34" s="1"/>
  <c r="N12" i="34"/>
  <c r="O12" i="34"/>
  <c r="N11" i="34"/>
  <c r="O11" i="34" s="1"/>
  <c r="N10" i="34"/>
  <c r="O10" i="34"/>
  <c r="N9" i="34"/>
  <c r="O9" i="34" s="1"/>
  <c r="N8" i="34"/>
  <c r="O8" i="34"/>
  <c r="N7" i="34"/>
  <c r="O7" i="34" s="1"/>
  <c r="N6" i="34"/>
  <c r="O6" i="34"/>
  <c r="M5" i="34"/>
  <c r="L5" i="34"/>
  <c r="L34" i="34" s="1"/>
  <c r="K5" i="34"/>
  <c r="K34" i="34" s="1"/>
  <c r="J5" i="34"/>
  <c r="I5" i="34"/>
  <c r="H5" i="34"/>
  <c r="G5" i="34"/>
  <c r="G34" i="34" s="1"/>
  <c r="F5" i="34"/>
  <c r="E5" i="34"/>
  <c r="D5" i="34"/>
  <c r="E32" i="33"/>
  <c r="F32" i="33"/>
  <c r="G32" i="33"/>
  <c r="H32" i="33"/>
  <c r="I32" i="33"/>
  <c r="J32" i="33"/>
  <c r="K32" i="33"/>
  <c r="L32" i="33"/>
  <c r="M32" i="33"/>
  <c r="D32" i="33"/>
  <c r="E29" i="33"/>
  <c r="F29" i="33"/>
  <c r="G29" i="33"/>
  <c r="G34" i="33" s="1"/>
  <c r="H29" i="33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E25" i="33"/>
  <c r="F25" i="33"/>
  <c r="N25" i="33" s="1"/>
  <c r="O25" i="33" s="1"/>
  <c r="G25" i="33"/>
  <c r="H25" i="33"/>
  <c r="I25" i="33"/>
  <c r="J25" i="33"/>
  <c r="K25" i="33"/>
  <c r="L25" i="33"/>
  <c r="M25" i="33"/>
  <c r="E22" i="33"/>
  <c r="F22" i="33"/>
  <c r="G22" i="33"/>
  <c r="H22" i="33"/>
  <c r="I22" i="33"/>
  <c r="J22" i="33"/>
  <c r="K22" i="33"/>
  <c r="L22" i="33"/>
  <c r="M22" i="33"/>
  <c r="E18" i="33"/>
  <c r="N18" i="33" s="1"/>
  <c r="O18" i="33" s="1"/>
  <c r="F18" i="33"/>
  <c r="F34" i="33" s="1"/>
  <c r="G18" i="33"/>
  <c r="H18" i="33"/>
  <c r="I18" i="33"/>
  <c r="J18" i="33"/>
  <c r="K18" i="33"/>
  <c r="K34" i="33" s="1"/>
  <c r="L18" i="33"/>
  <c r="M18" i="33"/>
  <c r="E14" i="33"/>
  <c r="F14" i="33"/>
  <c r="G14" i="33"/>
  <c r="H14" i="33"/>
  <c r="H34" i="33" s="1"/>
  <c r="I14" i="33"/>
  <c r="I34" i="33" s="1"/>
  <c r="J14" i="33"/>
  <c r="K14" i="33"/>
  <c r="L14" i="33"/>
  <c r="M14" i="33"/>
  <c r="M34" i="33" s="1"/>
  <c r="E5" i="33"/>
  <c r="F5" i="33"/>
  <c r="G5" i="33"/>
  <c r="H5" i="33"/>
  <c r="I5" i="33"/>
  <c r="J5" i="33"/>
  <c r="K5" i="33"/>
  <c r="L5" i="33"/>
  <c r="L34" i="33" s="1"/>
  <c r="M5" i="33"/>
  <c r="D29" i="33"/>
  <c r="D27" i="33"/>
  <c r="D22" i="33"/>
  <c r="D18" i="33"/>
  <c r="D14" i="33"/>
  <c r="D34" i="33" s="1"/>
  <c r="D5" i="33"/>
  <c r="N33" i="33"/>
  <c r="O33" i="33"/>
  <c r="N28" i="33"/>
  <c r="O28" i="33" s="1"/>
  <c r="N30" i="33"/>
  <c r="O30" i="33"/>
  <c r="N31" i="33"/>
  <c r="O31" i="33" s="1"/>
  <c r="D25" i="33"/>
  <c r="N26" i="33"/>
  <c r="O26" i="33" s="1"/>
  <c r="N24" i="33"/>
  <c r="O24" i="33" s="1"/>
  <c r="N23" i="33"/>
  <c r="O23" i="33"/>
  <c r="N16" i="33"/>
  <c r="O16" i="33" s="1"/>
  <c r="N17" i="33"/>
  <c r="O17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/>
  <c r="N6" i="33"/>
  <c r="O6" i="33" s="1"/>
  <c r="N19" i="33"/>
  <c r="O19" i="33" s="1"/>
  <c r="N20" i="33"/>
  <c r="O20" i="33"/>
  <c r="N21" i="33"/>
  <c r="O21" i="33" s="1"/>
  <c r="N15" i="33"/>
  <c r="O15" i="33" s="1"/>
  <c r="N25" i="37"/>
  <c r="O25" i="37" s="1"/>
  <c r="H34" i="34"/>
  <c r="N29" i="33"/>
  <c r="O29" i="33" s="1"/>
  <c r="F34" i="39"/>
  <c r="O27" i="39"/>
  <c r="N5" i="39"/>
  <c r="O5" i="39"/>
  <c r="D34" i="37"/>
  <c r="N32" i="33"/>
  <c r="O32" i="33" s="1"/>
  <c r="E34" i="34"/>
  <c r="D34" i="35"/>
  <c r="F34" i="36"/>
  <c r="I34" i="34"/>
  <c r="I34" i="37"/>
  <c r="H34" i="36"/>
  <c r="F34" i="40"/>
  <c r="O27" i="40"/>
  <c r="G34" i="40"/>
  <c r="N25" i="40"/>
  <c r="O25" i="40" s="1"/>
  <c r="I34" i="40"/>
  <c r="N27" i="41"/>
  <c r="O27" i="41" s="1"/>
  <c r="O29" i="41"/>
  <c r="H34" i="41"/>
  <c r="L34" i="41"/>
  <c r="D34" i="41"/>
  <c r="E34" i="41"/>
  <c r="O32" i="42"/>
  <c r="J34" i="42"/>
  <c r="E34" i="42"/>
  <c r="I34" i="42"/>
  <c r="N23" i="43"/>
  <c r="O23" i="43" s="1"/>
  <c r="N30" i="44"/>
  <c r="O30" i="44" s="1"/>
  <c r="N27" i="44"/>
  <c r="O27" i="44"/>
  <c r="N25" i="45"/>
  <c r="O25" i="45"/>
  <c r="N15" i="45"/>
  <c r="O15" i="45" s="1"/>
  <c r="N27" i="46"/>
  <c r="O27" i="46" s="1"/>
  <c r="N15" i="46"/>
  <c r="O15" i="46" s="1"/>
  <c r="O25" i="47"/>
  <c r="P25" i="47" s="1"/>
  <c r="O33" i="48" l="1"/>
  <c r="P33" i="48" s="1"/>
  <c r="N18" i="39"/>
  <c r="O18" i="39" s="1"/>
  <c r="H34" i="39"/>
  <c r="N5" i="33"/>
  <c r="O5" i="33" s="1"/>
  <c r="J34" i="33"/>
  <c r="N14" i="37"/>
  <c r="O14" i="37" s="1"/>
  <c r="G34" i="37"/>
  <c r="N34" i="37" s="1"/>
  <c r="O34" i="37" s="1"/>
  <c r="N25" i="34"/>
  <c r="O25" i="34" s="1"/>
  <c r="D34" i="34"/>
  <c r="N34" i="34" s="1"/>
  <c r="O34" i="34" s="1"/>
  <c r="L34" i="39"/>
  <c r="F34" i="42"/>
  <c r="N5" i="42"/>
  <c r="O5" i="42" s="1"/>
  <c r="H33" i="43"/>
  <c r="F32" i="46"/>
  <c r="N14" i="33"/>
  <c r="O14" i="33" s="1"/>
  <c r="E34" i="38"/>
  <c r="N18" i="38"/>
  <c r="O18" i="38" s="1"/>
  <c r="N5" i="40"/>
  <c r="O5" i="40" s="1"/>
  <c r="J34" i="40"/>
  <c r="N22" i="42"/>
  <c r="O22" i="42" s="1"/>
  <c r="H34" i="42"/>
  <c r="J34" i="34"/>
  <c r="N5" i="34"/>
  <c r="O5" i="34" s="1"/>
  <c r="M34" i="35"/>
  <c r="M34" i="36"/>
  <c r="N5" i="36"/>
  <c r="O5" i="36" s="1"/>
  <c r="N14" i="38"/>
  <c r="O14" i="38" s="1"/>
  <c r="I34" i="38"/>
  <c r="J34" i="39"/>
  <c r="N32" i="39"/>
  <c r="O32" i="39" s="1"/>
  <c r="N22" i="41"/>
  <c r="O22" i="41" s="1"/>
  <c r="J34" i="41"/>
  <c r="L33" i="43"/>
  <c r="N15" i="43"/>
  <c r="O15" i="43" s="1"/>
  <c r="J32" i="46"/>
  <c r="F33" i="47"/>
  <c r="N5" i="38"/>
  <c r="O5" i="38" s="1"/>
  <c r="N30" i="46"/>
  <c r="O30" i="46" s="1"/>
  <c r="N22" i="33"/>
  <c r="O22" i="33" s="1"/>
  <c r="N5" i="37"/>
  <c r="O5" i="37" s="1"/>
  <c r="J34" i="37"/>
  <c r="F32" i="44"/>
  <c r="N32" i="44" s="1"/>
  <c r="O32" i="44" s="1"/>
  <c r="L32" i="46"/>
  <c r="O19" i="47"/>
  <c r="P19" i="47" s="1"/>
  <c r="D33" i="47"/>
  <c r="O33" i="47" s="1"/>
  <c r="P33" i="47" s="1"/>
  <c r="E34" i="35"/>
  <c r="N22" i="35"/>
  <c r="O22" i="35" s="1"/>
  <c r="N14" i="42"/>
  <c r="O14" i="42" s="1"/>
  <c r="D34" i="42"/>
  <c r="N27" i="33"/>
  <c r="O27" i="33" s="1"/>
  <c r="N14" i="34"/>
  <c r="O14" i="34" s="1"/>
  <c r="I34" i="35"/>
  <c r="N18" i="35"/>
  <c r="O18" i="35" s="1"/>
  <c r="N32" i="35"/>
  <c r="O32" i="35" s="1"/>
  <c r="N18" i="36"/>
  <c r="O18" i="36" s="1"/>
  <c r="N18" i="40"/>
  <c r="O18" i="40" s="1"/>
  <c r="D34" i="40"/>
  <c r="N34" i="40" s="1"/>
  <c r="O34" i="40" s="1"/>
  <c r="N14" i="41"/>
  <c r="O14" i="41" s="1"/>
  <c r="F34" i="41"/>
  <c r="N34" i="41" s="1"/>
  <c r="O34" i="41" s="1"/>
  <c r="J32" i="44"/>
  <c r="N5" i="43"/>
  <c r="O5" i="43" s="1"/>
  <c r="D33" i="43"/>
  <c r="N22" i="39"/>
  <c r="O22" i="39" s="1"/>
  <c r="D34" i="39"/>
  <c r="H34" i="38"/>
  <c r="N25" i="38"/>
  <c r="O25" i="38" s="1"/>
  <c r="H34" i="40"/>
  <c r="N14" i="40"/>
  <c r="O14" i="40" s="1"/>
  <c r="N18" i="42"/>
  <c r="O18" i="42" s="1"/>
  <c r="L32" i="44"/>
  <c r="N30" i="45"/>
  <c r="O30" i="45" s="1"/>
  <c r="E32" i="46"/>
  <c r="N32" i="46" s="1"/>
  <c r="O32" i="46" s="1"/>
  <c r="D34" i="36"/>
  <c r="N34" i="36" s="1"/>
  <c r="O34" i="36" s="1"/>
  <c r="E32" i="45"/>
  <c r="N32" i="45" s="1"/>
  <c r="O32" i="45" s="1"/>
  <c r="N5" i="45"/>
  <c r="O5" i="45" s="1"/>
  <c r="E34" i="33"/>
  <c r="N34" i="33" s="1"/>
  <c r="O34" i="33" s="1"/>
  <c r="N14" i="39"/>
  <c r="O14" i="39" s="1"/>
  <c r="O5" i="47"/>
  <c r="P5" i="47" s="1"/>
  <c r="N5" i="44"/>
  <c r="O5" i="44" s="1"/>
  <c r="D34" i="38"/>
  <c r="N34" i="38" s="1"/>
  <c r="O34" i="38" s="1"/>
  <c r="N5" i="46"/>
  <c r="O5" i="46" s="1"/>
  <c r="N34" i="39" l="1"/>
  <c r="O34" i="39" s="1"/>
  <c r="N34" i="42"/>
  <c r="O34" i="42" s="1"/>
  <c r="N33" i="43"/>
  <c r="O33" i="43" s="1"/>
  <c r="N34" i="35"/>
  <c r="O34" i="35" s="1"/>
</calcChain>
</file>

<file path=xl/sharedStrings.xml><?xml version="1.0" encoding="utf-8"?>
<sst xmlns="http://schemas.openxmlformats.org/spreadsheetml/2006/main" count="793" uniqueCount="95">
  <si>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</si>
  <si>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</si>
  <si>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</si>
  <si>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</si>
  <si>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</si>
  <si>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</si>
  <si>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</si>
  <si>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</si>
  <si>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</si>
  <si>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</si>
  <si>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</si>
  <si>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</si>
  <si>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</si>
  <si>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</si>
  <si>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</si>
  <si>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</si>
  <si>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</si>
  <si>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</si>
  <si>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</si>
  <si>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</si>
  <si>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</si>
  <si>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</si>
  <si>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</si>
  <si>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</si>
  <si>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</si>
  <si>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</si>
  <si>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</si>
  <si>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</si>
  <si>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</si>
  <si>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</si>
  <si>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</si>
  <si>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Physical Environment</t>
  </si>
  <si>
    <t>Garbage / Solid Waste Control Services</t>
  </si>
  <si>
    <t>Sewer / Wastewater Services</t>
  </si>
  <si>
    <t>Conservation and Resource Management</t>
  </si>
  <si>
    <t>Transportation</t>
  </si>
  <si>
    <t>Road and Street Facilities</t>
  </si>
  <si>
    <t>Parking Facilities</t>
  </si>
  <si>
    <t>Economic Environment</t>
  </si>
  <si>
    <t>Housing and Urban Development</t>
  </si>
  <si>
    <t>Human Services</t>
  </si>
  <si>
    <t>Health Services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</si>
  <si>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</si>
  <si>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</si>
  <si>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</si>
  <si>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</si>
  <si>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</si>
  <si>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</si>
  <si>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Sanibel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</si>
  <si>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</si>
  <si>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</si>
  <si>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</si>
  <si>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</si>
  <si>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</si>
  <si>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</si>
  <si>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</si>
  <si>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</si>
  <si>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</si>
  <si>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</si>
  <si>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</si>
  <si>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</si>
  <si>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</si>
  <si>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</si>
  <si>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</si>
  <si>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Conservation / Resource Management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</si>
  <si>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</si>
  <si>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</si>
  <si>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</si>
  <si>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</si>
  <si>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</si>
  <si>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</si>
  <si>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</si>
  <si>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</si>
  <si>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</si>
  <si>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</si>
  <si>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</si>
  <si>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</si>
  <si>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</si>
  <si>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Non-Court Information Systems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</si>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</sst>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5456063</v>
      </c>
      <c r="E5" s="26">
        <f t="shared" ref="E5:N5" si="0">SUM(E6:E14)</f>
        <v>38856</v>
      </c>
      <c r="F5" s="26">
        <f t="shared" si="0"/>
        <v>1570557</v>
      </c>
      <c r="G5" s="26">
        <f t="shared" si="0"/>
        <v>97723</v>
      </c>
      <c r="H5" s="26">
        <f t="shared" si="0"/>
        <v>0</v>
      </c>
      <c r="I5" s="26">
        <f t="shared" si="0"/>
        <v>109131</v>
      </c>
      <c r="J5" s="26">
        <f t="shared" si="0"/>
        <v>0</v>
      </c>
      <c r="K5" s="26">
        <f t="shared" si="0"/>
        <v>4351270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11623600</v>
      </c>
      <c r="P5" s="32">
        <f>(O5/P$35)</f>
        <v>1792.3824209714726</v>
      </c>
      <c r="Q5" s="6"/>
    </row>
    <row r="6" spans="1:134">
      <c r="A6" s="12"/>
      <c r="B6" s="44">
        <v>511</v>
      </c>
      <c r="C6" s="20" t="s">
        <v>19</v>
      </c>
      <c r="D6" s="46">
        <v>693265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693265</v>
      </c>
      <c r="P6" s="47">
        <f>(O6/P$35)</f>
        <v>106.90285273708558</v>
      </c>
      <c r="Q6" s="9"/>
    </row>
    <row r="7" spans="1:134">
      <c r="A7" s="12"/>
      <c r="B7" s="44">
        <v>512</v>
      </c>
      <c r="C7" s="20" t="s">
        <v>20</v>
      </c>
      <c r="D7" s="46">
        <v>390100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390100</v>
      </c>
      <c r="P7" s="47">
        <f>(O7/P$35)</f>
        <v>60.154202004626057</v>
      </c>
      <c r="Q7" s="9"/>
    </row>
    <row r="8" spans="1:134">
      <c r="A8" s="12"/>
      <c r="B8" s="44">
        <v>513</v>
      </c>
      <c r="C8" s="20" t="s">
        <v>21</v>
      </c>
      <c r="D8" s="46">
        <v>958940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958940</v>
      </c>
      <c r="P8" s="47">
        <f>(O8/P$35)</f>
        <v>147.87047031611411</v>
      </c>
      <c r="Q8" s="9"/>
    </row>
    <row r="9" spans="1:134">
      <c r="A9" s="12"/>
      <c r="B9" s="44">
        <v>514</v>
      </c>
      <c r="C9" s="20" t="s">
        <v>22</v>
      </c>
      <c r="D9" s="46">
        <v>317938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317938</v>
      </c>
      <c r="P9" s="47">
        <f>(O9/P$35)</f>
        <v>49.026676946800308</v>
      </c>
      <c r="Q9" s="9"/>
    </row>
    <row r="10" spans="1:134">
      <c r="A10" s="12"/>
      <c r="B10" s="44">
        <v>515</v>
      </c>
      <c r="C10" s="20" t="s">
        <v>23</v>
      </c>
      <c r="D10" s="46">
        <v>959181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959181</v>
      </c>
      <c r="P10" s="47">
        <f>(O10/P$35)</f>
        <v>147.90763299922898</v>
      </c>
      <c r="Q10" s="9"/>
    </row>
    <row r="11" spans="1:134">
      <c r="A11" s="12"/>
      <c r="B11" s="44">
        <v>516</v>
      </c>
      <c r="C11" s="20" t="s">
        <v>78</v>
      </c>
      <c r="D11" s="46">
        <v>1406604</v>
      </c>
      <c r="E11" s="46">
        <v>35380</v>
      </c>
      <c r="F11" s="46">
        <v>0</v>
      </c>
      <c r="G11" s="46">
        <v>97723</v>
      </c>
      <c r="H11" s="46">
        <v>0</v>
      </c>
      <c r="I11" s="46">
        <v>109131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1648838</v>
      </c>
      <c r="P11" s="47">
        <f>(O11/P$35)</f>
        <v>254.25412490362373</v>
      </c>
      <c r="Q11" s="9"/>
    </row>
    <row r="12" spans="1:134">
      <c r="A12" s="12"/>
      <c r="B12" s="44">
        <v>517</v>
      </c>
      <c r="C12" s="20" t="s">
        <v>24</v>
      </c>
      <c r="D12" s="46">
        <v>27137</v>
      </c>
      <c r="E12" s="46">
        <v>3476</v>
      </c>
      <c r="F12" s="46">
        <v>1570557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1601170</v>
      </c>
      <c r="P12" s="47">
        <f>(O12/P$35)</f>
        <v>246.90362374710872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4351270</v>
      </c>
      <c r="L13" s="46">
        <v>0</v>
      </c>
      <c r="M13" s="46">
        <v>0</v>
      </c>
      <c r="N13" s="46">
        <v>0</v>
      </c>
      <c r="O13" s="46">
        <f t="shared" si="1"/>
        <v>4351270</v>
      </c>
      <c r="P13" s="47">
        <f>(O13/P$35)</f>
        <v>670.97455666923668</v>
      </c>
      <c r="Q13" s="9"/>
    </row>
    <row r="14" spans="1:134">
      <c r="A14" s="12"/>
      <c r="B14" s="44">
        <v>519</v>
      </c>
      <c r="C14" s="20" t="s">
        <v>26</v>
      </c>
      <c r="D14" s="46">
        <v>702898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702898</v>
      </c>
      <c r="P14" s="47">
        <f>(O14/P$35)</f>
        <v>108.38828064764841</v>
      </c>
      <c r="Q14" s="9"/>
    </row>
    <row r="15" spans="1:134" ht="15.75">
      <c r="A15" s="28" t="s">
        <v>27</v>
      </c>
      <c r="B15" s="29"/>
      <c r="C15" s="30"/>
      <c r="D15" s="31">
        <f>SUM(D16:D18)</f>
        <v>5389375</v>
      </c>
      <c r="E15" s="31">
        <f>SUM(E16:E18)</f>
        <v>1249333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SUM(I16:I18)</f>
        <v>2192824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8831532</v>
      </c>
      <c r="P15" s="43">
        <f>(O15/P$35)</f>
        <v>1361.8399383191982</v>
      </c>
      <c r="Q15" s="10"/>
    </row>
    <row r="16" spans="1:134">
      <c r="A16" s="12"/>
      <c r="B16" s="44">
        <v>521</v>
      </c>
      <c r="C16" s="20" t="s">
        <v>28</v>
      </c>
      <c r="D16" s="46">
        <v>5164456</v>
      </c>
      <c r="E16" s="46">
        <v>0</v>
      </c>
      <c r="F16" s="46">
        <v>0</v>
      </c>
      <c r="G16" s="46">
        <v>0</v>
      </c>
      <c r="H16" s="46">
        <v>0</v>
      </c>
      <c r="I16" s="46">
        <v>2192824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7357280</v>
      </c>
      <c r="P16" s="47">
        <f>(O16/P$35)</f>
        <v>1134.5073245952196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1249333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2">SUM(D17:N17)</f>
        <v>1249333</v>
      </c>
      <c r="P17" s="47">
        <f>(O17/P$35)</f>
        <v>192.6496530454896</v>
      </c>
      <c r="Q17" s="9"/>
    </row>
    <row r="18" spans="1:17">
      <c r="A18" s="12"/>
      <c r="B18" s="44">
        <v>525</v>
      </c>
      <c r="C18" s="20" t="s">
        <v>30</v>
      </c>
      <c r="D18" s="46">
        <v>224919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224919</v>
      </c>
      <c r="P18" s="47">
        <f>(O18/P$35)</f>
        <v>34.682960678488818</v>
      </c>
      <c r="Q18" s="9"/>
    </row>
    <row r="19" spans="1:17" ht="15.75">
      <c r="A19" s="28" t="s">
        <v>31</v>
      </c>
      <c r="B19" s="29"/>
      <c r="C19" s="30"/>
      <c r="D19" s="31">
        <f>SUM(D20:D22)</f>
        <v>631595</v>
      </c>
      <c r="E19" s="31">
        <f>SUM(E20:E22)</f>
        <v>0</v>
      </c>
      <c r="F19" s="31">
        <f>SUM(F20:F22)</f>
        <v>0</v>
      </c>
      <c r="G19" s="31">
        <f>SUM(G20:G22)</f>
        <v>0</v>
      </c>
      <c r="H19" s="31">
        <f>SUM(H20:H22)</f>
        <v>0</v>
      </c>
      <c r="I19" s="31">
        <f>SUM(I20:I22)</f>
        <v>8748719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9380314</v>
      </c>
      <c r="P19" s="43">
        <f>(O19/P$35)</f>
        <v>1446.4632228218966</v>
      </c>
      <c r="Q19" s="10"/>
    </row>
    <row r="20" spans="1:17">
      <c r="A20" s="12"/>
      <c r="B20" s="44">
        <v>534</v>
      </c>
      <c r="C20" s="20" t="s">
        <v>32</v>
      </c>
      <c r="D20" s="46">
        <v>44168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9" si="3">SUM(D20:N20)</f>
        <v>44168</v>
      </c>
      <c r="P20" s="47">
        <f>(O20/P$35)</f>
        <v>6.8107941403238241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7743563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7743563</v>
      </c>
      <c r="P21" s="47">
        <f>(O21/P$35)</f>
        <v>1194.0729375481881</v>
      </c>
      <c r="Q21" s="9"/>
    </row>
    <row r="22" spans="1:17">
      <c r="A22" s="12"/>
      <c r="B22" s="44">
        <v>537</v>
      </c>
      <c r="C22" s="20" t="s">
        <v>34</v>
      </c>
      <c r="D22" s="46">
        <v>587427</v>
      </c>
      <c r="E22" s="46">
        <v>0</v>
      </c>
      <c r="F22" s="46">
        <v>0</v>
      </c>
      <c r="G22" s="46">
        <v>0</v>
      </c>
      <c r="H22" s="46">
        <v>0</v>
      </c>
      <c r="I22" s="46">
        <v>1005156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1592583</v>
      </c>
      <c r="P22" s="47">
        <f>(O22/P$35)</f>
        <v>245.57949113338472</v>
      </c>
      <c r="Q22" s="9"/>
    </row>
    <row r="23" spans="1:17" ht="15.75">
      <c r="A23" s="28" t="s">
        <v>35</v>
      </c>
      <c r="B23" s="29"/>
      <c r="C23" s="30"/>
      <c r="D23" s="31">
        <f>SUM(D24:D24)</f>
        <v>663874</v>
      </c>
      <c r="E23" s="31">
        <f>SUM(E24:E24)</f>
        <v>3400033</v>
      </c>
      <c r="F23" s="31">
        <f>SUM(F24:F24)</f>
        <v>0</v>
      </c>
      <c r="G23" s="31">
        <f>SUM(G24:G24)</f>
        <v>59094</v>
      </c>
      <c r="H23" s="31">
        <f>SUM(H24:H24)</f>
        <v>0</v>
      </c>
      <c r="I23" s="31">
        <f>SUM(I24:I24)</f>
        <v>2841414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3"/>
        <v>6964415</v>
      </c>
      <c r="P23" s="43">
        <f>(O23/P$35)</f>
        <v>1073.9267540478027</v>
      </c>
      <c r="Q23" s="10"/>
    </row>
    <row r="24" spans="1:17">
      <c r="A24" s="12"/>
      <c r="B24" s="44">
        <v>541</v>
      </c>
      <c r="C24" s="20" t="s">
        <v>36</v>
      </c>
      <c r="D24" s="46">
        <v>663874</v>
      </c>
      <c r="E24" s="46">
        <v>3400033</v>
      </c>
      <c r="F24" s="46">
        <v>0</v>
      </c>
      <c r="G24" s="46">
        <v>59094</v>
      </c>
      <c r="H24" s="46">
        <v>0</v>
      </c>
      <c r="I24" s="46">
        <v>2841414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6964415</v>
      </c>
      <c r="P24" s="47">
        <f>(O24/P$35)</f>
        <v>1073.9267540478027</v>
      </c>
      <c r="Q24" s="9"/>
    </row>
    <row r="25" spans="1:17" ht="15.75">
      <c r="A25" s="28" t="s">
        <v>38</v>
      </c>
      <c r="B25" s="29"/>
      <c r="C25" s="30"/>
      <c r="D25" s="31">
        <f>SUM(D26:D26)</f>
        <v>409575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1507012</v>
      </c>
      <c r="O25" s="31">
        <f t="shared" si="3"/>
        <v>1916587</v>
      </c>
      <c r="P25" s="43">
        <f>(O25/P$35)</f>
        <v>295.54155744024672</v>
      </c>
      <c r="Q25" s="10"/>
    </row>
    <row r="26" spans="1:17">
      <c r="A26" s="13"/>
      <c r="B26" s="45">
        <v>554</v>
      </c>
      <c r="C26" s="21" t="s">
        <v>39</v>
      </c>
      <c r="D26" s="46">
        <v>409575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1507012</v>
      </c>
      <c r="O26" s="46">
        <f t="shared" si="3"/>
        <v>1916587</v>
      </c>
      <c r="P26" s="47">
        <f>(O26/P$35)</f>
        <v>295.54155744024672</v>
      </c>
      <c r="Q26" s="9"/>
    </row>
    <row r="27" spans="1:17" ht="15.75">
      <c r="A27" s="28" t="s">
        <v>42</v>
      </c>
      <c r="B27" s="29"/>
      <c r="C27" s="30"/>
      <c r="D27" s="31">
        <f>SUM(D28:D29)</f>
        <v>825722</v>
      </c>
      <c r="E27" s="31">
        <f>SUM(E28:E29)</f>
        <v>2108233</v>
      </c>
      <c r="F27" s="31">
        <f>SUM(F28:F29)</f>
        <v>0</v>
      </c>
      <c r="G27" s="31">
        <f>SUM(G28:G29)</f>
        <v>374593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3308548</v>
      </c>
      <c r="P27" s="43">
        <f>(O27/P$35)</f>
        <v>510.18473400154204</v>
      </c>
      <c r="Q27" s="9"/>
    </row>
    <row r="28" spans="1:17">
      <c r="A28" s="12"/>
      <c r="B28" s="44">
        <v>572</v>
      </c>
      <c r="C28" s="20" t="s">
        <v>43</v>
      </c>
      <c r="D28" s="46">
        <v>534914</v>
      </c>
      <c r="E28" s="46">
        <v>2108233</v>
      </c>
      <c r="F28" s="46">
        <v>0</v>
      </c>
      <c r="G28" s="46">
        <v>374593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3017740</v>
      </c>
      <c r="P28" s="47">
        <f>(O28/P$35)</f>
        <v>465.34155744024673</v>
      </c>
      <c r="Q28" s="9"/>
    </row>
    <row r="29" spans="1:17">
      <c r="A29" s="12"/>
      <c r="B29" s="44">
        <v>573</v>
      </c>
      <c r="C29" s="20" t="s">
        <v>44</v>
      </c>
      <c r="D29" s="46">
        <v>290808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290808</v>
      </c>
      <c r="P29" s="47">
        <f>(O29/P$35)</f>
        <v>44.843176561295294</v>
      </c>
      <c r="Q29" s="9"/>
    </row>
    <row r="30" spans="1:17" ht="15.75">
      <c r="A30" s="28" t="s">
        <v>46</v>
      </c>
      <c r="B30" s="29"/>
      <c r="C30" s="30"/>
      <c r="D30" s="31">
        <f>SUM(D31:D32)</f>
        <v>4672290</v>
      </c>
      <c r="E30" s="31">
        <f>SUM(E31:E32)</f>
        <v>256511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789318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158755</v>
      </c>
      <c r="N30" s="31">
        <f>SUM(N31:N32)</f>
        <v>0</v>
      </c>
      <c r="O30" s="31">
        <f>SUM(D30:N30)</f>
        <v>5876874</v>
      </c>
      <c r="P30" s="43">
        <f>(O30/P$35)</f>
        <v>906.22575173477253</v>
      </c>
      <c r="Q30" s="9"/>
    </row>
    <row r="31" spans="1:17">
      <c r="A31" s="12"/>
      <c r="B31" s="44">
        <v>581</v>
      </c>
      <c r="C31" s="20" t="s">
        <v>90</v>
      </c>
      <c r="D31" s="46">
        <v>4672290</v>
      </c>
      <c r="E31" s="46">
        <v>256511</v>
      </c>
      <c r="F31" s="46">
        <v>0</v>
      </c>
      <c r="G31" s="46">
        <v>0</v>
      </c>
      <c r="H31" s="46">
        <v>0</v>
      </c>
      <c r="I31" s="46">
        <v>789318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5718119</v>
      </c>
      <c r="P31" s="47">
        <f>(O31/P$35)</f>
        <v>881.74541249036236</v>
      </c>
      <c r="Q31" s="9"/>
    </row>
    <row r="32" spans="1:17" ht="15.75" thickBot="1">
      <c r="A32" s="12"/>
      <c r="B32" s="44">
        <v>590</v>
      </c>
      <c r="C32" s="20" t="s">
        <v>91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158755</v>
      </c>
      <c r="N32" s="46">
        <v>0</v>
      </c>
      <c r="O32" s="46">
        <f t="shared" ref="O32" si="4">SUM(D32:N32)</f>
        <v>158755</v>
      </c>
      <c r="P32" s="47">
        <f>(O32/P$35)</f>
        <v>24.480339244410178</v>
      </c>
      <c r="Q32" s="9"/>
    </row>
    <row r="33" spans="1:120" ht="16.5" thickBot="1">
      <c r="A33" s="14" t="s">
        <v>10</v>
      </c>
      <c r="B33" s="23"/>
      <c r="C33" s="22"/>
      <c r="D33" s="15">
        <f>SUM(D5,D15,D19,D23,D25,D27,D30)</f>
        <v>18048494</v>
      </c>
      <c r="E33" s="15">
        <f t="shared" ref="E33:N33" si="5">SUM(E5,E15,E19,E23,E25,E27,E30)</f>
        <v>7052966</v>
      </c>
      <c r="F33" s="15">
        <f t="shared" si="5"/>
        <v>1570557</v>
      </c>
      <c r="G33" s="15">
        <f t="shared" si="5"/>
        <v>531410</v>
      </c>
      <c r="H33" s="15">
        <f t="shared" si="5"/>
        <v>0</v>
      </c>
      <c r="I33" s="15">
        <f t="shared" si="5"/>
        <v>14681406</v>
      </c>
      <c r="J33" s="15">
        <f t="shared" si="5"/>
        <v>0</v>
      </c>
      <c r="K33" s="15">
        <f t="shared" si="5"/>
        <v>4351270</v>
      </c>
      <c r="L33" s="15">
        <f t="shared" si="5"/>
        <v>0</v>
      </c>
      <c r="M33" s="15">
        <f t="shared" si="5"/>
        <v>158755</v>
      </c>
      <c r="N33" s="15">
        <f t="shared" si="5"/>
        <v>1507012</v>
      </c>
      <c r="O33" s="15">
        <f>SUM(D33:N33)</f>
        <v>47901870</v>
      </c>
      <c r="P33" s="37">
        <f>(O33/P$35)</f>
        <v>7386.5643793369318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94</v>
      </c>
      <c r="N35" s="93"/>
      <c r="O35" s="93"/>
      <c r="P35" s="41">
        <v>6485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5852505</v>
      </c>
      <c r="E5" s="26">
        <f t="shared" si="0"/>
        <v>0</v>
      </c>
      <c r="F5" s="26">
        <f t="shared" si="0"/>
        <v>838630</v>
      </c>
      <c r="G5" s="26">
        <f t="shared" si="0"/>
        <v>170984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2255364</v>
      </c>
      <c r="L5" s="26">
        <f t="shared" si="0"/>
        <v>0</v>
      </c>
      <c r="M5" s="26">
        <f t="shared" si="0"/>
        <v>0</v>
      </c>
      <c r="N5" s="27">
        <f>SUM(D5:M5)</f>
        <v>9117483</v>
      </c>
      <c r="O5" s="32">
        <f t="shared" ref="O5:O34" si="1">(N5/O$36)</f>
        <v>1403.3373864860705</v>
      </c>
      <c r="P5" s="6"/>
    </row>
    <row r="6" spans="1:133">
      <c r="A6" s="12"/>
      <c r="B6" s="44">
        <v>511</v>
      </c>
      <c r="C6" s="20" t="s">
        <v>19</v>
      </c>
      <c r="D6" s="46">
        <v>245595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245595</v>
      </c>
      <c r="O6" s="47">
        <f t="shared" si="1"/>
        <v>37.801292904417423</v>
      </c>
      <c r="P6" s="9"/>
    </row>
    <row r="7" spans="1:133">
      <c r="A7" s="12"/>
      <c r="B7" s="44">
        <v>512</v>
      </c>
      <c r="C7" s="20" t="s">
        <v>20</v>
      </c>
      <c r="D7" s="46">
        <v>1678209</v>
      </c>
      <c r="E7" s="46">
        <v>0</v>
      </c>
      <c r="F7" s="46">
        <v>0</v>
      </c>
      <c r="G7" s="46">
        <v>170984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1849193</v>
      </c>
      <c r="O7" s="47">
        <f t="shared" si="1"/>
        <v>284.6225950438664</v>
      </c>
      <c r="P7" s="9"/>
    </row>
    <row r="8" spans="1:133">
      <c r="A8" s="12"/>
      <c r="B8" s="44">
        <v>513</v>
      </c>
      <c r="C8" s="20" t="s">
        <v>21</v>
      </c>
      <c r="D8" s="46">
        <v>964779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964779</v>
      </c>
      <c r="O8" s="47">
        <f t="shared" si="1"/>
        <v>148.49607511158996</v>
      </c>
      <c r="P8" s="9"/>
    </row>
    <row r="9" spans="1:133">
      <c r="A9" s="12"/>
      <c r="B9" s="44">
        <v>514</v>
      </c>
      <c r="C9" s="20" t="s">
        <v>22</v>
      </c>
      <c r="D9" s="46">
        <v>516502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516502</v>
      </c>
      <c r="O9" s="47">
        <f t="shared" si="1"/>
        <v>79.498537786670767</v>
      </c>
      <c r="P9" s="9"/>
    </row>
    <row r="10" spans="1:133">
      <c r="A10" s="12"/>
      <c r="B10" s="44">
        <v>515</v>
      </c>
      <c r="C10" s="20" t="s">
        <v>23</v>
      </c>
      <c r="D10" s="46">
        <v>781024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781024</v>
      </c>
      <c r="O10" s="47">
        <f t="shared" si="1"/>
        <v>120.21302139448976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838630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838630</v>
      </c>
      <c r="O11" s="47">
        <f t="shared" si="1"/>
        <v>129.07957518854857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2255364</v>
      </c>
      <c r="L12" s="46">
        <v>0</v>
      </c>
      <c r="M12" s="46">
        <v>0</v>
      </c>
      <c r="N12" s="46">
        <f t="shared" si="2"/>
        <v>2255364</v>
      </c>
      <c r="O12" s="47">
        <f t="shared" si="1"/>
        <v>347.13929505925813</v>
      </c>
      <c r="P12" s="9"/>
    </row>
    <row r="13" spans="1:133">
      <c r="A13" s="12"/>
      <c r="B13" s="44">
        <v>519</v>
      </c>
      <c r="C13" s="20" t="s">
        <v>26</v>
      </c>
      <c r="D13" s="46">
        <v>1666396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1666396</v>
      </c>
      <c r="O13" s="47">
        <f t="shared" si="1"/>
        <v>256.48699399722949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3704397</v>
      </c>
      <c r="E14" s="31">
        <f t="shared" si="3"/>
        <v>675674</v>
      </c>
      <c r="F14" s="31">
        <f t="shared" si="3"/>
        <v>0</v>
      </c>
      <c r="G14" s="31">
        <f t="shared" si="3"/>
        <v>144866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4524937</v>
      </c>
      <c r="O14" s="43">
        <f t="shared" si="1"/>
        <v>696.46559950746496</v>
      </c>
      <c r="P14" s="10"/>
    </row>
    <row r="15" spans="1:133">
      <c r="A15" s="12"/>
      <c r="B15" s="44">
        <v>521</v>
      </c>
      <c r="C15" s="20" t="s">
        <v>28</v>
      </c>
      <c r="D15" s="46">
        <v>3690603</v>
      </c>
      <c r="E15" s="46">
        <v>0</v>
      </c>
      <c r="F15" s="46">
        <v>0</v>
      </c>
      <c r="G15" s="46">
        <v>144866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3835469</v>
      </c>
      <c r="O15" s="47">
        <f t="shared" si="1"/>
        <v>590.34462059412033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675674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675674</v>
      </c>
      <c r="O16" s="47">
        <f t="shared" si="1"/>
        <v>103.99784515930429</v>
      </c>
      <c r="P16" s="9"/>
    </row>
    <row r="17" spans="1:16">
      <c r="A17" s="12"/>
      <c r="B17" s="44">
        <v>525</v>
      </c>
      <c r="C17" s="20" t="s">
        <v>30</v>
      </c>
      <c r="D17" s="46">
        <v>13794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13794</v>
      </c>
      <c r="O17" s="47">
        <f t="shared" si="1"/>
        <v>2.1231337540403263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592915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7197611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7790526</v>
      </c>
      <c r="O18" s="43">
        <f t="shared" si="1"/>
        <v>1199.0958904109589</v>
      </c>
      <c r="P18" s="10"/>
    </row>
    <row r="19" spans="1:16">
      <c r="A19" s="12"/>
      <c r="B19" s="44">
        <v>534</v>
      </c>
      <c r="C19" s="20" t="s">
        <v>32</v>
      </c>
      <c r="D19" s="46">
        <v>52199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52199</v>
      </c>
      <c r="O19" s="47">
        <f t="shared" si="1"/>
        <v>8.0343235339387409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7197611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7197611</v>
      </c>
      <c r="O20" s="47">
        <f t="shared" si="1"/>
        <v>1107.8360781899339</v>
      </c>
      <c r="P20" s="9"/>
    </row>
    <row r="21" spans="1:16">
      <c r="A21" s="12"/>
      <c r="B21" s="44">
        <v>537</v>
      </c>
      <c r="C21" s="20" t="s">
        <v>34</v>
      </c>
      <c r="D21" s="46">
        <v>540716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540716</v>
      </c>
      <c r="O21" s="47">
        <f t="shared" si="1"/>
        <v>83.225488687086354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818303</v>
      </c>
      <c r="E22" s="31">
        <f t="shared" si="6"/>
        <v>2162848</v>
      </c>
      <c r="F22" s="31">
        <f t="shared" si="6"/>
        <v>0</v>
      </c>
      <c r="G22" s="31">
        <f t="shared" si="6"/>
        <v>689046</v>
      </c>
      <c r="H22" s="31">
        <f t="shared" si="6"/>
        <v>0</v>
      </c>
      <c r="I22" s="31">
        <f t="shared" si="6"/>
        <v>2590570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6260767</v>
      </c>
      <c r="O22" s="43">
        <f t="shared" si="1"/>
        <v>963.63967985223951</v>
      </c>
      <c r="P22" s="10"/>
    </row>
    <row r="23" spans="1:16">
      <c r="A23" s="12"/>
      <c r="B23" s="44">
        <v>541</v>
      </c>
      <c r="C23" s="20" t="s">
        <v>36</v>
      </c>
      <c r="D23" s="46">
        <v>818303</v>
      </c>
      <c r="E23" s="46">
        <v>2162848</v>
      </c>
      <c r="F23" s="46">
        <v>0</v>
      </c>
      <c r="G23" s="46">
        <v>689046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3670197</v>
      </c>
      <c r="O23" s="47">
        <f t="shared" si="1"/>
        <v>564.9064183469294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2590570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2590570</v>
      </c>
      <c r="O24" s="47">
        <f t="shared" si="1"/>
        <v>398.73326150531017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279380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1102126</v>
      </c>
      <c r="N25" s="31">
        <f t="shared" si="7"/>
        <v>1381506</v>
      </c>
      <c r="O25" s="43">
        <f t="shared" si="1"/>
        <v>212.6375250115438</v>
      </c>
      <c r="P25" s="10"/>
    </row>
    <row r="26" spans="1:16">
      <c r="A26" s="13"/>
      <c r="B26" s="45">
        <v>554</v>
      </c>
      <c r="C26" s="21" t="s">
        <v>39</v>
      </c>
      <c r="D26" s="46">
        <v>279380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1102126</v>
      </c>
      <c r="N26" s="46">
        <f t="shared" si="7"/>
        <v>1381506</v>
      </c>
      <c r="O26" s="47">
        <f t="shared" si="1"/>
        <v>212.6375250115438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0.15391719255040789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0.15391719255040789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669797</v>
      </c>
      <c r="E29" s="31">
        <f t="shared" si="11"/>
        <v>2407038</v>
      </c>
      <c r="F29" s="31">
        <f t="shared" si="11"/>
        <v>0</v>
      </c>
      <c r="G29" s="31">
        <f t="shared" si="11"/>
        <v>171129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3247964</v>
      </c>
      <c r="O29" s="43">
        <f t="shared" si="1"/>
        <v>499.91750038479296</v>
      </c>
      <c r="P29" s="9"/>
    </row>
    <row r="30" spans="1:16">
      <c r="A30" s="12"/>
      <c r="B30" s="44">
        <v>572</v>
      </c>
      <c r="C30" s="20" t="s">
        <v>43</v>
      </c>
      <c r="D30" s="46">
        <v>511642</v>
      </c>
      <c r="E30" s="46">
        <v>2407038</v>
      </c>
      <c r="F30" s="46">
        <v>0</v>
      </c>
      <c r="G30" s="46">
        <v>171129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3089809</v>
      </c>
      <c r="O30" s="47">
        <f t="shared" si="1"/>
        <v>475.57472679698321</v>
      </c>
      <c r="P30" s="9"/>
    </row>
    <row r="31" spans="1:16">
      <c r="A31" s="12"/>
      <c r="B31" s="44">
        <v>573</v>
      </c>
      <c r="C31" s="20" t="s">
        <v>44</v>
      </c>
      <c r="D31" s="46">
        <v>158155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158155</v>
      </c>
      <c r="O31" s="47">
        <f t="shared" si="1"/>
        <v>24.342773587809759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2733475</v>
      </c>
      <c r="E32" s="31">
        <f t="shared" si="12"/>
        <v>907298</v>
      </c>
      <c r="F32" s="31">
        <f t="shared" si="12"/>
        <v>300000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3940773</v>
      </c>
      <c r="O32" s="43">
        <f t="shared" si="1"/>
        <v>606.55271663844849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2733475</v>
      </c>
      <c r="E33" s="46">
        <v>907298</v>
      </c>
      <c r="F33" s="46">
        <v>300000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3940773</v>
      </c>
      <c r="O33" s="47">
        <f t="shared" si="1"/>
        <v>606.55271663844849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14650772</v>
      </c>
      <c r="E34" s="15">
        <f t="shared" si="13"/>
        <v>6153858</v>
      </c>
      <c r="F34" s="15">
        <f t="shared" si="13"/>
        <v>1138630</v>
      </c>
      <c r="G34" s="15">
        <f t="shared" si="13"/>
        <v>1176025</v>
      </c>
      <c r="H34" s="15">
        <f t="shared" si="13"/>
        <v>0</v>
      </c>
      <c r="I34" s="15">
        <f t="shared" si="13"/>
        <v>9788181</v>
      </c>
      <c r="J34" s="15">
        <f t="shared" si="13"/>
        <v>0</v>
      </c>
      <c r="K34" s="15">
        <f t="shared" si="13"/>
        <v>2255364</v>
      </c>
      <c r="L34" s="15">
        <f t="shared" si="13"/>
        <v>0</v>
      </c>
      <c r="M34" s="15">
        <f t="shared" si="13"/>
        <v>1102126</v>
      </c>
      <c r="N34" s="15">
        <f t="shared" si="10"/>
        <v>36264956</v>
      </c>
      <c r="O34" s="37">
        <f t="shared" si="1"/>
        <v>5581.8002154840697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57</v>
      </c>
      <c r="M36" s="93"/>
      <c r="N36" s="93"/>
      <c r="O36" s="41">
        <v>6497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8131605</v>
      </c>
      <c r="E5" s="26">
        <f t="shared" si="0"/>
        <v>0</v>
      </c>
      <c r="F5" s="26">
        <f t="shared" si="0"/>
        <v>3769607</v>
      </c>
      <c r="G5" s="26">
        <f t="shared" si="0"/>
        <v>318534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2181080</v>
      </c>
      <c r="L5" s="26">
        <f t="shared" si="0"/>
        <v>0</v>
      </c>
      <c r="M5" s="26">
        <f t="shared" si="0"/>
        <v>0</v>
      </c>
      <c r="N5" s="27">
        <f>SUM(D5:M5)</f>
        <v>14400826</v>
      </c>
      <c r="O5" s="32">
        <f t="shared" ref="O5:O34" si="1">(N5/O$36)</f>
        <v>2219.2673755586375</v>
      </c>
      <c r="P5" s="6"/>
    </row>
    <row r="6" spans="1:133">
      <c r="A6" s="12"/>
      <c r="B6" s="44">
        <v>511</v>
      </c>
      <c r="C6" s="20" t="s">
        <v>19</v>
      </c>
      <c r="D6" s="46">
        <v>219217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219217</v>
      </c>
      <c r="O6" s="47">
        <f t="shared" si="1"/>
        <v>33.782863307135152</v>
      </c>
      <c r="P6" s="9"/>
    </row>
    <row r="7" spans="1:133">
      <c r="A7" s="12"/>
      <c r="B7" s="44">
        <v>512</v>
      </c>
      <c r="C7" s="20" t="s">
        <v>20</v>
      </c>
      <c r="D7" s="46">
        <v>1599225</v>
      </c>
      <c r="E7" s="46">
        <v>0</v>
      </c>
      <c r="F7" s="46">
        <v>0</v>
      </c>
      <c r="G7" s="46">
        <v>318534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1917759</v>
      </c>
      <c r="O7" s="47">
        <f t="shared" si="1"/>
        <v>295.53999075358297</v>
      </c>
      <c r="P7" s="9"/>
    </row>
    <row r="8" spans="1:133">
      <c r="A8" s="12"/>
      <c r="B8" s="44">
        <v>513</v>
      </c>
      <c r="C8" s="20" t="s">
        <v>21</v>
      </c>
      <c r="D8" s="46">
        <v>864899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864899</v>
      </c>
      <c r="O8" s="47">
        <f t="shared" si="1"/>
        <v>133.28694714131606</v>
      </c>
      <c r="P8" s="9"/>
    </row>
    <row r="9" spans="1:133">
      <c r="A9" s="12"/>
      <c r="B9" s="44">
        <v>514</v>
      </c>
      <c r="C9" s="20" t="s">
        <v>22</v>
      </c>
      <c r="D9" s="46">
        <v>504690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504690</v>
      </c>
      <c r="O9" s="47">
        <f t="shared" si="1"/>
        <v>77.776236708275547</v>
      </c>
      <c r="P9" s="9"/>
    </row>
    <row r="10" spans="1:133">
      <c r="A10" s="12"/>
      <c r="B10" s="44">
        <v>515</v>
      </c>
      <c r="C10" s="20" t="s">
        <v>23</v>
      </c>
      <c r="D10" s="46">
        <v>715473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715473</v>
      </c>
      <c r="O10" s="47">
        <f t="shared" si="1"/>
        <v>110.25936199722608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3769607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3769607</v>
      </c>
      <c r="O11" s="47">
        <f t="shared" si="1"/>
        <v>580.92263831098785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2181080</v>
      </c>
      <c r="L12" s="46">
        <v>0</v>
      </c>
      <c r="M12" s="46">
        <v>0</v>
      </c>
      <c r="N12" s="46">
        <f t="shared" si="2"/>
        <v>2181080</v>
      </c>
      <c r="O12" s="47">
        <f t="shared" si="1"/>
        <v>336.11958699337339</v>
      </c>
      <c r="P12" s="9"/>
    </row>
    <row r="13" spans="1:133">
      <c r="A13" s="12"/>
      <c r="B13" s="44">
        <v>519</v>
      </c>
      <c r="C13" s="20" t="s">
        <v>26</v>
      </c>
      <c r="D13" s="46">
        <v>4228101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4228101</v>
      </c>
      <c r="O13" s="47">
        <f t="shared" si="1"/>
        <v>651.57975034674064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3619912</v>
      </c>
      <c r="E14" s="31">
        <f t="shared" si="3"/>
        <v>929049</v>
      </c>
      <c r="F14" s="31">
        <f t="shared" si="3"/>
        <v>0</v>
      </c>
      <c r="G14" s="31">
        <f t="shared" si="3"/>
        <v>36767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4585728</v>
      </c>
      <c r="O14" s="43">
        <f t="shared" si="1"/>
        <v>706.6925566343042</v>
      </c>
      <c r="P14" s="10"/>
    </row>
    <row r="15" spans="1:133">
      <c r="A15" s="12"/>
      <c r="B15" s="44">
        <v>521</v>
      </c>
      <c r="C15" s="20" t="s">
        <v>28</v>
      </c>
      <c r="D15" s="46">
        <v>3511280</v>
      </c>
      <c r="E15" s="46">
        <v>43143</v>
      </c>
      <c r="F15" s="46">
        <v>0</v>
      </c>
      <c r="G15" s="46">
        <v>36767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3591190</v>
      </c>
      <c r="O15" s="47">
        <f t="shared" si="1"/>
        <v>553.42733857296969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885906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885906</v>
      </c>
      <c r="O16" s="47">
        <f t="shared" si="1"/>
        <v>136.52427184466021</v>
      </c>
      <c r="P16" s="9"/>
    </row>
    <row r="17" spans="1:16">
      <c r="A17" s="12"/>
      <c r="B17" s="44">
        <v>525</v>
      </c>
      <c r="C17" s="20" t="s">
        <v>30</v>
      </c>
      <c r="D17" s="46">
        <v>108632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108632</v>
      </c>
      <c r="O17" s="47">
        <f t="shared" si="1"/>
        <v>16.740946216674374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619264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7749674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8368938</v>
      </c>
      <c r="O18" s="43">
        <f t="shared" si="1"/>
        <v>1289.7115117891817</v>
      </c>
      <c r="P18" s="10"/>
    </row>
    <row r="19" spans="1:16">
      <c r="A19" s="12"/>
      <c r="B19" s="44">
        <v>534</v>
      </c>
      <c r="C19" s="20" t="s">
        <v>32</v>
      </c>
      <c r="D19" s="46">
        <v>41992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41992</v>
      </c>
      <c r="O19" s="47">
        <f t="shared" si="1"/>
        <v>6.4712590537833252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7659796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7659796</v>
      </c>
      <c r="O20" s="47">
        <f t="shared" si="1"/>
        <v>1180.4278008938204</v>
      </c>
      <c r="P20" s="9"/>
    </row>
    <row r="21" spans="1:16">
      <c r="A21" s="12"/>
      <c r="B21" s="44">
        <v>537</v>
      </c>
      <c r="C21" s="20" t="s">
        <v>34</v>
      </c>
      <c r="D21" s="46">
        <v>577272</v>
      </c>
      <c r="E21" s="46">
        <v>0</v>
      </c>
      <c r="F21" s="46">
        <v>0</v>
      </c>
      <c r="G21" s="46">
        <v>0</v>
      </c>
      <c r="H21" s="46">
        <v>0</v>
      </c>
      <c r="I21" s="46">
        <v>89878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667150</v>
      </c>
      <c r="O21" s="47">
        <f t="shared" si="1"/>
        <v>102.81245184157805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772313</v>
      </c>
      <c r="E22" s="31">
        <f t="shared" si="6"/>
        <v>2726740</v>
      </c>
      <c r="F22" s="31">
        <f t="shared" si="6"/>
        <v>0</v>
      </c>
      <c r="G22" s="31">
        <f t="shared" si="6"/>
        <v>936785</v>
      </c>
      <c r="H22" s="31">
        <f t="shared" si="6"/>
        <v>0</v>
      </c>
      <c r="I22" s="31">
        <f t="shared" si="6"/>
        <v>2451115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6886953</v>
      </c>
      <c r="O22" s="43">
        <f t="shared" si="1"/>
        <v>1061.3273231622745</v>
      </c>
      <c r="P22" s="10"/>
    </row>
    <row r="23" spans="1:16">
      <c r="A23" s="12"/>
      <c r="B23" s="44">
        <v>541</v>
      </c>
      <c r="C23" s="20" t="s">
        <v>36</v>
      </c>
      <c r="D23" s="46">
        <v>772313</v>
      </c>
      <c r="E23" s="46">
        <v>2726740</v>
      </c>
      <c r="F23" s="46">
        <v>0</v>
      </c>
      <c r="G23" s="46">
        <v>936785</v>
      </c>
      <c r="H23" s="46">
        <v>0</v>
      </c>
      <c r="I23" s="46">
        <v>1302990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5738828</v>
      </c>
      <c r="O23" s="47">
        <f t="shared" si="1"/>
        <v>884.39328093697031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1148125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1148125</v>
      </c>
      <c r="O24" s="47">
        <f t="shared" si="1"/>
        <v>176.93404222530435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269328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1171501</v>
      </c>
      <c r="N25" s="31">
        <f t="shared" si="7"/>
        <v>1440829</v>
      </c>
      <c r="O25" s="43">
        <f t="shared" si="1"/>
        <v>222.04176298351055</v>
      </c>
      <c r="P25" s="10"/>
    </row>
    <row r="26" spans="1:16">
      <c r="A26" s="13"/>
      <c r="B26" s="45">
        <v>554</v>
      </c>
      <c r="C26" s="21" t="s">
        <v>39</v>
      </c>
      <c r="D26" s="46">
        <v>269328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1171501</v>
      </c>
      <c r="N26" s="46">
        <f t="shared" si="7"/>
        <v>1440829</v>
      </c>
      <c r="O26" s="47">
        <f t="shared" si="1"/>
        <v>222.04176298351055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0.15410695022345508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0.15410695022345508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619571</v>
      </c>
      <c r="E29" s="31">
        <f t="shared" si="11"/>
        <v>2176256</v>
      </c>
      <c r="F29" s="31">
        <f t="shared" si="11"/>
        <v>0</v>
      </c>
      <c r="G29" s="31">
        <f t="shared" si="11"/>
        <v>46537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2842364</v>
      </c>
      <c r="O29" s="43">
        <f t="shared" si="1"/>
        <v>438.02804746494064</v>
      </c>
      <c r="P29" s="9"/>
    </row>
    <row r="30" spans="1:16">
      <c r="A30" s="12"/>
      <c r="B30" s="44">
        <v>572</v>
      </c>
      <c r="C30" s="20" t="s">
        <v>43</v>
      </c>
      <c r="D30" s="46">
        <v>463595</v>
      </c>
      <c r="E30" s="46">
        <v>2176256</v>
      </c>
      <c r="F30" s="46">
        <v>0</v>
      </c>
      <c r="G30" s="46">
        <v>46537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2686388</v>
      </c>
      <c r="O30" s="47">
        <f t="shared" si="1"/>
        <v>413.99106179688704</v>
      </c>
      <c r="P30" s="9"/>
    </row>
    <row r="31" spans="1:16">
      <c r="A31" s="12"/>
      <c r="B31" s="44">
        <v>573</v>
      </c>
      <c r="C31" s="20" t="s">
        <v>44</v>
      </c>
      <c r="D31" s="46">
        <v>155976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155976</v>
      </c>
      <c r="O31" s="47">
        <f t="shared" si="1"/>
        <v>24.036985668053628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3145040</v>
      </c>
      <c r="E32" s="31">
        <f t="shared" si="12"/>
        <v>577314</v>
      </c>
      <c r="F32" s="31">
        <f t="shared" si="12"/>
        <v>0</v>
      </c>
      <c r="G32" s="31">
        <f t="shared" si="12"/>
        <v>627937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4350291</v>
      </c>
      <c r="O32" s="43">
        <f t="shared" si="1"/>
        <v>670.41007859454464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3145040</v>
      </c>
      <c r="E33" s="46">
        <v>577314</v>
      </c>
      <c r="F33" s="46">
        <v>0</v>
      </c>
      <c r="G33" s="46">
        <v>627937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4350291</v>
      </c>
      <c r="O33" s="47">
        <f t="shared" si="1"/>
        <v>670.41007859454464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17177033</v>
      </c>
      <c r="E34" s="15">
        <f t="shared" si="13"/>
        <v>6410359</v>
      </c>
      <c r="F34" s="15">
        <f t="shared" si="13"/>
        <v>3769607</v>
      </c>
      <c r="G34" s="15">
        <f t="shared" si="13"/>
        <v>1966560</v>
      </c>
      <c r="H34" s="15">
        <f t="shared" si="13"/>
        <v>0</v>
      </c>
      <c r="I34" s="15">
        <f t="shared" si="13"/>
        <v>10200789</v>
      </c>
      <c r="J34" s="15">
        <f t="shared" si="13"/>
        <v>0</v>
      </c>
      <c r="K34" s="15">
        <f t="shared" si="13"/>
        <v>2181080</v>
      </c>
      <c r="L34" s="15">
        <f t="shared" si="13"/>
        <v>0</v>
      </c>
      <c r="M34" s="15">
        <f t="shared" si="13"/>
        <v>1171501</v>
      </c>
      <c r="N34" s="15">
        <f t="shared" si="10"/>
        <v>42876929</v>
      </c>
      <c r="O34" s="37">
        <f t="shared" si="1"/>
        <v>6607.6327631376171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55</v>
      </c>
      <c r="M36" s="93"/>
      <c r="N36" s="93"/>
      <c r="O36" s="41">
        <v>6489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4078702</v>
      </c>
      <c r="E5" s="26">
        <f t="shared" si="0"/>
        <v>1452</v>
      </c>
      <c r="F5" s="26">
        <f t="shared" si="0"/>
        <v>744438</v>
      </c>
      <c r="G5" s="26">
        <f t="shared" si="0"/>
        <v>223393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1918619</v>
      </c>
      <c r="L5" s="26">
        <f t="shared" si="0"/>
        <v>0</v>
      </c>
      <c r="M5" s="26">
        <f t="shared" si="0"/>
        <v>0</v>
      </c>
      <c r="N5" s="27">
        <f>SUM(D5:M5)</f>
        <v>6966604</v>
      </c>
      <c r="O5" s="32">
        <f t="shared" ref="O5:O34" si="1">(N5/O$36)</f>
        <v>1076.7548686244204</v>
      </c>
      <c r="P5" s="6"/>
    </row>
    <row r="6" spans="1:133">
      <c r="A6" s="12"/>
      <c r="B6" s="44">
        <v>511</v>
      </c>
      <c r="C6" s="20" t="s">
        <v>19</v>
      </c>
      <c r="D6" s="46">
        <v>249845</v>
      </c>
      <c r="E6" s="46">
        <v>1452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251297</v>
      </c>
      <c r="O6" s="47">
        <f t="shared" si="1"/>
        <v>38.840340030911904</v>
      </c>
      <c r="P6" s="9"/>
    </row>
    <row r="7" spans="1:133">
      <c r="A7" s="12"/>
      <c r="B7" s="44">
        <v>512</v>
      </c>
      <c r="C7" s="20" t="s">
        <v>20</v>
      </c>
      <c r="D7" s="46">
        <v>1391298</v>
      </c>
      <c r="E7" s="46">
        <v>0</v>
      </c>
      <c r="F7" s="46">
        <v>0</v>
      </c>
      <c r="G7" s="46">
        <v>223393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1614691</v>
      </c>
      <c r="O7" s="47">
        <f t="shared" si="1"/>
        <v>249.56584234930449</v>
      </c>
      <c r="P7" s="9"/>
    </row>
    <row r="8" spans="1:133">
      <c r="A8" s="12"/>
      <c r="B8" s="44">
        <v>513</v>
      </c>
      <c r="C8" s="20" t="s">
        <v>21</v>
      </c>
      <c r="D8" s="46">
        <v>790303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790303</v>
      </c>
      <c r="O8" s="47">
        <f t="shared" si="1"/>
        <v>122.14884080370943</v>
      </c>
      <c r="P8" s="9"/>
    </row>
    <row r="9" spans="1:133">
      <c r="A9" s="12"/>
      <c r="B9" s="44">
        <v>514</v>
      </c>
      <c r="C9" s="20" t="s">
        <v>22</v>
      </c>
      <c r="D9" s="46">
        <v>523910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523910</v>
      </c>
      <c r="O9" s="47">
        <f t="shared" si="1"/>
        <v>80.975270479134466</v>
      </c>
      <c r="P9" s="9"/>
    </row>
    <row r="10" spans="1:133">
      <c r="A10" s="12"/>
      <c r="B10" s="44">
        <v>515</v>
      </c>
      <c r="C10" s="20" t="s">
        <v>23</v>
      </c>
      <c r="D10" s="46">
        <v>579677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579677</v>
      </c>
      <c r="O10" s="47">
        <f t="shared" si="1"/>
        <v>89.59459041731067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744438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744438</v>
      </c>
      <c r="O11" s="47">
        <f t="shared" si="1"/>
        <v>115.05996908809892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1918619</v>
      </c>
      <c r="L12" s="46">
        <v>0</v>
      </c>
      <c r="M12" s="46">
        <v>0</v>
      </c>
      <c r="N12" s="46">
        <f t="shared" si="2"/>
        <v>1918619</v>
      </c>
      <c r="O12" s="47">
        <f t="shared" si="1"/>
        <v>296.54080370942813</v>
      </c>
      <c r="P12" s="9"/>
    </row>
    <row r="13" spans="1:133">
      <c r="A13" s="12"/>
      <c r="B13" s="44">
        <v>519</v>
      </c>
      <c r="C13" s="20" t="s">
        <v>26</v>
      </c>
      <c r="D13" s="46">
        <v>543669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543669</v>
      </c>
      <c r="O13" s="47">
        <f t="shared" si="1"/>
        <v>84.029211746522407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3446954</v>
      </c>
      <c r="E14" s="31">
        <f t="shared" si="3"/>
        <v>605868</v>
      </c>
      <c r="F14" s="31">
        <f t="shared" si="3"/>
        <v>0</v>
      </c>
      <c r="G14" s="31">
        <f t="shared" si="3"/>
        <v>298157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4350979</v>
      </c>
      <c r="O14" s="43">
        <f t="shared" si="1"/>
        <v>672.48516228748065</v>
      </c>
      <c r="P14" s="10"/>
    </row>
    <row r="15" spans="1:133">
      <c r="A15" s="12"/>
      <c r="B15" s="44">
        <v>521</v>
      </c>
      <c r="C15" s="20" t="s">
        <v>28</v>
      </c>
      <c r="D15" s="46">
        <v>3438123</v>
      </c>
      <c r="E15" s="46">
        <v>0</v>
      </c>
      <c r="F15" s="46">
        <v>0</v>
      </c>
      <c r="G15" s="46">
        <v>298157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3736280</v>
      </c>
      <c r="O15" s="47">
        <f t="shared" si="1"/>
        <v>577.47758887171562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605868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605868</v>
      </c>
      <c r="O16" s="47">
        <f t="shared" si="1"/>
        <v>93.642658423493046</v>
      </c>
      <c r="P16" s="9"/>
    </row>
    <row r="17" spans="1:16">
      <c r="A17" s="12"/>
      <c r="B17" s="44">
        <v>525</v>
      </c>
      <c r="C17" s="20" t="s">
        <v>30</v>
      </c>
      <c r="D17" s="46">
        <v>8831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8831</v>
      </c>
      <c r="O17" s="47">
        <f t="shared" si="1"/>
        <v>1.3649149922720247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459106</v>
      </c>
      <c r="E18" s="31">
        <f t="shared" si="5"/>
        <v>232531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7270321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7961958</v>
      </c>
      <c r="O18" s="43">
        <f t="shared" si="1"/>
        <v>1230.5962905718702</v>
      </c>
      <c r="P18" s="10"/>
    </row>
    <row r="19" spans="1:16">
      <c r="A19" s="12"/>
      <c r="B19" s="44">
        <v>534</v>
      </c>
      <c r="C19" s="20" t="s">
        <v>32</v>
      </c>
      <c r="D19" s="46">
        <v>43205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43205</v>
      </c>
      <c r="O19" s="47">
        <f t="shared" si="1"/>
        <v>6.6777434312210202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7182495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7182495</v>
      </c>
      <c r="O20" s="47">
        <f t="shared" si="1"/>
        <v>1110.1228748068006</v>
      </c>
      <c r="P20" s="9"/>
    </row>
    <row r="21" spans="1:16">
      <c r="A21" s="12"/>
      <c r="B21" s="44">
        <v>537</v>
      </c>
      <c r="C21" s="20" t="s">
        <v>34</v>
      </c>
      <c r="D21" s="46">
        <v>415901</v>
      </c>
      <c r="E21" s="46">
        <v>232531</v>
      </c>
      <c r="F21" s="46">
        <v>0</v>
      </c>
      <c r="G21" s="46">
        <v>0</v>
      </c>
      <c r="H21" s="46">
        <v>0</v>
      </c>
      <c r="I21" s="46">
        <v>87826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736258</v>
      </c>
      <c r="O21" s="47">
        <f t="shared" si="1"/>
        <v>113.79567233384853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673502</v>
      </c>
      <c r="E22" s="31">
        <f t="shared" si="6"/>
        <v>1732459</v>
      </c>
      <c r="F22" s="31">
        <f t="shared" si="6"/>
        <v>0</v>
      </c>
      <c r="G22" s="31">
        <f t="shared" si="6"/>
        <v>1199819</v>
      </c>
      <c r="H22" s="31">
        <f t="shared" si="6"/>
        <v>0</v>
      </c>
      <c r="I22" s="31">
        <f t="shared" si="6"/>
        <v>2206795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5812575</v>
      </c>
      <c r="O22" s="43">
        <f t="shared" si="1"/>
        <v>898.38871715610514</v>
      </c>
      <c r="P22" s="10"/>
    </row>
    <row r="23" spans="1:16">
      <c r="A23" s="12"/>
      <c r="B23" s="44">
        <v>541</v>
      </c>
      <c r="C23" s="20" t="s">
        <v>36</v>
      </c>
      <c r="D23" s="46">
        <v>673502</v>
      </c>
      <c r="E23" s="46">
        <v>1732459</v>
      </c>
      <c r="F23" s="46">
        <v>0</v>
      </c>
      <c r="G23" s="46">
        <v>1199819</v>
      </c>
      <c r="H23" s="46">
        <v>0</v>
      </c>
      <c r="I23" s="46">
        <v>1062456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4668236</v>
      </c>
      <c r="O23" s="47">
        <f t="shared" si="1"/>
        <v>721.52024729520861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1144339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1144339</v>
      </c>
      <c r="O24" s="47">
        <f t="shared" si="1"/>
        <v>176.86846986089645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261087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1266822</v>
      </c>
      <c r="N25" s="31">
        <f t="shared" si="7"/>
        <v>1527909</v>
      </c>
      <c r="O25" s="43">
        <f t="shared" si="1"/>
        <v>236.15285935085006</v>
      </c>
      <c r="P25" s="10"/>
    </row>
    <row r="26" spans="1:16">
      <c r="A26" s="13"/>
      <c r="B26" s="45">
        <v>554</v>
      </c>
      <c r="C26" s="21" t="s">
        <v>39</v>
      </c>
      <c r="D26" s="46">
        <v>261087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1266822</v>
      </c>
      <c r="N26" s="46">
        <f t="shared" si="7"/>
        <v>1527909</v>
      </c>
      <c r="O26" s="47">
        <f t="shared" si="1"/>
        <v>236.15285935085006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0.15455950540958269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0.15455950540958269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716281</v>
      </c>
      <c r="E29" s="31">
        <f t="shared" si="11"/>
        <v>2050877</v>
      </c>
      <c r="F29" s="31">
        <f t="shared" si="11"/>
        <v>0</v>
      </c>
      <c r="G29" s="31">
        <f t="shared" si="11"/>
        <v>281776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3048934</v>
      </c>
      <c r="O29" s="43">
        <f t="shared" si="1"/>
        <v>471.2417310664606</v>
      </c>
      <c r="P29" s="9"/>
    </row>
    <row r="30" spans="1:16">
      <c r="A30" s="12"/>
      <c r="B30" s="44">
        <v>572</v>
      </c>
      <c r="C30" s="20" t="s">
        <v>43</v>
      </c>
      <c r="D30" s="46">
        <v>541397</v>
      </c>
      <c r="E30" s="46">
        <v>2050877</v>
      </c>
      <c r="F30" s="46">
        <v>0</v>
      </c>
      <c r="G30" s="46">
        <v>281776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2874050</v>
      </c>
      <c r="O30" s="47">
        <f t="shared" si="1"/>
        <v>444.21174652241115</v>
      </c>
      <c r="P30" s="9"/>
    </row>
    <row r="31" spans="1:16">
      <c r="A31" s="12"/>
      <c r="B31" s="44">
        <v>573</v>
      </c>
      <c r="C31" s="20" t="s">
        <v>44</v>
      </c>
      <c r="D31" s="46">
        <v>174884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174884</v>
      </c>
      <c r="O31" s="47">
        <f t="shared" si="1"/>
        <v>27.029984544049459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2922097</v>
      </c>
      <c r="E32" s="31">
        <f t="shared" si="12"/>
        <v>268146</v>
      </c>
      <c r="F32" s="31">
        <f t="shared" si="12"/>
        <v>0</v>
      </c>
      <c r="G32" s="31">
        <f t="shared" si="12"/>
        <v>137513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3327756</v>
      </c>
      <c r="O32" s="43">
        <f t="shared" si="1"/>
        <v>514.33632148377126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2922097</v>
      </c>
      <c r="E33" s="46">
        <v>268146</v>
      </c>
      <c r="F33" s="46">
        <v>0</v>
      </c>
      <c r="G33" s="46">
        <v>137513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3327756</v>
      </c>
      <c r="O33" s="47">
        <f t="shared" si="1"/>
        <v>514.33632148377126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12557729</v>
      </c>
      <c r="E34" s="15">
        <f t="shared" si="13"/>
        <v>4892333</v>
      </c>
      <c r="F34" s="15">
        <f t="shared" si="13"/>
        <v>744438</v>
      </c>
      <c r="G34" s="15">
        <f t="shared" si="13"/>
        <v>2140658</v>
      </c>
      <c r="H34" s="15">
        <f t="shared" si="13"/>
        <v>0</v>
      </c>
      <c r="I34" s="15">
        <f t="shared" si="13"/>
        <v>9477116</v>
      </c>
      <c r="J34" s="15">
        <f t="shared" si="13"/>
        <v>0</v>
      </c>
      <c r="K34" s="15">
        <f t="shared" si="13"/>
        <v>1918619</v>
      </c>
      <c r="L34" s="15">
        <f t="shared" si="13"/>
        <v>0</v>
      </c>
      <c r="M34" s="15">
        <f t="shared" si="13"/>
        <v>1266822</v>
      </c>
      <c r="N34" s="15">
        <f t="shared" si="10"/>
        <v>32997715</v>
      </c>
      <c r="O34" s="37">
        <f t="shared" si="1"/>
        <v>5100.1105100463683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6470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4042364</v>
      </c>
      <c r="E5" s="26">
        <f t="shared" ref="E5:M5" si="0">SUM(E6:E13)</f>
        <v>680</v>
      </c>
      <c r="F5" s="26">
        <f t="shared" si="0"/>
        <v>3832011</v>
      </c>
      <c r="G5" s="26">
        <f t="shared" si="0"/>
        <v>78580</v>
      </c>
      <c r="H5" s="26">
        <f t="shared" si="0"/>
        <v>0</v>
      </c>
      <c r="I5" s="26">
        <f t="shared" si="0"/>
        <v>1271754</v>
      </c>
      <c r="J5" s="26">
        <f t="shared" si="0"/>
        <v>0</v>
      </c>
      <c r="K5" s="26">
        <f t="shared" si="0"/>
        <v>1687165</v>
      </c>
      <c r="L5" s="26">
        <f t="shared" si="0"/>
        <v>0</v>
      </c>
      <c r="M5" s="26">
        <f t="shared" si="0"/>
        <v>0</v>
      </c>
      <c r="N5" s="27">
        <f>SUM(D5:M5)</f>
        <v>10912554</v>
      </c>
      <c r="O5" s="32">
        <f t="shared" ref="O5:O34" si="1">(N5/O$36)</f>
        <v>1686.8996753748647</v>
      </c>
      <c r="P5" s="6"/>
    </row>
    <row r="6" spans="1:133">
      <c r="A6" s="12"/>
      <c r="B6" s="44">
        <v>511</v>
      </c>
      <c r="C6" s="20" t="s">
        <v>19</v>
      </c>
      <c r="D6" s="46">
        <v>187758</v>
      </c>
      <c r="E6" s="46">
        <v>680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188438</v>
      </c>
      <c r="O6" s="47">
        <f t="shared" si="1"/>
        <v>29.129386303910959</v>
      </c>
      <c r="P6" s="9"/>
    </row>
    <row r="7" spans="1:133">
      <c r="A7" s="12"/>
      <c r="B7" s="44">
        <v>512</v>
      </c>
      <c r="C7" s="20" t="s">
        <v>20</v>
      </c>
      <c r="D7" s="46">
        <v>1412625</v>
      </c>
      <c r="E7" s="46">
        <v>0</v>
      </c>
      <c r="F7" s="46">
        <v>0</v>
      </c>
      <c r="G7" s="46">
        <v>78580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1491205</v>
      </c>
      <c r="O7" s="47">
        <f t="shared" si="1"/>
        <v>230.51553563147317</v>
      </c>
      <c r="P7" s="9"/>
    </row>
    <row r="8" spans="1:133">
      <c r="A8" s="12"/>
      <c r="B8" s="44">
        <v>513</v>
      </c>
      <c r="C8" s="20" t="s">
        <v>21</v>
      </c>
      <c r="D8" s="46">
        <v>828409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828409</v>
      </c>
      <c r="O8" s="47">
        <f t="shared" si="1"/>
        <v>128.05827794094915</v>
      </c>
      <c r="P8" s="9"/>
    </row>
    <row r="9" spans="1:133">
      <c r="A9" s="12"/>
      <c r="B9" s="44">
        <v>514</v>
      </c>
      <c r="C9" s="20" t="s">
        <v>22</v>
      </c>
      <c r="D9" s="46">
        <v>599480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599480</v>
      </c>
      <c r="O9" s="47">
        <f t="shared" si="1"/>
        <v>92.669655279023033</v>
      </c>
      <c r="P9" s="9"/>
    </row>
    <row r="10" spans="1:133">
      <c r="A10" s="12"/>
      <c r="B10" s="44">
        <v>515</v>
      </c>
      <c r="C10" s="20" t="s">
        <v>23</v>
      </c>
      <c r="D10" s="46">
        <v>525319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525319</v>
      </c>
      <c r="O10" s="47">
        <f t="shared" si="1"/>
        <v>81.205595918998299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3832011</v>
      </c>
      <c r="G11" s="46">
        <v>0</v>
      </c>
      <c r="H11" s="46">
        <v>0</v>
      </c>
      <c r="I11" s="46">
        <v>1271754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5103765</v>
      </c>
      <c r="O11" s="47">
        <f t="shared" si="1"/>
        <v>788.95733498222296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1687165</v>
      </c>
      <c r="L12" s="46">
        <v>0</v>
      </c>
      <c r="M12" s="46">
        <v>0</v>
      </c>
      <c r="N12" s="46">
        <f t="shared" si="2"/>
        <v>1687165</v>
      </c>
      <c r="O12" s="47">
        <f t="shared" si="1"/>
        <v>260.8076982532076</v>
      </c>
      <c r="P12" s="9"/>
    </row>
    <row r="13" spans="1:133">
      <c r="A13" s="12"/>
      <c r="B13" s="44">
        <v>519</v>
      </c>
      <c r="C13" s="20" t="s">
        <v>26</v>
      </c>
      <c r="D13" s="46">
        <v>488773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488773</v>
      </c>
      <c r="O13" s="47">
        <f t="shared" si="1"/>
        <v>75.556191065079616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3549808</v>
      </c>
      <c r="E14" s="31">
        <f t="shared" si="3"/>
        <v>558093</v>
      </c>
      <c r="F14" s="31">
        <f t="shared" si="3"/>
        <v>0</v>
      </c>
      <c r="G14" s="31">
        <f t="shared" si="3"/>
        <v>12433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4120334</v>
      </c>
      <c r="O14" s="43">
        <f t="shared" si="1"/>
        <v>636.93522955634569</v>
      </c>
      <c r="P14" s="10"/>
    </row>
    <row r="15" spans="1:133">
      <c r="A15" s="12"/>
      <c r="B15" s="44">
        <v>521</v>
      </c>
      <c r="C15" s="20" t="s">
        <v>28</v>
      </c>
      <c r="D15" s="46">
        <v>3540018</v>
      </c>
      <c r="E15" s="46">
        <v>0</v>
      </c>
      <c r="F15" s="46">
        <v>0</v>
      </c>
      <c r="G15" s="46">
        <v>12433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3552451</v>
      </c>
      <c r="O15" s="47">
        <f t="shared" si="1"/>
        <v>549.14994589581079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558093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558093</v>
      </c>
      <c r="O16" s="47">
        <f t="shared" si="1"/>
        <v>86.271912196630083</v>
      </c>
      <c r="P16" s="9"/>
    </row>
    <row r="17" spans="1:16">
      <c r="A17" s="12"/>
      <c r="B17" s="44">
        <v>525</v>
      </c>
      <c r="C17" s="20" t="s">
        <v>30</v>
      </c>
      <c r="D17" s="46">
        <v>9790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9790</v>
      </c>
      <c r="O17" s="47">
        <f t="shared" si="1"/>
        <v>1.5133714639047766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421914</v>
      </c>
      <c r="E18" s="31">
        <f t="shared" si="5"/>
        <v>432701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6162059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7016674</v>
      </c>
      <c r="O18" s="43">
        <f t="shared" si="1"/>
        <v>1084.6613077755449</v>
      </c>
      <c r="P18" s="10"/>
    </row>
    <row r="19" spans="1:16">
      <c r="A19" s="12"/>
      <c r="B19" s="44">
        <v>534</v>
      </c>
      <c r="C19" s="20" t="s">
        <v>32</v>
      </c>
      <c r="D19" s="46">
        <v>35246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35246</v>
      </c>
      <c r="O19" s="47">
        <f t="shared" si="1"/>
        <v>5.4484464368526817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6080650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6080650</v>
      </c>
      <c r="O20" s="47">
        <f t="shared" si="1"/>
        <v>939.96753748647393</v>
      </c>
      <c r="P20" s="9"/>
    </row>
    <row r="21" spans="1:16">
      <c r="A21" s="12"/>
      <c r="B21" s="44">
        <v>537</v>
      </c>
      <c r="C21" s="20" t="s">
        <v>34</v>
      </c>
      <c r="D21" s="46">
        <v>386668</v>
      </c>
      <c r="E21" s="46">
        <v>432701</v>
      </c>
      <c r="F21" s="46">
        <v>0</v>
      </c>
      <c r="G21" s="46">
        <v>0</v>
      </c>
      <c r="H21" s="46">
        <v>0</v>
      </c>
      <c r="I21" s="46">
        <v>81409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900778</v>
      </c>
      <c r="O21" s="47">
        <f t="shared" si="1"/>
        <v>139.24532385221826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798050</v>
      </c>
      <c r="E22" s="31">
        <f t="shared" si="6"/>
        <v>2326172</v>
      </c>
      <c r="F22" s="31">
        <f t="shared" si="6"/>
        <v>0</v>
      </c>
      <c r="G22" s="31">
        <f t="shared" si="6"/>
        <v>432033</v>
      </c>
      <c r="H22" s="31">
        <f t="shared" si="6"/>
        <v>0</v>
      </c>
      <c r="I22" s="31">
        <f t="shared" si="6"/>
        <v>1976922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5533177</v>
      </c>
      <c r="O22" s="43">
        <f t="shared" si="1"/>
        <v>855.33730097387536</v>
      </c>
      <c r="P22" s="10"/>
    </row>
    <row r="23" spans="1:16">
      <c r="A23" s="12"/>
      <c r="B23" s="44">
        <v>541</v>
      </c>
      <c r="C23" s="20" t="s">
        <v>36</v>
      </c>
      <c r="D23" s="46">
        <v>798050</v>
      </c>
      <c r="E23" s="46">
        <v>2326172</v>
      </c>
      <c r="F23" s="46">
        <v>0</v>
      </c>
      <c r="G23" s="46">
        <v>432033</v>
      </c>
      <c r="H23" s="46">
        <v>0</v>
      </c>
      <c r="I23" s="46">
        <v>880527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4436782</v>
      </c>
      <c r="O23" s="47">
        <f t="shared" si="1"/>
        <v>685.85283660534856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1096395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1096395</v>
      </c>
      <c r="O24" s="47">
        <f t="shared" si="1"/>
        <v>169.48446436852683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254451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2021002</v>
      </c>
      <c r="N25" s="31">
        <f t="shared" si="7"/>
        <v>2275453</v>
      </c>
      <c r="O25" s="43">
        <f t="shared" si="1"/>
        <v>351.74725614469008</v>
      </c>
      <c r="P25" s="10"/>
    </row>
    <row r="26" spans="1:16">
      <c r="A26" s="13"/>
      <c r="B26" s="45">
        <v>554</v>
      </c>
      <c r="C26" s="21" t="s">
        <v>39</v>
      </c>
      <c r="D26" s="46">
        <v>254451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2021002</v>
      </c>
      <c r="N26" s="46">
        <f t="shared" si="7"/>
        <v>2275453</v>
      </c>
      <c r="O26" s="47">
        <f t="shared" si="1"/>
        <v>351.74725614469008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0.15458339774308238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0.15458339774308238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709696</v>
      </c>
      <c r="E29" s="31">
        <f t="shared" si="11"/>
        <v>2289871</v>
      </c>
      <c r="F29" s="31">
        <f t="shared" si="11"/>
        <v>0</v>
      </c>
      <c r="G29" s="31">
        <f t="shared" si="11"/>
        <v>19896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3019463</v>
      </c>
      <c r="O29" s="43">
        <f t="shared" si="1"/>
        <v>466.75884989952078</v>
      </c>
      <c r="P29" s="9"/>
    </row>
    <row r="30" spans="1:16">
      <c r="A30" s="12"/>
      <c r="B30" s="44">
        <v>572</v>
      </c>
      <c r="C30" s="20" t="s">
        <v>43</v>
      </c>
      <c r="D30" s="46">
        <v>539055</v>
      </c>
      <c r="E30" s="46">
        <v>2289871</v>
      </c>
      <c r="F30" s="46">
        <v>0</v>
      </c>
      <c r="G30" s="46">
        <v>19896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2848822</v>
      </c>
      <c r="O30" s="47">
        <f t="shared" si="1"/>
        <v>440.38058432524349</v>
      </c>
      <c r="P30" s="9"/>
    </row>
    <row r="31" spans="1:16">
      <c r="A31" s="12"/>
      <c r="B31" s="44">
        <v>573</v>
      </c>
      <c r="C31" s="20" t="s">
        <v>44</v>
      </c>
      <c r="D31" s="46">
        <v>170641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170641</v>
      </c>
      <c r="O31" s="47">
        <f t="shared" si="1"/>
        <v>26.378265574277322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5972193</v>
      </c>
      <c r="E32" s="31">
        <f t="shared" si="12"/>
        <v>1803031</v>
      </c>
      <c r="F32" s="31">
        <f t="shared" si="12"/>
        <v>0</v>
      </c>
      <c r="G32" s="31">
        <f t="shared" si="12"/>
        <v>386989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8162213</v>
      </c>
      <c r="O32" s="43">
        <f t="shared" si="1"/>
        <v>1261.7426186427579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5972193</v>
      </c>
      <c r="E33" s="46">
        <v>1803031</v>
      </c>
      <c r="F33" s="46">
        <v>0</v>
      </c>
      <c r="G33" s="46">
        <v>386989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8162213</v>
      </c>
      <c r="O33" s="47">
        <f t="shared" si="1"/>
        <v>1261.7426186427579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15748476</v>
      </c>
      <c r="E34" s="15">
        <f t="shared" si="13"/>
        <v>7411548</v>
      </c>
      <c r="F34" s="15">
        <f t="shared" si="13"/>
        <v>3832011</v>
      </c>
      <c r="G34" s="15">
        <f t="shared" si="13"/>
        <v>929931</v>
      </c>
      <c r="H34" s="15">
        <f t="shared" si="13"/>
        <v>0</v>
      </c>
      <c r="I34" s="15">
        <f t="shared" si="13"/>
        <v>9410735</v>
      </c>
      <c r="J34" s="15">
        <f t="shared" si="13"/>
        <v>0</v>
      </c>
      <c r="K34" s="15">
        <f t="shared" si="13"/>
        <v>1687165</v>
      </c>
      <c r="L34" s="15">
        <f t="shared" si="13"/>
        <v>0</v>
      </c>
      <c r="M34" s="15">
        <f t="shared" si="13"/>
        <v>2021002</v>
      </c>
      <c r="N34" s="15">
        <f t="shared" si="10"/>
        <v>41040868</v>
      </c>
      <c r="O34" s="37">
        <f t="shared" si="1"/>
        <v>6344.236821765342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6469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4035602</v>
      </c>
      <c r="E5" s="26">
        <f t="shared" ref="E5:M5" si="0">SUM(E6:E13)</f>
        <v>1270</v>
      </c>
      <c r="F5" s="26">
        <f t="shared" si="0"/>
        <v>1356240</v>
      </c>
      <c r="G5" s="26">
        <f t="shared" si="0"/>
        <v>41136</v>
      </c>
      <c r="H5" s="26">
        <f t="shared" si="0"/>
        <v>0</v>
      </c>
      <c r="I5" s="26">
        <f t="shared" si="0"/>
        <v>1492875</v>
      </c>
      <c r="J5" s="26">
        <f t="shared" si="0"/>
        <v>0</v>
      </c>
      <c r="K5" s="26">
        <f t="shared" si="0"/>
        <v>1594886</v>
      </c>
      <c r="L5" s="26">
        <f t="shared" si="0"/>
        <v>0</v>
      </c>
      <c r="M5" s="26">
        <f t="shared" si="0"/>
        <v>0</v>
      </c>
      <c r="N5" s="27">
        <f>SUM(D5:M5)</f>
        <v>8522009</v>
      </c>
      <c r="O5" s="32">
        <f t="shared" ref="O5:O34" si="1">(N5/O$36)</f>
        <v>1346.5016590298626</v>
      </c>
      <c r="P5" s="6"/>
    </row>
    <row r="6" spans="1:133">
      <c r="A6" s="12"/>
      <c r="B6" s="44">
        <v>511</v>
      </c>
      <c r="C6" s="20" t="s">
        <v>19</v>
      </c>
      <c r="D6" s="46">
        <v>227643</v>
      </c>
      <c r="E6" s="46">
        <v>1270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228913</v>
      </c>
      <c r="O6" s="47">
        <f t="shared" si="1"/>
        <v>36.168905040290724</v>
      </c>
      <c r="P6" s="9"/>
    </row>
    <row r="7" spans="1:133">
      <c r="A7" s="12"/>
      <c r="B7" s="44">
        <v>512</v>
      </c>
      <c r="C7" s="20" t="s">
        <v>20</v>
      </c>
      <c r="D7" s="46">
        <v>1355531</v>
      </c>
      <c r="E7" s="46">
        <v>0</v>
      </c>
      <c r="F7" s="46">
        <v>0</v>
      </c>
      <c r="G7" s="46">
        <v>41136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1396667</v>
      </c>
      <c r="O7" s="47">
        <f t="shared" si="1"/>
        <v>220.67735819244746</v>
      </c>
      <c r="P7" s="9"/>
    </row>
    <row r="8" spans="1:133">
      <c r="A8" s="12"/>
      <c r="B8" s="44">
        <v>513</v>
      </c>
      <c r="C8" s="20" t="s">
        <v>21</v>
      </c>
      <c r="D8" s="46">
        <v>870382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870382</v>
      </c>
      <c r="O8" s="47">
        <f t="shared" si="1"/>
        <v>137.52283141096541</v>
      </c>
      <c r="P8" s="9"/>
    </row>
    <row r="9" spans="1:133">
      <c r="A9" s="12"/>
      <c r="B9" s="44">
        <v>514</v>
      </c>
      <c r="C9" s="20" t="s">
        <v>22</v>
      </c>
      <c r="D9" s="46">
        <v>435039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435039</v>
      </c>
      <c r="O9" s="47">
        <f t="shared" si="1"/>
        <v>68.737399273186924</v>
      </c>
      <c r="P9" s="9"/>
    </row>
    <row r="10" spans="1:133">
      <c r="A10" s="12"/>
      <c r="B10" s="44">
        <v>515</v>
      </c>
      <c r="C10" s="20" t="s">
        <v>23</v>
      </c>
      <c r="D10" s="46">
        <v>726556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726556</v>
      </c>
      <c r="O10" s="47">
        <f t="shared" si="1"/>
        <v>114.79791436245853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1356240</v>
      </c>
      <c r="G11" s="46">
        <v>0</v>
      </c>
      <c r="H11" s="46">
        <v>0</v>
      </c>
      <c r="I11" s="46">
        <v>1492875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2849115</v>
      </c>
      <c r="O11" s="47">
        <f t="shared" si="1"/>
        <v>450.16827302891454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1594886</v>
      </c>
      <c r="L12" s="46">
        <v>0</v>
      </c>
      <c r="M12" s="46">
        <v>0</v>
      </c>
      <c r="N12" s="46">
        <f t="shared" si="2"/>
        <v>1594886</v>
      </c>
      <c r="O12" s="47">
        <f t="shared" si="1"/>
        <v>251.99652393743088</v>
      </c>
      <c r="P12" s="9"/>
    </row>
    <row r="13" spans="1:133">
      <c r="A13" s="12"/>
      <c r="B13" s="44">
        <v>519</v>
      </c>
      <c r="C13" s="20" t="s">
        <v>26</v>
      </c>
      <c r="D13" s="46">
        <v>420451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420451</v>
      </c>
      <c r="O13" s="47">
        <f t="shared" si="1"/>
        <v>66.432453784168118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3793268</v>
      </c>
      <c r="E14" s="31">
        <f t="shared" si="3"/>
        <v>556291</v>
      </c>
      <c r="F14" s="31">
        <f t="shared" si="3"/>
        <v>0</v>
      </c>
      <c r="G14" s="31">
        <f t="shared" si="3"/>
        <v>23531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4373090</v>
      </c>
      <c r="O14" s="43">
        <f t="shared" si="1"/>
        <v>690.96065729183124</v>
      </c>
      <c r="P14" s="10"/>
    </row>
    <row r="15" spans="1:133">
      <c r="A15" s="12"/>
      <c r="B15" s="44">
        <v>521</v>
      </c>
      <c r="C15" s="20" t="s">
        <v>28</v>
      </c>
      <c r="D15" s="46">
        <v>3776304</v>
      </c>
      <c r="E15" s="46">
        <v>0</v>
      </c>
      <c r="F15" s="46">
        <v>0</v>
      </c>
      <c r="G15" s="46">
        <v>23531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3799835</v>
      </c>
      <c r="O15" s="47">
        <f t="shared" si="1"/>
        <v>600.38473692526463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556291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556291</v>
      </c>
      <c r="O16" s="47">
        <f t="shared" si="1"/>
        <v>87.895560120082166</v>
      </c>
      <c r="P16" s="9"/>
    </row>
    <row r="17" spans="1:16">
      <c r="A17" s="12"/>
      <c r="B17" s="44">
        <v>525</v>
      </c>
      <c r="C17" s="20" t="s">
        <v>30</v>
      </c>
      <c r="D17" s="46">
        <v>16964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16964</v>
      </c>
      <c r="O17" s="47">
        <f t="shared" si="1"/>
        <v>2.6803602464844367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484173</v>
      </c>
      <c r="E18" s="31">
        <f t="shared" si="5"/>
        <v>402318</v>
      </c>
      <c r="F18" s="31">
        <f t="shared" si="5"/>
        <v>0</v>
      </c>
      <c r="G18" s="31">
        <f t="shared" si="5"/>
        <v>328479</v>
      </c>
      <c r="H18" s="31">
        <f t="shared" si="5"/>
        <v>0</v>
      </c>
      <c r="I18" s="31">
        <f t="shared" si="5"/>
        <v>6371402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7586372</v>
      </c>
      <c r="O18" s="43">
        <f t="shared" si="1"/>
        <v>1198.6683520303366</v>
      </c>
      <c r="P18" s="10"/>
    </row>
    <row r="19" spans="1:16">
      <c r="A19" s="12"/>
      <c r="B19" s="44">
        <v>534</v>
      </c>
      <c r="C19" s="20" t="s">
        <v>32</v>
      </c>
      <c r="D19" s="46">
        <v>38242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38242</v>
      </c>
      <c r="O19" s="47">
        <f t="shared" si="1"/>
        <v>6.0423447622057198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6371402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6371402</v>
      </c>
      <c r="O20" s="47">
        <f t="shared" si="1"/>
        <v>1006.6996365934586</v>
      </c>
      <c r="P20" s="9"/>
    </row>
    <row r="21" spans="1:16">
      <c r="A21" s="12"/>
      <c r="B21" s="44">
        <v>537</v>
      </c>
      <c r="C21" s="20" t="s">
        <v>34</v>
      </c>
      <c r="D21" s="46">
        <v>445931</v>
      </c>
      <c r="E21" s="46">
        <v>402318</v>
      </c>
      <c r="F21" s="46">
        <v>0</v>
      </c>
      <c r="G21" s="46">
        <v>328479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1176728</v>
      </c>
      <c r="O21" s="47">
        <f t="shared" si="1"/>
        <v>185.92637067467214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1883242</v>
      </c>
      <c r="E22" s="31">
        <f t="shared" si="6"/>
        <v>0</v>
      </c>
      <c r="F22" s="31">
        <f t="shared" si="6"/>
        <v>0</v>
      </c>
      <c r="G22" s="31">
        <f t="shared" si="6"/>
        <v>1368584</v>
      </c>
      <c r="H22" s="31">
        <f t="shared" si="6"/>
        <v>0</v>
      </c>
      <c r="I22" s="31">
        <f t="shared" si="6"/>
        <v>2079582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5331408</v>
      </c>
      <c r="O22" s="43">
        <f t="shared" si="1"/>
        <v>842.37762679728235</v>
      </c>
      <c r="P22" s="10"/>
    </row>
    <row r="23" spans="1:16">
      <c r="A23" s="12"/>
      <c r="B23" s="44">
        <v>541</v>
      </c>
      <c r="C23" s="20" t="s">
        <v>36</v>
      </c>
      <c r="D23" s="46">
        <v>1883242</v>
      </c>
      <c r="E23" s="46">
        <v>0</v>
      </c>
      <c r="F23" s="46">
        <v>0</v>
      </c>
      <c r="G23" s="46">
        <v>1368584</v>
      </c>
      <c r="H23" s="46">
        <v>0</v>
      </c>
      <c r="I23" s="46">
        <v>933791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4185617</v>
      </c>
      <c r="O23" s="47">
        <f t="shared" si="1"/>
        <v>661.33939010902191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1145791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1145791</v>
      </c>
      <c r="O24" s="47">
        <f t="shared" si="1"/>
        <v>181.03823668826038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296234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1078147</v>
      </c>
      <c r="N25" s="31">
        <f t="shared" si="7"/>
        <v>1374381</v>
      </c>
      <c r="O25" s="43">
        <f t="shared" si="1"/>
        <v>217.15610680992259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296234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1078147</v>
      </c>
      <c r="N26" s="46">
        <f t="shared" si="7"/>
        <v>1374381</v>
      </c>
      <c r="O26" s="47">
        <f t="shared" si="1"/>
        <v>217.15610680992259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0.15800284405119291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0.15800284405119291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783520</v>
      </c>
      <c r="E29" s="31">
        <f t="shared" si="11"/>
        <v>1923466</v>
      </c>
      <c r="F29" s="31">
        <f t="shared" si="11"/>
        <v>0</v>
      </c>
      <c r="G29" s="31">
        <f t="shared" si="11"/>
        <v>231771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2938757</v>
      </c>
      <c r="O29" s="43">
        <f t="shared" si="1"/>
        <v>464.33196397535158</v>
      </c>
      <c r="P29" s="9"/>
    </row>
    <row r="30" spans="1:16">
      <c r="A30" s="12"/>
      <c r="B30" s="44">
        <v>572</v>
      </c>
      <c r="C30" s="20" t="s">
        <v>43</v>
      </c>
      <c r="D30" s="46">
        <v>618175</v>
      </c>
      <c r="E30" s="46">
        <v>1923466</v>
      </c>
      <c r="F30" s="46">
        <v>0</v>
      </c>
      <c r="G30" s="46">
        <v>231771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2773412</v>
      </c>
      <c r="O30" s="47">
        <f t="shared" si="1"/>
        <v>438.20698372570706</v>
      </c>
      <c r="P30" s="9"/>
    </row>
    <row r="31" spans="1:16">
      <c r="A31" s="12"/>
      <c r="B31" s="44">
        <v>573</v>
      </c>
      <c r="C31" s="20" t="s">
        <v>44</v>
      </c>
      <c r="D31" s="46">
        <v>165345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165345</v>
      </c>
      <c r="O31" s="47">
        <f t="shared" si="1"/>
        <v>26.124980249644494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2480093</v>
      </c>
      <c r="E32" s="31">
        <f t="shared" si="12"/>
        <v>1615492</v>
      </c>
      <c r="F32" s="31">
        <f t="shared" si="12"/>
        <v>0</v>
      </c>
      <c r="G32" s="31">
        <f t="shared" si="12"/>
        <v>303483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4399068</v>
      </c>
      <c r="O32" s="43">
        <f t="shared" si="1"/>
        <v>695.06525517459318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2480093</v>
      </c>
      <c r="E33" s="46">
        <v>1615492</v>
      </c>
      <c r="F33" s="46">
        <v>0</v>
      </c>
      <c r="G33" s="46">
        <v>303483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4399068</v>
      </c>
      <c r="O33" s="47">
        <f t="shared" si="1"/>
        <v>695.06525517459318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13459898</v>
      </c>
      <c r="E34" s="15">
        <f t="shared" si="13"/>
        <v>4796071</v>
      </c>
      <c r="F34" s="15">
        <f t="shared" si="13"/>
        <v>1356240</v>
      </c>
      <c r="G34" s="15">
        <f t="shared" si="13"/>
        <v>2296984</v>
      </c>
      <c r="H34" s="15">
        <f t="shared" si="13"/>
        <v>0</v>
      </c>
      <c r="I34" s="15">
        <f t="shared" si="13"/>
        <v>9943859</v>
      </c>
      <c r="J34" s="15">
        <f t="shared" si="13"/>
        <v>0</v>
      </c>
      <c r="K34" s="15">
        <f t="shared" si="13"/>
        <v>1594886</v>
      </c>
      <c r="L34" s="15">
        <f t="shared" si="13"/>
        <v>0</v>
      </c>
      <c r="M34" s="15">
        <f t="shared" si="13"/>
        <v>1078147</v>
      </c>
      <c r="N34" s="15">
        <f t="shared" si="10"/>
        <v>34526085</v>
      </c>
      <c r="O34" s="37">
        <f t="shared" si="1"/>
        <v>5455.2196239532313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6329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5022988</v>
      </c>
      <c r="E5" s="26">
        <f t="shared" si="0"/>
        <v>16291</v>
      </c>
      <c r="F5" s="26">
        <f t="shared" si="0"/>
        <v>1378281</v>
      </c>
      <c r="G5" s="26">
        <f t="shared" si="0"/>
        <v>276975</v>
      </c>
      <c r="H5" s="26">
        <f t="shared" si="0"/>
        <v>0</v>
      </c>
      <c r="I5" s="26">
        <f t="shared" si="0"/>
        <v>1815523</v>
      </c>
      <c r="J5" s="26">
        <f t="shared" si="0"/>
        <v>0</v>
      </c>
      <c r="K5" s="26">
        <f t="shared" si="0"/>
        <v>1365424</v>
      </c>
      <c r="L5" s="26">
        <f t="shared" si="0"/>
        <v>32958</v>
      </c>
      <c r="M5" s="26">
        <f t="shared" si="0"/>
        <v>0</v>
      </c>
      <c r="N5" s="27">
        <f>SUM(D5:M5)</f>
        <v>9908440</v>
      </c>
      <c r="O5" s="32">
        <f t="shared" ref="O5:O34" si="1">(N5/O$36)</f>
        <v>1554.508942579228</v>
      </c>
      <c r="P5" s="6"/>
    </row>
    <row r="6" spans="1:133">
      <c r="A6" s="12"/>
      <c r="B6" s="44">
        <v>511</v>
      </c>
      <c r="C6" s="20" t="s">
        <v>19</v>
      </c>
      <c r="D6" s="46">
        <v>303282</v>
      </c>
      <c r="E6" s="46">
        <v>2884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306166</v>
      </c>
      <c r="O6" s="47">
        <f t="shared" si="1"/>
        <v>48.033573893944151</v>
      </c>
      <c r="P6" s="9"/>
    </row>
    <row r="7" spans="1:133">
      <c r="A7" s="12"/>
      <c r="B7" s="44">
        <v>512</v>
      </c>
      <c r="C7" s="20" t="s">
        <v>20</v>
      </c>
      <c r="D7" s="46">
        <v>1547621</v>
      </c>
      <c r="E7" s="46">
        <v>12009</v>
      </c>
      <c r="F7" s="46">
        <v>0</v>
      </c>
      <c r="G7" s="46">
        <v>276975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1836605</v>
      </c>
      <c r="O7" s="47">
        <f t="shared" si="1"/>
        <v>288.14010040790714</v>
      </c>
      <c r="P7" s="9"/>
    </row>
    <row r="8" spans="1:133">
      <c r="A8" s="12"/>
      <c r="B8" s="44">
        <v>513</v>
      </c>
      <c r="C8" s="20" t="s">
        <v>21</v>
      </c>
      <c r="D8" s="46">
        <v>906151</v>
      </c>
      <c r="E8" s="46">
        <v>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906495</v>
      </c>
      <c r="O8" s="47">
        <f t="shared" si="1"/>
        <v>142.21760276121745</v>
      </c>
      <c r="P8" s="9"/>
    </row>
    <row r="9" spans="1:133">
      <c r="A9" s="12"/>
      <c r="B9" s="44">
        <v>514</v>
      </c>
      <c r="C9" s="20" t="s">
        <v>22</v>
      </c>
      <c r="D9" s="46">
        <v>599677</v>
      </c>
      <c r="E9" s="46">
        <v>922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600599</v>
      </c>
      <c r="O9" s="47">
        <f t="shared" si="1"/>
        <v>94.226388453090678</v>
      </c>
      <c r="P9" s="9"/>
    </row>
    <row r="10" spans="1:133">
      <c r="A10" s="12"/>
      <c r="B10" s="44">
        <v>515</v>
      </c>
      <c r="C10" s="20" t="s">
        <v>23</v>
      </c>
      <c r="D10" s="46">
        <v>1217290</v>
      </c>
      <c r="E10" s="46">
        <v>132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1217422</v>
      </c>
      <c r="O10" s="47">
        <f t="shared" si="1"/>
        <v>190.99811735174146</v>
      </c>
      <c r="P10" s="9"/>
    </row>
    <row r="11" spans="1:133">
      <c r="A11" s="12"/>
      <c r="B11" s="44">
        <v>517</v>
      </c>
      <c r="C11" s="20" t="s">
        <v>24</v>
      </c>
      <c r="D11" s="46">
        <v>54044</v>
      </c>
      <c r="E11" s="46">
        <v>0</v>
      </c>
      <c r="F11" s="46">
        <v>1378281</v>
      </c>
      <c r="G11" s="46">
        <v>0</v>
      </c>
      <c r="H11" s="46">
        <v>0</v>
      </c>
      <c r="I11" s="46">
        <v>1815523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3247848</v>
      </c>
      <c r="O11" s="47">
        <f t="shared" si="1"/>
        <v>509.54628176968936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1365424</v>
      </c>
      <c r="L12" s="46">
        <v>0</v>
      </c>
      <c r="M12" s="46">
        <v>0</v>
      </c>
      <c r="N12" s="46">
        <f t="shared" si="2"/>
        <v>1365424</v>
      </c>
      <c r="O12" s="47">
        <f t="shared" si="1"/>
        <v>214.21775964857233</v>
      </c>
      <c r="P12" s="9"/>
    </row>
    <row r="13" spans="1:133">
      <c r="A13" s="12"/>
      <c r="B13" s="44">
        <v>519</v>
      </c>
      <c r="C13" s="20" t="s">
        <v>26</v>
      </c>
      <c r="D13" s="46">
        <v>394923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32958</v>
      </c>
      <c r="M13" s="46">
        <v>0</v>
      </c>
      <c r="N13" s="46">
        <f t="shared" si="2"/>
        <v>427881</v>
      </c>
      <c r="O13" s="47">
        <f t="shared" si="1"/>
        <v>67.129118293065574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4001364</v>
      </c>
      <c r="E14" s="31">
        <f t="shared" si="3"/>
        <v>701617</v>
      </c>
      <c r="F14" s="31">
        <f t="shared" si="3"/>
        <v>0</v>
      </c>
      <c r="G14" s="31">
        <f t="shared" si="3"/>
        <v>254911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4957892</v>
      </c>
      <c r="O14" s="43">
        <f t="shared" si="1"/>
        <v>777.83056165673042</v>
      </c>
      <c r="P14" s="10"/>
    </row>
    <row r="15" spans="1:133">
      <c r="A15" s="12"/>
      <c r="B15" s="44">
        <v>521</v>
      </c>
      <c r="C15" s="20" t="s">
        <v>28</v>
      </c>
      <c r="D15" s="46">
        <v>3950680</v>
      </c>
      <c r="E15" s="46">
        <v>38759</v>
      </c>
      <c r="F15" s="46">
        <v>0</v>
      </c>
      <c r="G15" s="46">
        <v>254911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4244350</v>
      </c>
      <c r="O15" s="47">
        <f t="shared" si="1"/>
        <v>665.88484468151864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638149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638149</v>
      </c>
      <c r="O16" s="47">
        <f t="shared" si="1"/>
        <v>100.11750862880452</v>
      </c>
      <c r="P16" s="9"/>
    </row>
    <row r="17" spans="1:16">
      <c r="A17" s="12"/>
      <c r="B17" s="44">
        <v>525</v>
      </c>
      <c r="C17" s="20" t="s">
        <v>30</v>
      </c>
      <c r="D17" s="46">
        <v>50684</v>
      </c>
      <c r="E17" s="46">
        <v>24709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75393</v>
      </c>
      <c r="O17" s="47">
        <f t="shared" si="1"/>
        <v>11.82820834640728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520323</v>
      </c>
      <c r="E18" s="31">
        <f t="shared" si="5"/>
        <v>130464</v>
      </c>
      <c r="F18" s="31">
        <f t="shared" si="5"/>
        <v>0</v>
      </c>
      <c r="G18" s="31">
        <f t="shared" si="5"/>
        <v>369364</v>
      </c>
      <c r="H18" s="31">
        <f t="shared" si="5"/>
        <v>0</v>
      </c>
      <c r="I18" s="31">
        <f t="shared" si="5"/>
        <v>6295349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7315500</v>
      </c>
      <c r="O18" s="43">
        <f t="shared" si="1"/>
        <v>1147.7094446187637</v>
      </c>
      <c r="P18" s="10"/>
    </row>
    <row r="19" spans="1:16">
      <c r="A19" s="12"/>
      <c r="B19" s="44">
        <v>534</v>
      </c>
      <c r="C19" s="20" t="s">
        <v>32</v>
      </c>
      <c r="D19" s="46">
        <v>73630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73630</v>
      </c>
      <c r="O19" s="47">
        <f t="shared" si="1"/>
        <v>11.551615939755255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6704</v>
      </c>
      <c r="F20" s="46">
        <v>0</v>
      </c>
      <c r="G20" s="46">
        <v>0</v>
      </c>
      <c r="H20" s="46">
        <v>0</v>
      </c>
      <c r="I20" s="46">
        <v>6295349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6302053</v>
      </c>
      <c r="O20" s="47">
        <f t="shared" si="1"/>
        <v>988.71242547850647</v>
      </c>
      <c r="P20" s="9"/>
    </row>
    <row r="21" spans="1:16">
      <c r="A21" s="12"/>
      <c r="B21" s="44">
        <v>537</v>
      </c>
      <c r="C21" s="20" t="s">
        <v>34</v>
      </c>
      <c r="D21" s="46">
        <v>446693</v>
      </c>
      <c r="E21" s="46">
        <v>123760</v>
      </c>
      <c r="F21" s="46">
        <v>0</v>
      </c>
      <c r="G21" s="46">
        <v>369364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939817</v>
      </c>
      <c r="O21" s="47">
        <f t="shared" si="1"/>
        <v>147.44540320050203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2221495</v>
      </c>
      <c r="E22" s="31">
        <f t="shared" si="6"/>
        <v>17273</v>
      </c>
      <c r="F22" s="31">
        <f t="shared" si="6"/>
        <v>0</v>
      </c>
      <c r="G22" s="31">
        <f t="shared" si="6"/>
        <v>1643013</v>
      </c>
      <c r="H22" s="31">
        <f t="shared" si="6"/>
        <v>0</v>
      </c>
      <c r="I22" s="31">
        <f t="shared" si="6"/>
        <v>2169757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6051538</v>
      </c>
      <c r="O22" s="43">
        <f t="shared" si="1"/>
        <v>949.40978977094449</v>
      </c>
      <c r="P22" s="10"/>
    </row>
    <row r="23" spans="1:16">
      <c r="A23" s="12"/>
      <c r="B23" s="44">
        <v>541</v>
      </c>
      <c r="C23" s="20" t="s">
        <v>36</v>
      </c>
      <c r="D23" s="46">
        <v>2221495</v>
      </c>
      <c r="E23" s="46">
        <v>16489</v>
      </c>
      <c r="F23" s="46">
        <v>0</v>
      </c>
      <c r="G23" s="46">
        <v>1643013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3880997</v>
      </c>
      <c r="O23" s="47">
        <f t="shared" si="1"/>
        <v>608.87935362409792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784</v>
      </c>
      <c r="F24" s="46">
        <v>0</v>
      </c>
      <c r="G24" s="46">
        <v>0</v>
      </c>
      <c r="H24" s="46">
        <v>0</v>
      </c>
      <c r="I24" s="46">
        <v>2169757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2170541</v>
      </c>
      <c r="O24" s="47">
        <f t="shared" si="1"/>
        <v>340.53043614684657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246382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914792</v>
      </c>
      <c r="N25" s="31">
        <f t="shared" si="7"/>
        <v>1161174</v>
      </c>
      <c r="O25" s="43">
        <f t="shared" si="1"/>
        <v>182.17351741449639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246382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914792</v>
      </c>
      <c r="N26" s="46">
        <f t="shared" si="7"/>
        <v>1161174</v>
      </c>
      <c r="O26" s="47">
        <f t="shared" si="1"/>
        <v>182.17351741449639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0.15688735487919675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0.15688735487919675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675364</v>
      </c>
      <c r="E29" s="31">
        <f t="shared" si="11"/>
        <v>2303887</v>
      </c>
      <c r="F29" s="31">
        <f t="shared" si="11"/>
        <v>0</v>
      </c>
      <c r="G29" s="31">
        <f t="shared" si="11"/>
        <v>2441898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5421149</v>
      </c>
      <c r="O29" s="43">
        <f t="shared" si="1"/>
        <v>850.50972701600256</v>
      </c>
      <c r="P29" s="9"/>
    </row>
    <row r="30" spans="1:16">
      <c r="A30" s="12"/>
      <c r="B30" s="44">
        <v>572</v>
      </c>
      <c r="C30" s="20" t="s">
        <v>43</v>
      </c>
      <c r="D30" s="46">
        <v>668222</v>
      </c>
      <c r="E30" s="46">
        <v>2145952</v>
      </c>
      <c r="F30" s="46">
        <v>0</v>
      </c>
      <c r="G30" s="46">
        <v>2441898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5256072</v>
      </c>
      <c r="O30" s="47">
        <f t="shared" si="1"/>
        <v>824.61123313460939</v>
      </c>
      <c r="P30" s="9"/>
    </row>
    <row r="31" spans="1:16">
      <c r="A31" s="12"/>
      <c r="B31" s="44">
        <v>573</v>
      </c>
      <c r="C31" s="20" t="s">
        <v>44</v>
      </c>
      <c r="D31" s="46">
        <v>7142</v>
      </c>
      <c r="E31" s="46">
        <v>157935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165077</v>
      </c>
      <c r="O31" s="47">
        <f t="shared" si="1"/>
        <v>25.898493881393161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5593669</v>
      </c>
      <c r="E32" s="31">
        <f t="shared" si="12"/>
        <v>1100000</v>
      </c>
      <c r="F32" s="31">
        <f t="shared" si="12"/>
        <v>0</v>
      </c>
      <c r="G32" s="31">
        <f t="shared" si="12"/>
        <v>796434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7490103</v>
      </c>
      <c r="O32" s="43">
        <f t="shared" si="1"/>
        <v>1175.1024474427361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5593669</v>
      </c>
      <c r="E33" s="46">
        <v>1100000</v>
      </c>
      <c r="F33" s="46">
        <v>0</v>
      </c>
      <c r="G33" s="46">
        <v>796434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7490103</v>
      </c>
      <c r="O33" s="47">
        <f t="shared" si="1"/>
        <v>1175.1024474427361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18035203</v>
      </c>
      <c r="E34" s="15">
        <f t="shared" si="13"/>
        <v>4516914</v>
      </c>
      <c r="F34" s="15">
        <f t="shared" si="13"/>
        <v>1378281</v>
      </c>
      <c r="G34" s="15">
        <f t="shared" si="13"/>
        <v>5782595</v>
      </c>
      <c r="H34" s="15">
        <f t="shared" si="13"/>
        <v>0</v>
      </c>
      <c r="I34" s="15">
        <f t="shared" si="13"/>
        <v>10280629</v>
      </c>
      <c r="J34" s="15">
        <f t="shared" si="13"/>
        <v>0</v>
      </c>
      <c r="K34" s="15">
        <f t="shared" si="13"/>
        <v>1365424</v>
      </c>
      <c r="L34" s="15">
        <f t="shared" si="13"/>
        <v>32958</v>
      </c>
      <c r="M34" s="15">
        <f t="shared" si="13"/>
        <v>914792</v>
      </c>
      <c r="N34" s="15">
        <f t="shared" si="10"/>
        <v>42306796</v>
      </c>
      <c r="O34" s="37">
        <f t="shared" si="1"/>
        <v>6637.4013178537807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6374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4751637</v>
      </c>
      <c r="E5" s="26">
        <f t="shared" si="0"/>
        <v>4677</v>
      </c>
      <c r="F5" s="26">
        <f t="shared" si="0"/>
        <v>3163629</v>
      </c>
      <c r="G5" s="26">
        <f t="shared" si="0"/>
        <v>123386</v>
      </c>
      <c r="H5" s="26">
        <f t="shared" si="0"/>
        <v>0</v>
      </c>
      <c r="I5" s="26">
        <f t="shared" si="0"/>
        <v>1396592</v>
      </c>
      <c r="J5" s="26">
        <f t="shared" si="0"/>
        <v>0</v>
      </c>
      <c r="K5" s="26">
        <f t="shared" si="0"/>
        <v>1058504</v>
      </c>
      <c r="L5" s="26">
        <f t="shared" si="0"/>
        <v>28187</v>
      </c>
      <c r="M5" s="26">
        <f t="shared" si="0"/>
        <v>0</v>
      </c>
      <c r="N5" s="27">
        <f>SUM(D5:M5)</f>
        <v>10526612</v>
      </c>
      <c r="O5" s="32">
        <f t="shared" ref="O5:O34" si="1">(N5/O$36)</f>
        <v>1671.686835000794</v>
      </c>
      <c r="P5" s="6"/>
    </row>
    <row r="6" spans="1:133">
      <c r="A6" s="12"/>
      <c r="B6" s="44">
        <v>511</v>
      </c>
      <c r="C6" s="20" t="s">
        <v>19</v>
      </c>
      <c r="D6" s="46">
        <v>384480</v>
      </c>
      <c r="E6" s="46">
        <v>4165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388645</v>
      </c>
      <c r="O6" s="47">
        <f t="shared" si="1"/>
        <v>61.7190725742417</v>
      </c>
      <c r="P6" s="9"/>
    </row>
    <row r="7" spans="1:133">
      <c r="A7" s="12"/>
      <c r="B7" s="44">
        <v>512</v>
      </c>
      <c r="C7" s="20" t="s">
        <v>20</v>
      </c>
      <c r="D7" s="46">
        <v>1381727</v>
      </c>
      <c r="E7" s="46">
        <v>0</v>
      </c>
      <c r="F7" s="46">
        <v>0</v>
      </c>
      <c r="G7" s="46">
        <v>123386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1505113</v>
      </c>
      <c r="O7" s="47">
        <f t="shared" si="1"/>
        <v>239.02064475146895</v>
      </c>
      <c r="P7" s="9"/>
    </row>
    <row r="8" spans="1:133">
      <c r="A8" s="12"/>
      <c r="B8" s="44">
        <v>513</v>
      </c>
      <c r="C8" s="20" t="s">
        <v>21</v>
      </c>
      <c r="D8" s="46">
        <v>800373</v>
      </c>
      <c r="E8" s="46">
        <v>512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800885</v>
      </c>
      <c r="O8" s="47">
        <f t="shared" si="1"/>
        <v>127.18516754009846</v>
      </c>
      <c r="P8" s="9"/>
    </row>
    <row r="9" spans="1:133">
      <c r="A9" s="12"/>
      <c r="B9" s="44">
        <v>514</v>
      </c>
      <c r="C9" s="20" t="s">
        <v>22</v>
      </c>
      <c r="D9" s="46">
        <v>682673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682673</v>
      </c>
      <c r="O9" s="47">
        <f t="shared" si="1"/>
        <v>108.41241861203748</v>
      </c>
      <c r="P9" s="9"/>
    </row>
    <row r="10" spans="1:133">
      <c r="A10" s="12"/>
      <c r="B10" s="44">
        <v>515</v>
      </c>
      <c r="C10" s="20" t="s">
        <v>23</v>
      </c>
      <c r="D10" s="46">
        <v>1094191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1094191</v>
      </c>
      <c r="O10" s="47">
        <f t="shared" si="1"/>
        <v>173.76385580435127</v>
      </c>
      <c r="P10" s="9"/>
    </row>
    <row r="11" spans="1:133">
      <c r="A11" s="12"/>
      <c r="B11" s="44">
        <v>517</v>
      </c>
      <c r="C11" s="20" t="s">
        <v>24</v>
      </c>
      <c r="D11" s="46">
        <v>54044</v>
      </c>
      <c r="E11" s="46">
        <v>0</v>
      </c>
      <c r="F11" s="46">
        <v>3163629</v>
      </c>
      <c r="G11" s="46">
        <v>0</v>
      </c>
      <c r="H11" s="46">
        <v>0</v>
      </c>
      <c r="I11" s="46">
        <v>1396592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4614265</v>
      </c>
      <c r="O11" s="47">
        <f t="shared" si="1"/>
        <v>732.77195489915835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1058504</v>
      </c>
      <c r="L12" s="46">
        <v>0</v>
      </c>
      <c r="M12" s="46">
        <v>0</v>
      </c>
      <c r="N12" s="46">
        <f t="shared" si="2"/>
        <v>1058504</v>
      </c>
      <c r="O12" s="47">
        <f t="shared" si="1"/>
        <v>168.09655391456249</v>
      </c>
      <c r="P12" s="9"/>
    </row>
    <row r="13" spans="1:133">
      <c r="A13" s="12"/>
      <c r="B13" s="44">
        <v>519</v>
      </c>
      <c r="C13" s="20" t="s">
        <v>26</v>
      </c>
      <c r="D13" s="46">
        <v>354149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28187</v>
      </c>
      <c r="M13" s="46">
        <v>0</v>
      </c>
      <c r="N13" s="46">
        <f t="shared" si="2"/>
        <v>382336</v>
      </c>
      <c r="O13" s="47">
        <f t="shared" si="1"/>
        <v>60.717166904875334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3553095</v>
      </c>
      <c r="E14" s="31">
        <f t="shared" si="3"/>
        <v>962569</v>
      </c>
      <c r="F14" s="31">
        <f t="shared" si="3"/>
        <v>0</v>
      </c>
      <c r="G14" s="31">
        <f t="shared" si="3"/>
        <v>48303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4563967</v>
      </c>
      <c r="O14" s="43">
        <f t="shared" si="1"/>
        <v>724.78434175003974</v>
      </c>
      <c r="P14" s="10"/>
    </row>
    <row r="15" spans="1:133">
      <c r="A15" s="12"/>
      <c r="B15" s="44">
        <v>521</v>
      </c>
      <c r="C15" s="20" t="s">
        <v>28</v>
      </c>
      <c r="D15" s="46">
        <v>3528214</v>
      </c>
      <c r="E15" s="46">
        <v>113381</v>
      </c>
      <c r="F15" s="46">
        <v>0</v>
      </c>
      <c r="G15" s="46">
        <v>48303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3689898</v>
      </c>
      <c r="O15" s="47">
        <f t="shared" si="1"/>
        <v>585.97713196760367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748710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748710</v>
      </c>
      <c r="O16" s="47">
        <f t="shared" si="1"/>
        <v>118.89947594092425</v>
      </c>
      <c r="P16" s="9"/>
    </row>
    <row r="17" spans="1:16">
      <c r="A17" s="12"/>
      <c r="B17" s="44">
        <v>525</v>
      </c>
      <c r="C17" s="20" t="s">
        <v>30</v>
      </c>
      <c r="D17" s="46">
        <v>24881</v>
      </c>
      <c r="E17" s="46">
        <v>100478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125359</v>
      </c>
      <c r="O17" s="47">
        <f t="shared" si="1"/>
        <v>19.907733841511831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421640</v>
      </c>
      <c r="E18" s="31">
        <f t="shared" si="5"/>
        <v>130137</v>
      </c>
      <c r="F18" s="31">
        <f t="shared" si="5"/>
        <v>0</v>
      </c>
      <c r="G18" s="31">
        <f t="shared" si="5"/>
        <v>558305</v>
      </c>
      <c r="H18" s="31">
        <f t="shared" si="5"/>
        <v>0</v>
      </c>
      <c r="I18" s="31">
        <f t="shared" si="5"/>
        <v>5570430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6680512</v>
      </c>
      <c r="O18" s="43">
        <f t="shared" si="1"/>
        <v>1060.9039225027791</v>
      </c>
      <c r="P18" s="10"/>
    </row>
    <row r="19" spans="1:16">
      <c r="A19" s="12"/>
      <c r="B19" s="44">
        <v>534</v>
      </c>
      <c r="C19" s="20" t="s">
        <v>32</v>
      </c>
      <c r="D19" s="46">
        <v>67241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67241</v>
      </c>
      <c r="O19" s="47">
        <f t="shared" si="1"/>
        <v>10.678259488645386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5570430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5570430</v>
      </c>
      <c r="O20" s="47">
        <f t="shared" si="1"/>
        <v>884.61648404001903</v>
      </c>
      <c r="P20" s="9"/>
    </row>
    <row r="21" spans="1:16">
      <c r="A21" s="12"/>
      <c r="B21" s="44">
        <v>537</v>
      </c>
      <c r="C21" s="20" t="s">
        <v>34</v>
      </c>
      <c r="D21" s="46">
        <v>354399</v>
      </c>
      <c r="E21" s="46">
        <v>130137</v>
      </c>
      <c r="F21" s="46">
        <v>0</v>
      </c>
      <c r="G21" s="46">
        <v>558305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1042841</v>
      </c>
      <c r="O21" s="47">
        <f t="shared" si="1"/>
        <v>165.60917897411466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1904114</v>
      </c>
      <c r="E22" s="31">
        <f t="shared" si="6"/>
        <v>0</v>
      </c>
      <c r="F22" s="31">
        <f t="shared" si="6"/>
        <v>0</v>
      </c>
      <c r="G22" s="31">
        <f t="shared" si="6"/>
        <v>2232448</v>
      </c>
      <c r="H22" s="31">
        <f t="shared" si="6"/>
        <v>0</v>
      </c>
      <c r="I22" s="31">
        <f t="shared" si="6"/>
        <v>1966248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6102810</v>
      </c>
      <c r="O22" s="43">
        <f t="shared" si="1"/>
        <v>969.16150547879943</v>
      </c>
      <c r="P22" s="10"/>
    </row>
    <row r="23" spans="1:16">
      <c r="A23" s="12"/>
      <c r="B23" s="44">
        <v>541</v>
      </c>
      <c r="C23" s="20" t="s">
        <v>36</v>
      </c>
      <c r="D23" s="46">
        <v>1904114</v>
      </c>
      <c r="E23" s="46">
        <v>0</v>
      </c>
      <c r="F23" s="46">
        <v>0</v>
      </c>
      <c r="G23" s="46">
        <v>2232448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4136562</v>
      </c>
      <c r="O23" s="47">
        <f t="shared" si="1"/>
        <v>656.90995712243921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1966248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1966248</v>
      </c>
      <c r="O24" s="47">
        <f t="shared" si="1"/>
        <v>312.25154835636016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246319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755708</v>
      </c>
      <c r="N25" s="31">
        <f t="shared" si="7"/>
        <v>1002027</v>
      </c>
      <c r="O25" s="43">
        <f t="shared" si="1"/>
        <v>159.12767984754646</v>
      </c>
      <c r="P25" s="10"/>
    </row>
    <row r="26" spans="1:16">
      <c r="A26" s="13"/>
      <c r="B26" s="45">
        <v>554</v>
      </c>
      <c r="C26" s="21" t="s">
        <v>39</v>
      </c>
      <c r="D26" s="46">
        <v>0</v>
      </c>
      <c r="E26" s="46">
        <v>246319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755708</v>
      </c>
      <c r="N26" s="46">
        <f t="shared" si="7"/>
        <v>1002027</v>
      </c>
      <c r="O26" s="47">
        <f t="shared" si="1"/>
        <v>159.12767984754646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974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974</v>
      </c>
      <c r="O27" s="43">
        <f t="shared" si="1"/>
        <v>0.1546768302366206</v>
      </c>
      <c r="P27" s="10"/>
    </row>
    <row r="28" spans="1:16">
      <c r="A28" s="12"/>
      <c r="B28" s="44">
        <v>562</v>
      </c>
      <c r="C28" s="20" t="s">
        <v>41</v>
      </c>
      <c r="D28" s="46">
        <v>0</v>
      </c>
      <c r="E28" s="46">
        <v>974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974</v>
      </c>
      <c r="O28" s="47">
        <f t="shared" si="1"/>
        <v>0.1546768302366206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1561806</v>
      </c>
      <c r="E29" s="31">
        <f t="shared" si="11"/>
        <v>643665</v>
      </c>
      <c r="F29" s="31">
        <f t="shared" si="11"/>
        <v>0</v>
      </c>
      <c r="G29" s="31">
        <f t="shared" si="11"/>
        <v>11060876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13266347</v>
      </c>
      <c r="O29" s="43">
        <f t="shared" si="1"/>
        <v>2106.7725901222802</v>
      </c>
      <c r="P29" s="9"/>
    </row>
    <row r="30" spans="1:16">
      <c r="A30" s="12"/>
      <c r="B30" s="44">
        <v>572</v>
      </c>
      <c r="C30" s="20" t="s">
        <v>43</v>
      </c>
      <c r="D30" s="46">
        <v>1551911</v>
      </c>
      <c r="E30" s="46">
        <v>487193</v>
      </c>
      <c r="F30" s="46">
        <v>0</v>
      </c>
      <c r="G30" s="46">
        <v>11060876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13099980</v>
      </c>
      <c r="O30" s="47">
        <f t="shared" si="1"/>
        <v>2080.3525488327773</v>
      </c>
      <c r="P30" s="9"/>
    </row>
    <row r="31" spans="1:16">
      <c r="A31" s="12"/>
      <c r="B31" s="44">
        <v>573</v>
      </c>
      <c r="C31" s="20" t="s">
        <v>44</v>
      </c>
      <c r="D31" s="46">
        <v>9895</v>
      </c>
      <c r="E31" s="46">
        <v>156472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166367</v>
      </c>
      <c r="O31" s="47">
        <f t="shared" si="1"/>
        <v>26.420041289502937</v>
      </c>
      <c r="P31" s="9"/>
    </row>
    <row r="32" spans="1:16" ht="15.75">
      <c r="A32" s="28" t="s">
        <v>46</v>
      </c>
      <c r="B32" s="29"/>
      <c r="C32" s="30"/>
      <c r="D32" s="31">
        <f t="shared" ref="D32:M32" si="12">SUM(D33:D33)</f>
        <v>4551215</v>
      </c>
      <c r="E32" s="31">
        <f t="shared" si="12"/>
        <v>1805537</v>
      </c>
      <c r="F32" s="31">
        <f t="shared" si="12"/>
        <v>54000</v>
      </c>
      <c r="G32" s="31">
        <f t="shared" si="12"/>
        <v>195304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6606056</v>
      </c>
      <c r="O32" s="43">
        <f t="shared" si="1"/>
        <v>1049.0798793076067</v>
      </c>
      <c r="P32" s="9"/>
    </row>
    <row r="33" spans="1:119" ht="15.75" thickBot="1">
      <c r="A33" s="12"/>
      <c r="B33" s="44">
        <v>581</v>
      </c>
      <c r="C33" s="20" t="s">
        <v>45</v>
      </c>
      <c r="D33" s="46">
        <v>4551215</v>
      </c>
      <c r="E33" s="46">
        <v>1805537</v>
      </c>
      <c r="F33" s="46">
        <v>54000</v>
      </c>
      <c r="G33" s="46">
        <v>195304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6606056</v>
      </c>
      <c r="O33" s="47">
        <f t="shared" si="1"/>
        <v>1049.0798793076067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16743507</v>
      </c>
      <c r="E34" s="15">
        <f t="shared" si="13"/>
        <v>3793878</v>
      </c>
      <c r="F34" s="15">
        <f t="shared" si="13"/>
        <v>3217629</v>
      </c>
      <c r="G34" s="15">
        <f t="shared" si="13"/>
        <v>14218622</v>
      </c>
      <c r="H34" s="15">
        <f t="shared" si="13"/>
        <v>0</v>
      </c>
      <c r="I34" s="15">
        <f t="shared" si="13"/>
        <v>8933270</v>
      </c>
      <c r="J34" s="15">
        <f t="shared" si="13"/>
        <v>0</v>
      </c>
      <c r="K34" s="15">
        <f t="shared" si="13"/>
        <v>1058504</v>
      </c>
      <c r="L34" s="15">
        <f t="shared" si="13"/>
        <v>28187</v>
      </c>
      <c r="M34" s="15">
        <f t="shared" si="13"/>
        <v>755708</v>
      </c>
      <c r="N34" s="15">
        <f t="shared" si="10"/>
        <v>48749305</v>
      </c>
      <c r="O34" s="37">
        <f t="shared" si="1"/>
        <v>7741.6714308400824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6297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6358256</v>
      </c>
      <c r="E5" s="26">
        <f t="shared" ref="E5:N5" si="0">SUM(E6:E14)</f>
        <v>41611</v>
      </c>
      <c r="F5" s="26">
        <f t="shared" si="0"/>
        <v>1243885</v>
      </c>
      <c r="G5" s="26">
        <f t="shared" si="0"/>
        <v>82492</v>
      </c>
      <c r="H5" s="26">
        <f t="shared" si="0"/>
        <v>0</v>
      </c>
      <c r="I5" s="26">
        <f t="shared" si="0"/>
        <v>119261</v>
      </c>
      <c r="J5" s="26">
        <f t="shared" si="0"/>
        <v>0</v>
      </c>
      <c r="K5" s="26">
        <f t="shared" si="0"/>
        <v>4174210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12019715</v>
      </c>
      <c r="P5" s="32">
        <f t="shared" ref="P5:P33" si="1">(O5/P$35)</f>
        <v>1865.5463293496819</v>
      </c>
      <c r="Q5" s="6"/>
    </row>
    <row r="6" spans="1:134">
      <c r="A6" s="12"/>
      <c r="B6" s="44">
        <v>511</v>
      </c>
      <c r="C6" s="20" t="s">
        <v>19</v>
      </c>
      <c r="D6" s="46">
        <v>622713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622713</v>
      </c>
      <c r="P6" s="47">
        <f t="shared" si="1"/>
        <v>96.649542138755237</v>
      </c>
      <c r="Q6" s="9"/>
    </row>
    <row r="7" spans="1:134">
      <c r="A7" s="12"/>
      <c r="B7" s="44">
        <v>512</v>
      </c>
      <c r="C7" s="20" t="s">
        <v>20</v>
      </c>
      <c r="D7" s="46">
        <v>753820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753820</v>
      </c>
      <c r="P7" s="47">
        <f t="shared" si="1"/>
        <v>116.99829272078225</v>
      </c>
      <c r="Q7" s="9"/>
    </row>
    <row r="8" spans="1:134">
      <c r="A8" s="12"/>
      <c r="B8" s="44">
        <v>513</v>
      </c>
      <c r="C8" s="20" t="s">
        <v>21</v>
      </c>
      <c r="D8" s="46">
        <v>1181734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1181734</v>
      </c>
      <c r="P8" s="47">
        <f t="shared" si="1"/>
        <v>183.41362719230173</v>
      </c>
      <c r="Q8" s="9"/>
    </row>
    <row r="9" spans="1:134">
      <c r="A9" s="12"/>
      <c r="B9" s="44">
        <v>514</v>
      </c>
      <c r="C9" s="20" t="s">
        <v>22</v>
      </c>
      <c r="D9" s="46">
        <v>433532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433532</v>
      </c>
      <c r="P9" s="47">
        <f t="shared" si="1"/>
        <v>67.287288530187794</v>
      </c>
      <c r="Q9" s="9"/>
    </row>
    <row r="10" spans="1:134">
      <c r="A10" s="12"/>
      <c r="B10" s="44">
        <v>515</v>
      </c>
      <c r="C10" s="20" t="s">
        <v>23</v>
      </c>
      <c r="D10" s="46">
        <v>923539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923539</v>
      </c>
      <c r="P10" s="47">
        <f t="shared" si="1"/>
        <v>143.33990377153501</v>
      </c>
      <c r="Q10" s="9"/>
    </row>
    <row r="11" spans="1:134">
      <c r="A11" s="12"/>
      <c r="B11" s="44">
        <v>516</v>
      </c>
      <c r="C11" s="20" t="s">
        <v>78</v>
      </c>
      <c r="D11" s="46">
        <v>1498621</v>
      </c>
      <c r="E11" s="46">
        <v>41611</v>
      </c>
      <c r="F11" s="46">
        <v>0</v>
      </c>
      <c r="G11" s="46">
        <v>82492</v>
      </c>
      <c r="H11" s="46">
        <v>0</v>
      </c>
      <c r="I11" s="46">
        <v>119261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1741985</v>
      </c>
      <c r="P11" s="47">
        <f t="shared" si="1"/>
        <v>270.36861710383363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1243885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1243885</v>
      </c>
      <c r="P12" s="47">
        <f t="shared" si="1"/>
        <v>193.05990997982306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4174210</v>
      </c>
      <c r="L13" s="46">
        <v>0</v>
      </c>
      <c r="M13" s="46">
        <v>0</v>
      </c>
      <c r="N13" s="46">
        <v>0</v>
      </c>
      <c r="O13" s="46">
        <f t="shared" si="2"/>
        <v>4174210</v>
      </c>
      <c r="P13" s="47">
        <f t="shared" si="1"/>
        <v>647.86745304982151</v>
      </c>
      <c r="Q13" s="9"/>
    </row>
    <row r="14" spans="1:134">
      <c r="A14" s="12"/>
      <c r="B14" s="44">
        <v>519</v>
      </c>
      <c r="C14" s="20" t="s">
        <v>26</v>
      </c>
      <c r="D14" s="46">
        <v>944297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944297</v>
      </c>
      <c r="P14" s="47">
        <f t="shared" si="1"/>
        <v>146.56169486264162</v>
      </c>
      <c r="Q14" s="9"/>
    </row>
    <row r="15" spans="1:134" ht="15.75">
      <c r="A15" s="28" t="s">
        <v>27</v>
      </c>
      <c r="B15" s="29"/>
      <c r="C15" s="30"/>
      <c r="D15" s="31">
        <f t="shared" ref="D15:N15" si="3">SUM(D16:D18)</f>
        <v>5535093</v>
      </c>
      <c r="E15" s="31">
        <f t="shared" si="3"/>
        <v>1264819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1880577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33" si="4">SUM(D15:N15)</f>
        <v>8680489</v>
      </c>
      <c r="P15" s="43">
        <f t="shared" si="1"/>
        <v>1347.2744063324537</v>
      </c>
      <c r="Q15" s="10"/>
    </row>
    <row r="16" spans="1:134">
      <c r="A16" s="12"/>
      <c r="B16" s="44">
        <v>521</v>
      </c>
      <c r="C16" s="20" t="s">
        <v>28</v>
      </c>
      <c r="D16" s="46">
        <v>5340218</v>
      </c>
      <c r="E16" s="46">
        <v>0</v>
      </c>
      <c r="F16" s="46">
        <v>0</v>
      </c>
      <c r="G16" s="46">
        <v>0</v>
      </c>
      <c r="H16" s="46">
        <v>0</v>
      </c>
      <c r="I16" s="46">
        <v>1880577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7220795</v>
      </c>
      <c r="P16" s="47">
        <f t="shared" si="1"/>
        <v>1120.7193853794815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1264819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1264819</v>
      </c>
      <c r="P17" s="47">
        <f t="shared" si="1"/>
        <v>196.30901753841377</v>
      </c>
      <c r="Q17" s="9"/>
    </row>
    <row r="18" spans="1:17">
      <c r="A18" s="12"/>
      <c r="B18" s="44">
        <v>525</v>
      </c>
      <c r="C18" s="20" t="s">
        <v>30</v>
      </c>
      <c r="D18" s="46">
        <v>194875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194875</v>
      </c>
      <c r="P18" s="47">
        <f t="shared" si="1"/>
        <v>30.246003414558434</v>
      </c>
      <c r="Q18" s="9"/>
    </row>
    <row r="19" spans="1:17" ht="15.75">
      <c r="A19" s="28" t="s">
        <v>31</v>
      </c>
      <c r="B19" s="29"/>
      <c r="C19" s="30"/>
      <c r="D19" s="31">
        <f t="shared" ref="D19:N19" si="5">SUM(D20:D22)</f>
        <v>633094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8159103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8792197</v>
      </c>
      <c r="P19" s="43">
        <f t="shared" si="1"/>
        <v>1364.6122924103679</v>
      </c>
      <c r="Q19" s="10"/>
    </row>
    <row r="20" spans="1:17">
      <c r="A20" s="12"/>
      <c r="B20" s="44">
        <v>534</v>
      </c>
      <c r="C20" s="20" t="s">
        <v>32</v>
      </c>
      <c r="D20" s="46">
        <v>76524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76524</v>
      </c>
      <c r="P20" s="47">
        <f t="shared" si="1"/>
        <v>11.877075896321589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7676180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7676180</v>
      </c>
      <c r="P21" s="47">
        <f t="shared" si="1"/>
        <v>1191.3984168865436</v>
      </c>
      <c r="Q21" s="9"/>
    </row>
    <row r="22" spans="1:17">
      <c r="A22" s="12"/>
      <c r="B22" s="44">
        <v>537</v>
      </c>
      <c r="C22" s="20" t="s">
        <v>34</v>
      </c>
      <c r="D22" s="46">
        <v>556570</v>
      </c>
      <c r="E22" s="46">
        <v>0</v>
      </c>
      <c r="F22" s="46">
        <v>0</v>
      </c>
      <c r="G22" s="46">
        <v>0</v>
      </c>
      <c r="H22" s="46">
        <v>0</v>
      </c>
      <c r="I22" s="46">
        <v>482923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1039493</v>
      </c>
      <c r="P22" s="47">
        <f t="shared" si="1"/>
        <v>161.33679962750273</v>
      </c>
      <c r="Q22" s="9"/>
    </row>
    <row r="23" spans="1:17" ht="15.75">
      <c r="A23" s="28" t="s">
        <v>35</v>
      </c>
      <c r="B23" s="29"/>
      <c r="C23" s="30"/>
      <c r="D23" s="31">
        <f t="shared" ref="D23:N23" si="6">SUM(D24:D24)</f>
        <v>692537</v>
      </c>
      <c r="E23" s="31">
        <f t="shared" si="6"/>
        <v>3191507</v>
      </c>
      <c r="F23" s="31">
        <f t="shared" si="6"/>
        <v>0</v>
      </c>
      <c r="G23" s="31">
        <f t="shared" si="6"/>
        <v>132777</v>
      </c>
      <c r="H23" s="31">
        <f t="shared" si="6"/>
        <v>0</v>
      </c>
      <c r="I23" s="31">
        <f t="shared" si="6"/>
        <v>2469503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6486324</v>
      </c>
      <c r="P23" s="43">
        <f t="shared" si="1"/>
        <v>1006.7241968027316</v>
      </c>
      <c r="Q23" s="10"/>
    </row>
    <row r="24" spans="1:17">
      <c r="A24" s="12"/>
      <c r="B24" s="44">
        <v>541</v>
      </c>
      <c r="C24" s="20" t="s">
        <v>36</v>
      </c>
      <c r="D24" s="46">
        <v>692537</v>
      </c>
      <c r="E24" s="46">
        <v>3191507</v>
      </c>
      <c r="F24" s="46">
        <v>0</v>
      </c>
      <c r="G24" s="46">
        <v>132777</v>
      </c>
      <c r="H24" s="46">
        <v>0</v>
      </c>
      <c r="I24" s="46">
        <v>2469503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6486324</v>
      </c>
      <c r="P24" s="47">
        <f t="shared" si="1"/>
        <v>1006.7241968027316</v>
      </c>
      <c r="Q24" s="9"/>
    </row>
    <row r="25" spans="1:17" ht="15.75">
      <c r="A25" s="28" t="s">
        <v>38</v>
      </c>
      <c r="B25" s="29"/>
      <c r="C25" s="30"/>
      <c r="D25" s="31">
        <f t="shared" ref="D25:N25" si="7">SUM(D26:D26)</f>
        <v>390943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1013482</v>
      </c>
      <c r="O25" s="31">
        <f t="shared" si="4"/>
        <v>1404425</v>
      </c>
      <c r="P25" s="43">
        <f t="shared" si="1"/>
        <v>217.9768741269595</v>
      </c>
      <c r="Q25" s="10"/>
    </row>
    <row r="26" spans="1:17">
      <c r="A26" s="13"/>
      <c r="B26" s="45">
        <v>554</v>
      </c>
      <c r="C26" s="21" t="s">
        <v>39</v>
      </c>
      <c r="D26" s="46">
        <v>390943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1013482</v>
      </c>
      <c r="O26" s="46">
        <f t="shared" si="4"/>
        <v>1404425</v>
      </c>
      <c r="P26" s="47">
        <f t="shared" si="1"/>
        <v>217.9768741269595</v>
      </c>
      <c r="Q26" s="9"/>
    </row>
    <row r="27" spans="1:17" ht="15.75">
      <c r="A27" s="28" t="s">
        <v>42</v>
      </c>
      <c r="B27" s="29"/>
      <c r="C27" s="30"/>
      <c r="D27" s="31">
        <f t="shared" ref="D27:N27" si="8">SUM(D28:D29)</f>
        <v>832435</v>
      </c>
      <c r="E27" s="31">
        <f t="shared" si="8"/>
        <v>1622335</v>
      </c>
      <c r="F27" s="31">
        <f t="shared" si="8"/>
        <v>0</v>
      </c>
      <c r="G27" s="31">
        <f t="shared" si="8"/>
        <v>384533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2839303</v>
      </c>
      <c r="P27" s="43">
        <f t="shared" si="1"/>
        <v>440.68027316467482</v>
      </c>
      <c r="Q27" s="9"/>
    </row>
    <row r="28" spans="1:17">
      <c r="A28" s="12"/>
      <c r="B28" s="44">
        <v>572</v>
      </c>
      <c r="C28" s="20" t="s">
        <v>43</v>
      </c>
      <c r="D28" s="46">
        <v>617389</v>
      </c>
      <c r="E28" s="46">
        <v>1622335</v>
      </c>
      <c r="F28" s="46">
        <v>0</v>
      </c>
      <c r="G28" s="46">
        <v>384533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2624257</v>
      </c>
      <c r="P28" s="47">
        <f t="shared" si="1"/>
        <v>407.3035852863573</v>
      </c>
      <c r="Q28" s="9"/>
    </row>
    <row r="29" spans="1:17">
      <c r="A29" s="12"/>
      <c r="B29" s="44">
        <v>573</v>
      </c>
      <c r="C29" s="20" t="s">
        <v>44</v>
      </c>
      <c r="D29" s="46">
        <v>215046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215046</v>
      </c>
      <c r="P29" s="47">
        <f t="shared" si="1"/>
        <v>33.376687878317554</v>
      </c>
      <c r="Q29" s="9"/>
    </row>
    <row r="30" spans="1:17" ht="15.75">
      <c r="A30" s="28" t="s">
        <v>46</v>
      </c>
      <c r="B30" s="29"/>
      <c r="C30" s="30"/>
      <c r="D30" s="31">
        <f t="shared" ref="D30:N30" si="9">SUM(D31:D32)</f>
        <v>2531817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690960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48495</v>
      </c>
      <c r="N30" s="31">
        <f t="shared" si="9"/>
        <v>0</v>
      </c>
      <c r="O30" s="31">
        <f t="shared" si="4"/>
        <v>3271272</v>
      </c>
      <c r="P30" s="43">
        <f t="shared" si="1"/>
        <v>507.72497283873975</v>
      </c>
      <c r="Q30" s="9"/>
    </row>
    <row r="31" spans="1:17">
      <c r="A31" s="12"/>
      <c r="B31" s="44">
        <v>581</v>
      </c>
      <c r="C31" s="20" t="s">
        <v>90</v>
      </c>
      <c r="D31" s="46">
        <v>2531817</v>
      </c>
      <c r="E31" s="46">
        <v>0</v>
      </c>
      <c r="F31" s="46">
        <v>0</v>
      </c>
      <c r="G31" s="46">
        <v>0</v>
      </c>
      <c r="H31" s="46">
        <v>0</v>
      </c>
      <c r="I31" s="46">
        <v>690960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3222777</v>
      </c>
      <c r="P31" s="47">
        <f t="shared" si="1"/>
        <v>500.19819959646128</v>
      </c>
      <c r="Q31" s="9"/>
    </row>
    <row r="32" spans="1:17" ht="15.75" thickBot="1">
      <c r="A32" s="12"/>
      <c r="B32" s="44">
        <v>590</v>
      </c>
      <c r="C32" s="20" t="s">
        <v>91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48495</v>
      </c>
      <c r="N32" s="46">
        <v>0</v>
      </c>
      <c r="O32" s="46">
        <f t="shared" si="4"/>
        <v>48495</v>
      </c>
      <c r="P32" s="47">
        <f t="shared" si="1"/>
        <v>7.5267732422784421</v>
      </c>
      <c r="Q32" s="9"/>
    </row>
    <row r="33" spans="1:120" ht="16.5" thickBot="1">
      <c r="A33" s="14" t="s">
        <v>10</v>
      </c>
      <c r="B33" s="23"/>
      <c r="C33" s="22"/>
      <c r="D33" s="15">
        <f>SUM(D5,D15,D19,D23,D25,D27,D30)</f>
        <v>16974175</v>
      </c>
      <c r="E33" s="15">
        <f t="shared" ref="E33:N33" si="10">SUM(E5,E15,E19,E23,E25,E27,E30)</f>
        <v>6120272</v>
      </c>
      <c r="F33" s="15">
        <f t="shared" si="10"/>
        <v>1243885</v>
      </c>
      <c r="G33" s="15">
        <f t="shared" si="10"/>
        <v>599802</v>
      </c>
      <c r="H33" s="15">
        <f t="shared" si="10"/>
        <v>0</v>
      </c>
      <c r="I33" s="15">
        <f t="shared" si="10"/>
        <v>13319404</v>
      </c>
      <c r="J33" s="15">
        <f t="shared" si="10"/>
        <v>0</v>
      </c>
      <c r="K33" s="15">
        <f t="shared" si="10"/>
        <v>4174210</v>
      </c>
      <c r="L33" s="15">
        <f t="shared" si="10"/>
        <v>0</v>
      </c>
      <c r="M33" s="15">
        <f t="shared" si="10"/>
        <v>48495</v>
      </c>
      <c r="N33" s="15">
        <f t="shared" si="10"/>
        <v>1013482</v>
      </c>
      <c r="O33" s="15">
        <f t="shared" si="4"/>
        <v>43493725</v>
      </c>
      <c r="P33" s="37">
        <f t="shared" si="1"/>
        <v>6750.5393450256088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92</v>
      </c>
      <c r="N35" s="93"/>
      <c r="O35" s="93"/>
      <c r="P35" s="41">
        <v>6443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5921722</v>
      </c>
      <c r="E5" s="26">
        <f t="shared" ref="E5:M5" si="0">SUM(E6:E14)</f>
        <v>0</v>
      </c>
      <c r="F5" s="26">
        <f t="shared" si="0"/>
        <v>6033899</v>
      </c>
      <c r="G5" s="26">
        <f t="shared" si="0"/>
        <v>36024</v>
      </c>
      <c r="H5" s="26">
        <f t="shared" si="0"/>
        <v>0</v>
      </c>
      <c r="I5" s="26">
        <f t="shared" si="0"/>
        <v>67767</v>
      </c>
      <c r="J5" s="26">
        <f t="shared" si="0"/>
        <v>0</v>
      </c>
      <c r="K5" s="26">
        <f t="shared" si="0"/>
        <v>3844409</v>
      </c>
      <c r="L5" s="26">
        <f t="shared" si="0"/>
        <v>0</v>
      </c>
      <c r="M5" s="26">
        <f t="shared" si="0"/>
        <v>0</v>
      </c>
      <c r="N5" s="27">
        <f>SUM(D5:M5)</f>
        <v>15903821</v>
      </c>
      <c r="O5" s="32">
        <f t="shared" ref="O5:O32" si="1">(N5/O$34)</f>
        <v>2322.0646809753248</v>
      </c>
      <c r="P5" s="6"/>
    </row>
    <row r="6" spans="1:133">
      <c r="A6" s="12"/>
      <c r="B6" s="44">
        <v>511</v>
      </c>
      <c r="C6" s="20" t="s">
        <v>19</v>
      </c>
      <c r="D6" s="46">
        <v>472174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472174</v>
      </c>
      <c r="O6" s="47">
        <f t="shared" si="1"/>
        <v>68.940575266462261</v>
      </c>
      <c r="P6" s="9"/>
    </row>
    <row r="7" spans="1:133">
      <c r="A7" s="12"/>
      <c r="B7" s="44">
        <v>512</v>
      </c>
      <c r="C7" s="20" t="s">
        <v>20</v>
      </c>
      <c r="D7" s="46">
        <v>689876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689876</v>
      </c>
      <c r="O7" s="47">
        <f t="shared" si="1"/>
        <v>100.72652942035333</v>
      </c>
      <c r="P7" s="9"/>
    </row>
    <row r="8" spans="1:133">
      <c r="A8" s="12"/>
      <c r="B8" s="44">
        <v>513</v>
      </c>
      <c r="C8" s="20" t="s">
        <v>21</v>
      </c>
      <c r="D8" s="46">
        <v>1075802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1075802</v>
      </c>
      <c r="O8" s="47">
        <f t="shared" si="1"/>
        <v>157.07431741860125</v>
      </c>
      <c r="P8" s="9"/>
    </row>
    <row r="9" spans="1:133">
      <c r="A9" s="12"/>
      <c r="B9" s="44">
        <v>514</v>
      </c>
      <c r="C9" s="20" t="s">
        <v>22</v>
      </c>
      <c r="D9" s="46">
        <v>408770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408770</v>
      </c>
      <c r="O9" s="47">
        <f t="shared" si="1"/>
        <v>59.68316542560958</v>
      </c>
      <c r="P9" s="9"/>
    </row>
    <row r="10" spans="1:133">
      <c r="A10" s="12"/>
      <c r="B10" s="44">
        <v>515</v>
      </c>
      <c r="C10" s="20" t="s">
        <v>23</v>
      </c>
      <c r="D10" s="46">
        <v>899907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899907</v>
      </c>
      <c r="O10" s="47">
        <f t="shared" si="1"/>
        <v>131.39246605343845</v>
      </c>
      <c r="P10" s="9"/>
    </row>
    <row r="11" spans="1:133">
      <c r="A11" s="12"/>
      <c r="B11" s="44">
        <v>516</v>
      </c>
      <c r="C11" s="20" t="s">
        <v>78</v>
      </c>
      <c r="D11" s="46">
        <v>1446141</v>
      </c>
      <c r="E11" s="46">
        <v>0</v>
      </c>
      <c r="F11" s="46">
        <v>0</v>
      </c>
      <c r="G11" s="46">
        <v>36024</v>
      </c>
      <c r="H11" s="46">
        <v>0</v>
      </c>
      <c r="I11" s="46">
        <v>67767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1549932</v>
      </c>
      <c r="O11" s="47">
        <f t="shared" si="1"/>
        <v>226.30048182216382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6033899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6033899</v>
      </c>
      <c r="O12" s="47">
        <f t="shared" si="1"/>
        <v>880.98977952985842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3844409</v>
      </c>
      <c r="L13" s="46">
        <v>0</v>
      </c>
      <c r="M13" s="46">
        <v>0</v>
      </c>
      <c r="N13" s="46">
        <f t="shared" si="2"/>
        <v>3844409</v>
      </c>
      <c r="O13" s="47">
        <f t="shared" si="1"/>
        <v>561.309534238575</v>
      </c>
      <c r="P13" s="9"/>
    </row>
    <row r="14" spans="1:133">
      <c r="A14" s="12"/>
      <c r="B14" s="44">
        <v>519</v>
      </c>
      <c r="C14" s="20" t="s">
        <v>61</v>
      </c>
      <c r="D14" s="46">
        <v>929052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929052</v>
      </c>
      <c r="O14" s="47">
        <f t="shared" si="1"/>
        <v>135.64783180026282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4990008</v>
      </c>
      <c r="E15" s="31">
        <f t="shared" si="3"/>
        <v>1078720</v>
      </c>
      <c r="F15" s="31">
        <f t="shared" si="3"/>
        <v>0</v>
      </c>
      <c r="G15" s="31">
        <f t="shared" si="3"/>
        <v>983666</v>
      </c>
      <c r="H15" s="31">
        <f t="shared" si="3"/>
        <v>0</v>
      </c>
      <c r="I15" s="31">
        <f t="shared" si="3"/>
        <v>1600345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2" si="4">SUM(D15:M15)</f>
        <v>8652739</v>
      </c>
      <c r="O15" s="43">
        <f t="shared" si="1"/>
        <v>1263.3580084683895</v>
      </c>
      <c r="P15" s="10"/>
    </row>
    <row r="16" spans="1:133">
      <c r="A16" s="12"/>
      <c r="B16" s="44">
        <v>521</v>
      </c>
      <c r="C16" s="20" t="s">
        <v>28</v>
      </c>
      <c r="D16" s="46">
        <v>4752891</v>
      </c>
      <c r="E16" s="46">
        <v>0</v>
      </c>
      <c r="F16" s="46">
        <v>0</v>
      </c>
      <c r="G16" s="46">
        <v>983666</v>
      </c>
      <c r="H16" s="46">
        <v>0</v>
      </c>
      <c r="I16" s="46">
        <v>1600345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7336902</v>
      </c>
      <c r="O16" s="47">
        <f t="shared" si="1"/>
        <v>1071.2369689005695</v>
      </c>
      <c r="P16" s="9"/>
    </row>
    <row r="17" spans="1:119">
      <c r="A17" s="12"/>
      <c r="B17" s="44">
        <v>524</v>
      </c>
      <c r="C17" s="20" t="s">
        <v>29</v>
      </c>
      <c r="D17" s="46">
        <v>0</v>
      </c>
      <c r="E17" s="46">
        <v>1078720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1078720</v>
      </c>
      <c r="O17" s="47">
        <f t="shared" si="1"/>
        <v>157.50036501679077</v>
      </c>
      <c r="P17" s="9"/>
    </row>
    <row r="18" spans="1:119">
      <c r="A18" s="12"/>
      <c r="B18" s="44">
        <v>525</v>
      </c>
      <c r="C18" s="20" t="s">
        <v>30</v>
      </c>
      <c r="D18" s="46">
        <v>237117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237117</v>
      </c>
      <c r="O18" s="47">
        <f t="shared" si="1"/>
        <v>34.620674551029346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SUM(D20:D22)</f>
        <v>658359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7485530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8143889</v>
      </c>
      <c r="O19" s="43">
        <f t="shared" si="1"/>
        <v>1189.0624908745801</v>
      </c>
      <c r="P19" s="10"/>
    </row>
    <row r="20" spans="1:119">
      <c r="A20" s="12"/>
      <c r="B20" s="44">
        <v>534</v>
      </c>
      <c r="C20" s="20" t="s">
        <v>63</v>
      </c>
      <c r="D20" s="46">
        <v>75845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75845</v>
      </c>
      <c r="O20" s="47">
        <f t="shared" si="1"/>
        <v>11.073879398452329</v>
      </c>
      <c r="P20" s="9"/>
    </row>
    <row r="21" spans="1:119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6975946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6975946</v>
      </c>
      <c r="O21" s="47">
        <f t="shared" si="1"/>
        <v>1018.534968608556</v>
      </c>
      <c r="P21" s="9"/>
    </row>
    <row r="22" spans="1:119">
      <c r="A22" s="12"/>
      <c r="B22" s="44">
        <v>537</v>
      </c>
      <c r="C22" s="20" t="s">
        <v>64</v>
      </c>
      <c r="D22" s="46">
        <v>582514</v>
      </c>
      <c r="E22" s="46">
        <v>0</v>
      </c>
      <c r="F22" s="46">
        <v>0</v>
      </c>
      <c r="G22" s="46">
        <v>0</v>
      </c>
      <c r="H22" s="46">
        <v>0</v>
      </c>
      <c r="I22" s="46">
        <v>509584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1092098</v>
      </c>
      <c r="O22" s="47">
        <f t="shared" si="1"/>
        <v>159.45364286757192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2031389</v>
      </c>
      <c r="E23" s="31">
        <f t="shared" si="6"/>
        <v>2399065</v>
      </c>
      <c r="F23" s="31">
        <f t="shared" si="6"/>
        <v>0</v>
      </c>
      <c r="G23" s="31">
        <f t="shared" si="6"/>
        <v>52305</v>
      </c>
      <c r="H23" s="31">
        <f t="shared" si="6"/>
        <v>0</v>
      </c>
      <c r="I23" s="31">
        <f t="shared" si="6"/>
        <v>2494789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6977548</v>
      </c>
      <c r="O23" s="43">
        <f t="shared" si="1"/>
        <v>1018.768871368083</v>
      </c>
      <c r="P23" s="10"/>
    </row>
    <row r="24" spans="1:119">
      <c r="A24" s="12"/>
      <c r="B24" s="44">
        <v>541</v>
      </c>
      <c r="C24" s="20" t="s">
        <v>65</v>
      </c>
      <c r="D24" s="46">
        <v>2031389</v>
      </c>
      <c r="E24" s="46">
        <v>2399065</v>
      </c>
      <c r="F24" s="46">
        <v>0</v>
      </c>
      <c r="G24" s="46">
        <v>52305</v>
      </c>
      <c r="H24" s="46">
        <v>0</v>
      </c>
      <c r="I24" s="46">
        <v>2494789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6977548</v>
      </c>
      <c r="O24" s="47">
        <f t="shared" si="1"/>
        <v>1018.768871368083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401622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1094788</v>
      </c>
      <c r="N25" s="31">
        <f t="shared" si="4"/>
        <v>1496410</v>
      </c>
      <c r="O25" s="43">
        <f t="shared" si="1"/>
        <v>218.48591035187619</v>
      </c>
      <c r="P25" s="10"/>
    </row>
    <row r="26" spans="1:119">
      <c r="A26" s="13"/>
      <c r="B26" s="45">
        <v>554</v>
      </c>
      <c r="C26" s="21" t="s">
        <v>39</v>
      </c>
      <c r="D26" s="46">
        <v>401622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1094788</v>
      </c>
      <c r="N26" s="46">
        <f t="shared" si="4"/>
        <v>1496410</v>
      </c>
      <c r="O26" s="47">
        <f t="shared" si="1"/>
        <v>218.48591035187619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790889</v>
      </c>
      <c r="E27" s="31">
        <f t="shared" si="8"/>
        <v>1813595</v>
      </c>
      <c r="F27" s="31">
        <f t="shared" si="8"/>
        <v>0</v>
      </c>
      <c r="G27" s="31">
        <f t="shared" si="8"/>
        <v>2219622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4824106</v>
      </c>
      <c r="O27" s="43">
        <f t="shared" si="1"/>
        <v>704.35187618630459</v>
      </c>
      <c r="P27" s="9"/>
    </row>
    <row r="28" spans="1:119">
      <c r="A28" s="12"/>
      <c r="B28" s="44">
        <v>572</v>
      </c>
      <c r="C28" s="20" t="s">
        <v>67</v>
      </c>
      <c r="D28" s="46">
        <v>592387</v>
      </c>
      <c r="E28" s="46">
        <v>1813595</v>
      </c>
      <c r="F28" s="46">
        <v>0</v>
      </c>
      <c r="G28" s="46">
        <v>2219622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4625604</v>
      </c>
      <c r="O28" s="47">
        <f t="shared" si="1"/>
        <v>675.36925098554536</v>
      </c>
      <c r="P28" s="9"/>
    </row>
    <row r="29" spans="1:119">
      <c r="A29" s="12"/>
      <c r="B29" s="44">
        <v>573</v>
      </c>
      <c r="C29" s="20" t="s">
        <v>44</v>
      </c>
      <c r="D29" s="46">
        <v>198502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198502</v>
      </c>
      <c r="O29" s="47">
        <f t="shared" si="1"/>
        <v>28.982625200759234</v>
      </c>
      <c r="P29" s="9"/>
    </row>
    <row r="30" spans="1:119" ht="15.75">
      <c r="A30" s="28" t="s">
        <v>68</v>
      </c>
      <c r="B30" s="29"/>
      <c r="C30" s="30"/>
      <c r="D30" s="31">
        <f t="shared" ref="D30:M30" si="9">SUM(D31:D31)</f>
        <v>3187007</v>
      </c>
      <c r="E30" s="31">
        <f t="shared" si="9"/>
        <v>33072</v>
      </c>
      <c r="F30" s="31">
        <f t="shared" si="9"/>
        <v>0</v>
      </c>
      <c r="G30" s="31">
        <f t="shared" si="9"/>
        <v>2132361</v>
      </c>
      <c r="H30" s="31">
        <f t="shared" si="9"/>
        <v>0</v>
      </c>
      <c r="I30" s="31">
        <f t="shared" si="9"/>
        <v>463243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5815683</v>
      </c>
      <c r="O30" s="43">
        <f t="shared" si="1"/>
        <v>849.12877792378447</v>
      </c>
      <c r="P30" s="9"/>
    </row>
    <row r="31" spans="1:119" ht="15.75" thickBot="1">
      <c r="A31" s="12"/>
      <c r="B31" s="44">
        <v>581</v>
      </c>
      <c r="C31" s="20" t="s">
        <v>69</v>
      </c>
      <c r="D31" s="46">
        <v>3187007</v>
      </c>
      <c r="E31" s="46">
        <v>33072</v>
      </c>
      <c r="F31" s="46">
        <v>0</v>
      </c>
      <c r="G31" s="46">
        <v>2132361</v>
      </c>
      <c r="H31" s="46">
        <v>0</v>
      </c>
      <c r="I31" s="46">
        <v>463243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5815683</v>
      </c>
      <c r="O31" s="47">
        <f t="shared" si="1"/>
        <v>849.12877792378447</v>
      </c>
      <c r="P31" s="9"/>
    </row>
    <row r="32" spans="1:119" ht="16.5" thickBot="1">
      <c r="A32" s="14" t="s">
        <v>10</v>
      </c>
      <c r="B32" s="23"/>
      <c r="C32" s="22"/>
      <c r="D32" s="15">
        <f>SUM(D5,D15,D19,D23,D25,D27,D30)</f>
        <v>17980996</v>
      </c>
      <c r="E32" s="15">
        <f t="shared" ref="E32:M32" si="10">SUM(E5,E15,E19,E23,E25,E27,E30)</f>
        <v>5324452</v>
      </c>
      <c r="F32" s="15">
        <f t="shared" si="10"/>
        <v>6033899</v>
      </c>
      <c r="G32" s="15">
        <f t="shared" si="10"/>
        <v>5423978</v>
      </c>
      <c r="H32" s="15">
        <f t="shared" si="10"/>
        <v>0</v>
      </c>
      <c r="I32" s="15">
        <f t="shared" si="10"/>
        <v>12111674</v>
      </c>
      <c r="J32" s="15">
        <f t="shared" si="10"/>
        <v>0</v>
      </c>
      <c r="K32" s="15">
        <f t="shared" si="10"/>
        <v>3844409</v>
      </c>
      <c r="L32" s="15">
        <f t="shared" si="10"/>
        <v>0</v>
      </c>
      <c r="M32" s="15">
        <f t="shared" si="10"/>
        <v>1094788</v>
      </c>
      <c r="N32" s="15">
        <f t="shared" si="4"/>
        <v>51814196</v>
      </c>
      <c r="O32" s="37">
        <f t="shared" si="1"/>
        <v>7565.2206161483427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85</v>
      </c>
      <c r="M34" s="93"/>
      <c r="N34" s="93"/>
      <c r="O34" s="41">
        <v>6849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6009301</v>
      </c>
      <c r="E5" s="26">
        <f t="shared" ref="E5:M5" si="0">SUM(E6:E14)</f>
        <v>0</v>
      </c>
      <c r="F5" s="26">
        <f t="shared" si="0"/>
        <v>878710</v>
      </c>
      <c r="G5" s="26">
        <f t="shared" si="0"/>
        <v>9804</v>
      </c>
      <c r="H5" s="26">
        <f t="shared" si="0"/>
        <v>0</v>
      </c>
      <c r="I5" s="26">
        <f t="shared" si="0"/>
        <v>109605</v>
      </c>
      <c r="J5" s="26">
        <f t="shared" si="0"/>
        <v>0</v>
      </c>
      <c r="K5" s="26">
        <f t="shared" si="0"/>
        <v>3424803</v>
      </c>
      <c r="L5" s="26">
        <f t="shared" si="0"/>
        <v>0</v>
      </c>
      <c r="M5" s="26">
        <f t="shared" si="0"/>
        <v>0</v>
      </c>
      <c r="N5" s="27">
        <f>SUM(D5:M5)</f>
        <v>10432223</v>
      </c>
      <c r="O5" s="32">
        <f t="shared" ref="O5:O32" si="1">(N5/O$34)</f>
        <v>1544.1419478981645</v>
      </c>
      <c r="P5" s="6"/>
    </row>
    <row r="6" spans="1:133">
      <c r="A6" s="12"/>
      <c r="B6" s="44">
        <v>511</v>
      </c>
      <c r="C6" s="20" t="s">
        <v>19</v>
      </c>
      <c r="D6" s="46">
        <v>557718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557718</v>
      </c>
      <c r="O6" s="47">
        <f t="shared" si="1"/>
        <v>82.551509769094139</v>
      </c>
      <c r="P6" s="9"/>
    </row>
    <row r="7" spans="1:133">
      <c r="A7" s="12"/>
      <c r="B7" s="44">
        <v>512</v>
      </c>
      <c r="C7" s="20" t="s">
        <v>20</v>
      </c>
      <c r="D7" s="46">
        <v>728323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728323</v>
      </c>
      <c r="O7" s="47">
        <f t="shared" si="1"/>
        <v>107.80387803433985</v>
      </c>
      <c r="P7" s="9"/>
    </row>
    <row r="8" spans="1:133">
      <c r="A8" s="12"/>
      <c r="B8" s="44">
        <v>513</v>
      </c>
      <c r="C8" s="20" t="s">
        <v>21</v>
      </c>
      <c r="D8" s="46">
        <v>1147509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1147509</v>
      </c>
      <c r="O8" s="47">
        <f t="shared" si="1"/>
        <v>169.85035523978686</v>
      </c>
      <c r="P8" s="9"/>
    </row>
    <row r="9" spans="1:133">
      <c r="A9" s="12"/>
      <c r="B9" s="44">
        <v>514</v>
      </c>
      <c r="C9" s="20" t="s">
        <v>22</v>
      </c>
      <c r="D9" s="46">
        <v>466079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466079</v>
      </c>
      <c r="O9" s="47">
        <f t="shared" si="1"/>
        <v>68.987418590882186</v>
      </c>
      <c r="P9" s="9"/>
    </row>
    <row r="10" spans="1:133">
      <c r="A10" s="12"/>
      <c r="B10" s="44">
        <v>515</v>
      </c>
      <c r="C10" s="20" t="s">
        <v>23</v>
      </c>
      <c r="D10" s="46">
        <v>867021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867021</v>
      </c>
      <c r="O10" s="47">
        <f t="shared" si="1"/>
        <v>128.33348134991118</v>
      </c>
      <c r="P10" s="9"/>
    </row>
    <row r="11" spans="1:133">
      <c r="A11" s="12"/>
      <c r="B11" s="44">
        <v>516</v>
      </c>
      <c r="C11" s="20" t="s">
        <v>78</v>
      </c>
      <c r="D11" s="46">
        <v>1342732</v>
      </c>
      <c r="E11" s="46">
        <v>0</v>
      </c>
      <c r="F11" s="46">
        <v>0</v>
      </c>
      <c r="G11" s="46">
        <v>9804</v>
      </c>
      <c r="H11" s="46">
        <v>0</v>
      </c>
      <c r="I11" s="46">
        <v>109605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1462141</v>
      </c>
      <c r="O11" s="47">
        <f t="shared" si="1"/>
        <v>216.42110716400236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878710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878710</v>
      </c>
      <c r="O12" s="47">
        <f t="shared" si="1"/>
        <v>130.06364712847838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3424803</v>
      </c>
      <c r="L13" s="46">
        <v>0</v>
      </c>
      <c r="M13" s="46">
        <v>0</v>
      </c>
      <c r="N13" s="46">
        <f t="shared" si="2"/>
        <v>3424803</v>
      </c>
      <c r="O13" s="47">
        <f t="shared" si="1"/>
        <v>506.92761989342807</v>
      </c>
      <c r="P13" s="9"/>
    </row>
    <row r="14" spans="1:133">
      <c r="A14" s="12"/>
      <c r="B14" s="44">
        <v>519</v>
      </c>
      <c r="C14" s="20" t="s">
        <v>61</v>
      </c>
      <c r="D14" s="46">
        <v>899919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899919</v>
      </c>
      <c r="O14" s="47">
        <f t="shared" si="1"/>
        <v>133.20293072824157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5141688</v>
      </c>
      <c r="E15" s="31">
        <f t="shared" si="3"/>
        <v>1013814</v>
      </c>
      <c r="F15" s="31">
        <f t="shared" si="3"/>
        <v>0</v>
      </c>
      <c r="G15" s="31">
        <f t="shared" si="3"/>
        <v>166287</v>
      </c>
      <c r="H15" s="31">
        <f t="shared" si="3"/>
        <v>0</v>
      </c>
      <c r="I15" s="31">
        <f t="shared" si="3"/>
        <v>1813671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2" si="4">SUM(D15:M15)</f>
        <v>8135460</v>
      </c>
      <c r="O15" s="43">
        <f t="shared" si="1"/>
        <v>1204.182948490231</v>
      </c>
      <c r="P15" s="10"/>
    </row>
    <row r="16" spans="1:133">
      <c r="A16" s="12"/>
      <c r="B16" s="44">
        <v>521</v>
      </c>
      <c r="C16" s="20" t="s">
        <v>28</v>
      </c>
      <c r="D16" s="46">
        <v>4876234</v>
      </c>
      <c r="E16" s="46">
        <v>0</v>
      </c>
      <c r="F16" s="46">
        <v>0</v>
      </c>
      <c r="G16" s="46">
        <v>166287</v>
      </c>
      <c r="H16" s="46">
        <v>0</v>
      </c>
      <c r="I16" s="46">
        <v>1813671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6856192</v>
      </c>
      <c r="O16" s="47">
        <f t="shared" si="1"/>
        <v>1014.8300769686205</v>
      </c>
      <c r="P16" s="9"/>
    </row>
    <row r="17" spans="1:119">
      <c r="A17" s="12"/>
      <c r="B17" s="44">
        <v>524</v>
      </c>
      <c r="C17" s="20" t="s">
        <v>29</v>
      </c>
      <c r="D17" s="46">
        <v>0</v>
      </c>
      <c r="E17" s="46">
        <v>1013814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1013814</v>
      </c>
      <c r="O17" s="47">
        <f t="shared" si="1"/>
        <v>150.06127886323267</v>
      </c>
      <c r="P17" s="9"/>
    </row>
    <row r="18" spans="1:119">
      <c r="A18" s="12"/>
      <c r="B18" s="44">
        <v>525</v>
      </c>
      <c r="C18" s="20" t="s">
        <v>30</v>
      </c>
      <c r="D18" s="46">
        <v>265454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265454</v>
      </c>
      <c r="O18" s="47">
        <f t="shared" si="1"/>
        <v>39.291592658377738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SUM(D20:D22)</f>
        <v>601040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7516591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8117631</v>
      </c>
      <c r="O19" s="43">
        <f t="shared" si="1"/>
        <v>1201.5439609236234</v>
      </c>
      <c r="P19" s="10"/>
    </row>
    <row r="20" spans="1:119">
      <c r="A20" s="12"/>
      <c r="B20" s="44">
        <v>534</v>
      </c>
      <c r="C20" s="20" t="s">
        <v>63</v>
      </c>
      <c r="D20" s="46">
        <v>65241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65241</v>
      </c>
      <c r="O20" s="47">
        <f t="shared" si="1"/>
        <v>9.6567495559502667</v>
      </c>
      <c r="P20" s="9"/>
    </row>
    <row r="21" spans="1:119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6953857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6953857</v>
      </c>
      <c r="O21" s="47">
        <f t="shared" si="1"/>
        <v>1029.286116044997</v>
      </c>
      <c r="P21" s="9"/>
    </row>
    <row r="22" spans="1:119">
      <c r="A22" s="12"/>
      <c r="B22" s="44">
        <v>537</v>
      </c>
      <c r="C22" s="20" t="s">
        <v>64</v>
      </c>
      <c r="D22" s="46">
        <v>535799</v>
      </c>
      <c r="E22" s="46">
        <v>0</v>
      </c>
      <c r="F22" s="46">
        <v>0</v>
      </c>
      <c r="G22" s="46">
        <v>0</v>
      </c>
      <c r="H22" s="46">
        <v>0</v>
      </c>
      <c r="I22" s="46">
        <v>562734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1098533</v>
      </c>
      <c r="O22" s="47">
        <f t="shared" si="1"/>
        <v>162.60109532267614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808844</v>
      </c>
      <c r="E23" s="31">
        <f t="shared" si="6"/>
        <v>3480615</v>
      </c>
      <c r="F23" s="31">
        <f t="shared" si="6"/>
        <v>0</v>
      </c>
      <c r="G23" s="31">
        <f t="shared" si="6"/>
        <v>504590</v>
      </c>
      <c r="H23" s="31">
        <f t="shared" si="6"/>
        <v>0</v>
      </c>
      <c r="I23" s="31">
        <f t="shared" si="6"/>
        <v>2265715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7059764</v>
      </c>
      <c r="O23" s="43">
        <f t="shared" si="1"/>
        <v>1044.9621077560687</v>
      </c>
      <c r="P23" s="10"/>
    </row>
    <row r="24" spans="1:119">
      <c r="A24" s="12"/>
      <c r="B24" s="44">
        <v>541</v>
      </c>
      <c r="C24" s="20" t="s">
        <v>65</v>
      </c>
      <c r="D24" s="46">
        <v>808844</v>
      </c>
      <c r="E24" s="46">
        <v>3480615</v>
      </c>
      <c r="F24" s="46">
        <v>0</v>
      </c>
      <c r="G24" s="46">
        <v>504590</v>
      </c>
      <c r="H24" s="46">
        <v>0</v>
      </c>
      <c r="I24" s="46">
        <v>2265715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7059764</v>
      </c>
      <c r="O24" s="47">
        <f t="shared" si="1"/>
        <v>1044.9621077560687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409325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1261752</v>
      </c>
      <c r="N25" s="31">
        <f t="shared" si="4"/>
        <v>1671077</v>
      </c>
      <c r="O25" s="43">
        <f t="shared" si="1"/>
        <v>247.34709887507401</v>
      </c>
      <c r="P25" s="10"/>
    </row>
    <row r="26" spans="1:119">
      <c r="A26" s="13"/>
      <c r="B26" s="45">
        <v>554</v>
      </c>
      <c r="C26" s="21" t="s">
        <v>39</v>
      </c>
      <c r="D26" s="46">
        <v>409325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1261752</v>
      </c>
      <c r="N26" s="46">
        <f t="shared" si="4"/>
        <v>1671077</v>
      </c>
      <c r="O26" s="47">
        <f t="shared" si="1"/>
        <v>247.34709887507401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765200</v>
      </c>
      <c r="E27" s="31">
        <f t="shared" si="8"/>
        <v>2302876</v>
      </c>
      <c r="F27" s="31">
        <f t="shared" si="8"/>
        <v>0</v>
      </c>
      <c r="G27" s="31">
        <f t="shared" si="8"/>
        <v>79289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3147365</v>
      </c>
      <c r="O27" s="43">
        <f t="shared" si="1"/>
        <v>465.86219656601537</v>
      </c>
      <c r="P27" s="9"/>
    </row>
    <row r="28" spans="1:119">
      <c r="A28" s="12"/>
      <c r="B28" s="44">
        <v>572</v>
      </c>
      <c r="C28" s="20" t="s">
        <v>67</v>
      </c>
      <c r="D28" s="46">
        <v>619814</v>
      </c>
      <c r="E28" s="46">
        <v>2302876</v>
      </c>
      <c r="F28" s="46">
        <v>0</v>
      </c>
      <c r="G28" s="46">
        <v>79289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3001979</v>
      </c>
      <c r="O28" s="47">
        <f t="shared" si="1"/>
        <v>444.3426583777383</v>
      </c>
      <c r="P28" s="9"/>
    </row>
    <row r="29" spans="1:119">
      <c r="A29" s="12"/>
      <c r="B29" s="44">
        <v>573</v>
      </c>
      <c r="C29" s="20" t="s">
        <v>44</v>
      </c>
      <c r="D29" s="46">
        <v>145386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145386</v>
      </c>
      <c r="O29" s="47">
        <f t="shared" si="1"/>
        <v>21.519538188277085</v>
      </c>
      <c r="P29" s="9"/>
    </row>
    <row r="30" spans="1:119" ht="15.75">
      <c r="A30" s="28" t="s">
        <v>68</v>
      </c>
      <c r="B30" s="29"/>
      <c r="C30" s="30"/>
      <c r="D30" s="31">
        <f t="shared" ref="D30:M30" si="9">SUM(D31:D31)</f>
        <v>1897784</v>
      </c>
      <c r="E30" s="31">
        <f t="shared" si="9"/>
        <v>225000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529768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2652552</v>
      </c>
      <c r="O30" s="43">
        <f t="shared" si="1"/>
        <v>392.6216696269982</v>
      </c>
      <c r="P30" s="9"/>
    </row>
    <row r="31" spans="1:119" ht="15.75" thickBot="1">
      <c r="A31" s="12"/>
      <c r="B31" s="44">
        <v>581</v>
      </c>
      <c r="C31" s="20" t="s">
        <v>69</v>
      </c>
      <c r="D31" s="46">
        <v>1897784</v>
      </c>
      <c r="E31" s="46">
        <v>225000</v>
      </c>
      <c r="F31" s="46">
        <v>0</v>
      </c>
      <c r="G31" s="46">
        <v>0</v>
      </c>
      <c r="H31" s="46">
        <v>0</v>
      </c>
      <c r="I31" s="46">
        <v>529768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2652552</v>
      </c>
      <c r="O31" s="47">
        <f t="shared" si="1"/>
        <v>392.6216696269982</v>
      </c>
      <c r="P31" s="9"/>
    </row>
    <row r="32" spans="1:119" ht="16.5" thickBot="1">
      <c r="A32" s="14" t="s">
        <v>10</v>
      </c>
      <c r="B32" s="23"/>
      <c r="C32" s="22"/>
      <c r="D32" s="15">
        <f>SUM(D5,D15,D19,D23,D25,D27,D30)</f>
        <v>15633182</v>
      </c>
      <c r="E32" s="15">
        <f t="shared" ref="E32:M32" si="10">SUM(E5,E15,E19,E23,E25,E27,E30)</f>
        <v>7022305</v>
      </c>
      <c r="F32" s="15">
        <f t="shared" si="10"/>
        <v>878710</v>
      </c>
      <c r="G32" s="15">
        <f t="shared" si="10"/>
        <v>759970</v>
      </c>
      <c r="H32" s="15">
        <f t="shared" si="10"/>
        <v>0</v>
      </c>
      <c r="I32" s="15">
        <f t="shared" si="10"/>
        <v>12235350</v>
      </c>
      <c r="J32" s="15">
        <f t="shared" si="10"/>
        <v>0</v>
      </c>
      <c r="K32" s="15">
        <f t="shared" si="10"/>
        <v>3424803</v>
      </c>
      <c r="L32" s="15">
        <f t="shared" si="10"/>
        <v>0</v>
      </c>
      <c r="M32" s="15">
        <f t="shared" si="10"/>
        <v>1261752</v>
      </c>
      <c r="N32" s="15">
        <f t="shared" si="4"/>
        <v>41216072</v>
      </c>
      <c r="O32" s="37">
        <f t="shared" si="1"/>
        <v>6100.6619301361752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83</v>
      </c>
      <c r="M34" s="93"/>
      <c r="N34" s="93"/>
      <c r="O34" s="41">
        <v>6756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6323672</v>
      </c>
      <c r="E5" s="26">
        <f t="shared" ref="E5:M5" si="0">SUM(E6:E14)</f>
        <v>0</v>
      </c>
      <c r="F5" s="26">
        <f t="shared" si="0"/>
        <v>881764</v>
      </c>
      <c r="G5" s="26">
        <f t="shared" si="0"/>
        <v>30779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3192665</v>
      </c>
      <c r="L5" s="26">
        <f t="shared" si="0"/>
        <v>0</v>
      </c>
      <c r="M5" s="26">
        <f t="shared" si="0"/>
        <v>0</v>
      </c>
      <c r="N5" s="27">
        <f>SUM(D5:M5)</f>
        <v>10428880</v>
      </c>
      <c r="O5" s="32">
        <f t="shared" ref="O5:O32" si="1">(N5/O$34)</f>
        <v>1556.3169676167736</v>
      </c>
      <c r="P5" s="6"/>
    </row>
    <row r="6" spans="1:133">
      <c r="A6" s="12"/>
      <c r="B6" s="44">
        <v>511</v>
      </c>
      <c r="C6" s="20" t="s">
        <v>19</v>
      </c>
      <c r="D6" s="46">
        <v>631227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631227</v>
      </c>
      <c r="O6" s="47">
        <f t="shared" si="1"/>
        <v>94.198925533502461</v>
      </c>
      <c r="P6" s="9"/>
    </row>
    <row r="7" spans="1:133">
      <c r="A7" s="12"/>
      <c r="B7" s="44">
        <v>512</v>
      </c>
      <c r="C7" s="20" t="s">
        <v>20</v>
      </c>
      <c r="D7" s="46">
        <v>782162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782162</v>
      </c>
      <c r="O7" s="47">
        <f t="shared" si="1"/>
        <v>116.72317564542605</v>
      </c>
      <c r="P7" s="9"/>
    </row>
    <row r="8" spans="1:133">
      <c r="A8" s="12"/>
      <c r="B8" s="44">
        <v>513</v>
      </c>
      <c r="C8" s="20" t="s">
        <v>21</v>
      </c>
      <c r="D8" s="46">
        <v>1145535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1145535</v>
      </c>
      <c r="O8" s="47">
        <f t="shared" si="1"/>
        <v>170.9498582301149</v>
      </c>
      <c r="P8" s="9"/>
    </row>
    <row r="9" spans="1:133">
      <c r="A9" s="12"/>
      <c r="B9" s="44">
        <v>514</v>
      </c>
      <c r="C9" s="20" t="s">
        <v>22</v>
      </c>
      <c r="D9" s="46">
        <v>605336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605336</v>
      </c>
      <c r="O9" s="47">
        <f t="shared" si="1"/>
        <v>90.335173854648559</v>
      </c>
      <c r="P9" s="9"/>
    </row>
    <row r="10" spans="1:133">
      <c r="A10" s="12"/>
      <c r="B10" s="44">
        <v>515</v>
      </c>
      <c r="C10" s="20" t="s">
        <v>23</v>
      </c>
      <c r="D10" s="46">
        <v>969967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969967</v>
      </c>
      <c r="O10" s="47">
        <f t="shared" si="1"/>
        <v>144.74958961349051</v>
      </c>
      <c r="P10" s="9"/>
    </row>
    <row r="11" spans="1:133">
      <c r="A11" s="12"/>
      <c r="B11" s="44">
        <v>516</v>
      </c>
      <c r="C11" s="20" t="s">
        <v>78</v>
      </c>
      <c r="D11" s="46">
        <v>1346065</v>
      </c>
      <c r="E11" s="46">
        <v>0</v>
      </c>
      <c r="F11" s="46">
        <v>0</v>
      </c>
      <c r="G11" s="46">
        <v>30779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1376844</v>
      </c>
      <c r="O11" s="47">
        <f t="shared" si="1"/>
        <v>205.46843754663482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881764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881764</v>
      </c>
      <c r="O12" s="47">
        <f t="shared" si="1"/>
        <v>131.58692732427997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3192665</v>
      </c>
      <c r="L13" s="46">
        <v>0</v>
      </c>
      <c r="M13" s="46">
        <v>0</v>
      </c>
      <c r="N13" s="46">
        <f t="shared" si="2"/>
        <v>3192665</v>
      </c>
      <c r="O13" s="47">
        <f t="shared" si="1"/>
        <v>476.44605282793611</v>
      </c>
      <c r="P13" s="9"/>
    </row>
    <row r="14" spans="1:133">
      <c r="A14" s="12"/>
      <c r="B14" s="44">
        <v>519</v>
      </c>
      <c r="C14" s="20" t="s">
        <v>61</v>
      </c>
      <c r="D14" s="46">
        <v>843380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843380</v>
      </c>
      <c r="O14" s="47">
        <f t="shared" si="1"/>
        <v>125.8588270407402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5002072</v>
      </c>
      <c r="E15" s="31">
        <f t="shared" si="3"/>
        <v>965656</v>
      </c>
      <c r="F15" s="31">
        <f t="shared" si="3"/>
        <v>0</v>
      </c>
      <c r="G15" s="31">
        <f t="shared" si="3"/>
        <v>65511</v>
      </c>
      <c r="H15" s="31">
        <f t="shared" si="3"/>
        <v>0</v>
      </c>
      <c r="I15" s="31">
        <f t="shared" si="3"/>
        <v>1995267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2" si="4">SUM(D15:M15)</f>
        <v>8028506</v>
      </c>
      <c r="O15" s="43">
        <f t="shared" si="1"/>
        <v>1198.1056558722578</v>
      </c>
      <c r="P15" s="10"/>
    </row>
    <row r="16" spans="1:133">
      <c r="A16" s="12"/>
      <c r="B16" s="44">
        <v>521</v>
      </c>
      <c r="C16" s="20" t="s">
        <v>28</v>
      </c>
      <c r="D16" s="46">
        <v>4700124</v>
      </c>
      <c r="E16" s="46">
        <v>0</v>
      </c>
      <c r="F16" s="46">
        <v>0</v>
      </c>
      <c r="G16" s="46">
        <v>65511</v>
      </c>
      <c r="H16" s="46">
        <v>0</v>
      </c>
      <c r="I16" s="46">
        <v>1995267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6760902</v>
      </c>
      <c r="O16" s="47">
        <f t="shared" si="1"/>
        <v>1008.9392627965975</v>
      </c>
      <c r="P16" s="9"/>
    </row>
    <row r="17" spans="1:119">
      <c r="A17" s="12"/>
      <c r="B17" s="44">
        <v>524</v>
      </c>
      <c r="C17" s="20" t="s">
        <v>29</v>
      </c>
      <c r="D17" s="46">
        <v>0</v>
      </c>
      <c r="E17" s="46">
        <v>965656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965656</v>
      </c>
      <c r="O17" s="47">
        <f t="shared" si="1"/>
        <v>144.10625279808983</v>
      </c>
      <c r="P17" s="9"/>
    </row>
    <row r="18" spans="1:119">
      <c r="A18" s="12"/>
      <c r="B18" s="44">
        <v>525</v>
      </c>
      <c r="C18" s="20" t="s">
        <v>30</v>
      </c>
      <c r="D18" s="46">
        <v>301948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301948</v>
      </c>
      <c r="O18" s="47">
        <f t="shared" si="1"/>
        <v>45.060140277570511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SUM(D20:D22)</f>
        <v>550602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7276666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7827268</v>
      </c>
      <c r="O19" s="43">
        <f t="shared" si="1"/>
        <v>1168.0746157289957</v>
      </c>
      <c r="P19" s="10"/>
    </row>
    <row r="20" spans="1:119">
      <c r="A20" s="12"/>
      <c r="B20" s="44">
        <v>534</v>
      </c>
      <c r="C20" s="20" t="s">
        <v>63</v>
      </c>
      <c r="D20" s="46">
        <v>71991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71991</v>
      </c>
      <c r="O20" s="47">
        <f t="shared" si="1"/>
        <v>10.743321892254887</v>
      </c>
      <c r="P20" s="9"/>
    </row>
    <row r="21" spans="1:119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6716602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6716602</v>
      </c>
      <c r="O21" s="47">
        <f t="shared" si="1"/>
        <v>1002.328309207581</v>
      </c>
      <c r="P21" s="9"/>
    </row>
    <row r="22" spans="1:119">
      <c r="A22" s="12"/>
      <c r="B22" s="44">
        <v>537</v>
      </c>
      <c r="C22" s="20" t="s">
        <v>64</v>
      </c>
      <c r="D22" s="46">
        <v>478611</v>
      </c>
      <c r="E22" s="46">
        <v>0</v>
      </c>
      <c r="F22" s="46">
        <v>0</v>
      </c>
      <c r="G22" s="46">
        <v>0</v>
      </c>
      <c r="H22" s="46">
        <v>0</v>
      </c>
      <c r="I22" s="46">
        <v>560064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1038675</v>
      </c>
      <c r="O22" s="47">
        <f t="shared" si="1"/>
        <v>155.00298462915984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3218105</v>
      </c>
      <c r="E23" s="31">
        <f t="shared" si="6"/>
        <v>4175562</v>
      </c>
      <c r="F23" s="31">
        <f t="shared" si="6"/>
        <v>0</v>
      </c>
      <c r="G23" s="31">
        <f t="shared" si="6"/>
        <v>17222</v>
      </c>
      <c r="H23" s="31">
        <f t="shared" si="6"/>
        <v>0</v>
      </c>
      <c r="I23" s="31">
        <f t="shared" si="6"/>
        <v>3328183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10739072</v>
      </c>
      <c r="O23" s="43">
        <f t="shared" si="1"/>
        <v>1602.6073720340248</v>
      </c>
      <c r="P23" s="10"/>
    </row>
    <row r="24" spans="1:119">
      <c r="A24" s="12"/>
      <c r="B24" s="44">
        <v>541</v>
      </c>
      <c r="C24" s="20" t="s">
        <v>65</v>
      </c>
      <c r="D24" s="46">
        <v>3218105</v>
      </c>
      <c r="E24" s="46">
        <v>4175562</v>
      </c>
      <c r="F24" s="46">
        <v>0</v>
      </c>
      <c r="G24" s="46">
        <v>17222</v>
      </c>
      <c r="H24" s="46">
        <v>0</v>
      </c>
      <c r="I24" s="46">
        <v>3328183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10739072</v>
      </c>
      <c r="O24" s="47">
        <f t="shared" si="1"/>
        <v>1602.6073720340248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339762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1152475</v>
      </c>
      <c r="N25" s="31">
        <f t="shared" si="4"/>
        <v>1492237</v>
      </c>
      <c r="O25" s="43">
        <f t="shared" si="1"/>
        <v>222.68870317863005</v>
      </c>
      <c r="P25" s="10"/>
    </row>
    <row r="26" spans="1:119">
      <c r="A26" s="13"/>
      <c r="B26" s="45">
        <v>554</v>
      </c>
      <c r="C26" s="21" t="s">
        <v>39</v>
      </c>
      <c r="D26" s="46">
        <v>339762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1152475</v>
      </c>
      <c r="N26" s="46">
        <f t="shared" si="4"/>
        <v>1492237</v>
      </c>
      <c r="O26" s="47">
        <f t="shared" si="1"/>
        <v>222.68870317863005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744976</v>
      </c>
      <c r="E27" s="31">
        <f t="shared" si="8"/>
        <v>2434724</v>
      </c>
      <c r="F27" s="31">
        <f t="shared" si="8"/>
        <v>0</v>
      </c>
      <c r="G27" s="31">
        <f t="shared" si="8"/>
        <v>347878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3527578</v>
      </c>
      <c r="O27" s="43">
        <f t="shared" si="1"/>
        <v>526.42560811819135</v>
      </c>
      <c r="P27" s="9"/>
    </row>
    <row r="28" spans="1:119">
      <c r="A28" s="12"/>
      <c r="B28" s="44">
        <v>572</v>
      </c>
      <c r="C28" s="20" t="s">
        <v>67</v>
      </c>
      <c r="D28" s="46">
        <v>590278</v>
      </c>
      <c r="E28" s="46">
        <v>2434724</v>
      </c>
      <c r="F28" s="46">
        <v>0</v>
      </c>
      <c r="G28" s="46">
        <v>347878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3372880</v>
      </c>
      <c r="O28" s="47">
        <f t="shared" si="1"/>
        <v>503.33980002984629</v>
      </c>
      <c r="P28" s="9"/>
    </row>
    <row r="29" spans="1:119">
      <c r="A29" s="12"/>
      <c r="B29" s="44">
        <v>573</v>
      </c>
      <c r="C29" s="20" t="s">
        <v>44</v>
      </c>
      <c r="D29" s="46">
        <v>154698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154698</v>
      </c>
      <c r="O29" s="47">
        <f t="shared" si="1"/>
        <v>23.085808088345022</v>
      </c>
      <c r="P29" s="9"/>
    </row>
    <row r="30" spans="1:119" ht="15.75">
      <c r="A30" s="28" t="s">
        <v>68</v>
      </c>
      <c r="B30" s="29"/>
      <c r="C30" s="30"/>
      <c r="D30" s="31">
        <f t="shared" ref="D30:M30" si="9">SUM(D31:D31)</f>
        <v>2107762</v>
      </c>
      <c r="E30" s="31">
        <f t="shared" si="9"/>
        <v>322628</v>
      </c>
      <c r="F30" s="31">
        <f t="shared" si="9"/>
        <v>0</v>
      </c>
      <c r="G30" s="31">
        <f t="shared" si="9"/>
        <v>250000</v>
      </c>
      <c r="H30" s="31">
        <f t="shared" si="9"/>
        <v>0</v>
      </c>
      <c r="I30" s="31">
        <f t="shared" si="9"/>
        <v>480766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3161156</v>
      </c>
      <c r="O30" s="43">
        <f t="shared" si="1"/>
        <v>471.74391881808685</v>
      </c>
      <c r="P30" s="9"/>
    </row>
    <row r="31" spans="1:119" ht="15.75" thickBot="1">
      <c r="A31" s="12"/>
      <c r="B31" s="44">
        <v>581</v>
      </c>
      <c r="C31" s="20" t="s">
        <v>69</v>
      </c>
      <c r="D31" s="46">
        <v>2107762</v>
      </c>
      <c r="E31" s="46">
        <v>322628</v>
      </c>
      <c r="F31" s="46">
        <v>0</v>
      </c>
      <c r="G31" s="46">
        <v>250000</v>
      </c>
      <c r="H31" s="46">
        <v>0</v>
      </c>
      <c r="I31" s="46">
        <v>480766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3161156</v>
      </c>
      <c r="O31" s="47">
        <f t="shared" si="1"/>
        <v>471.74391881808685</v>
      </c>
      <c r="P31" s="9"/>
    </row>
    <row r="32" spans="1:119" ht="16.5" thickBot="1">
      <c r="A32" s="14" t="s">
        <v>10</v>
      </c>
      <c r="B32" s="23"/>
      <c r="C32" s="22"/>
      <c r="D32" s="15">
        <f>SUM(D5,D15,D19,D23,D25,D27,D30)</f>
        <v>18286951</v>
      </c>
      <c r="E32" s="15">
        <f t="shared" ref="E32:M32" si="10">SUM(E5,E15,E19,E23,E25,E27,E30)</f>
        <v>7898570</v>
      </c>
      <c r="F32" s="15">
        <f t="shared" si="10"/>
        <v>881764</v>
      </c>
      <c r="G32" s="15">
        <f t="shared" si="10"/>
        <v>711390</v>
      </c>
      <c r="H32" s="15">
        <f t="shared" si="10"/>
        <v>0</v>
      </c>
      <c r="I32" s="15">
        <f t="shared" si="10"/>
        <v>13080882</v>
      </c>
      <c r="J32" s="15">
        <f t="shared" si="10"/>
        <v>0</v>
      </c>
      <c r="K32" s="15">
        <f t="shared" si="10"/>
        <v>3192665</v>
      </c>
      <c r="L32" s="15">
        <f t="shared" si="10"/>
        <v>0</v>
      </c>
      <c r="M32" s="15">
        <f t="shared" si="10"/>
        <v>1152475</v>
      </c>
      <c r="N32" s="15">
        <f t="shared" si="4"/>
        <v>45204697</v>
      </c>
      <c r="O32" s="37">
        <f t="shared" si="1"/>
        <v>6745.9628413669598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6701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5981496</v>
      </c>
      <c r="E5" s="26">
        <f t="shared" ref="E5:M5" si="0">SUM(E6:E14)</f>
        <v>0</v>
      </c>
      <c r="F5" s="26">
        <f t="shared" si="0"/>
        <v>883397</v>
      </c>
      <c r="G5" s="26">
        <f t="shared" si="0"/>
        <v>15108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3929611</v>
      </c>
      <c r="L5" s="26">
        <f t="shared" si="0"/>
        <v>0</v>
      </c>
      <c r="M5" s="26">
        <f t="shared" si="0"/>
        <v>0</v>
      </c>
      <c r="N5" s="27">
        <f>SUM(D5:M5)</f>
        <v>10809612</v>
      </c>
      <c r="O5" s="32">
        <f t="shared" ref="O5:O33" si="1">(N5/O$35)</f>
        <v>1623.30860489563</v>
      </c>
      <c r="P5" s="6"/>
    </row>
    <row r="6" spans="1:133">
      <c r="A6" s="12"/>
      <c r="B6" s="44">
        <v>511</v>
      </c>
      <c r="C6" s="20" t="s">
        <v>19</v>
      </c>
      <c r="D6" s="46">
        <v>554945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554945</v>
      </c>
      <c r="O6" s="47">
        <f t="shared" si="1"/>
        <v>83.337588226460426</v>
      </c>
      <c r="P6" s="9"/>
    </row>
    <row r="7" spans="1:133">
      <c r="A7" s="12"/>
      <c r="B7" s="44">
        <v>512</v>
      </c>
      <c r="C7" s="20" t="s">
        <v>20</v>
      </c>
      <c r="D7" s="46">
        <v>781494</v>
      </c>
      <c r="E7" s="46">
        <v>0</v>
      </c>
      <c r="F7" s="46">
        <v>0</v>
      </c>
      <c r="G7" s="46">
        <v>15108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796602</v>
      </c>
      <c r="O7" s="47">
        <f t="shared" si="1"/>
        <v>119.62787205286079</v>
      </c>
      <c r="P7" s="9"/>
    </row>
    <row r="8" spans="1:133">
      <c r="A8" s="12"/>
      <c r="B8" s="44">
        <v>513</v>
      </c>
      <c r="C8" s="20" t="s">
        <v>21</v>
      </c>
      <c r="D8" s="46">
        <v>1106307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1106307</v>
      </c>
      <c r="O8" s="47">
        <f t="shared" si="1"/>
        <v>166.13710767382489</v>
      </c>
      <c r="P8" s="9"/>
    </row>
    <row r="9" spans="1:133">
      <c r="A9" s="12"/>
      <c r="B9" s="44">
        <v>514</v>
      </c>
      <c r="C9" s="20" t="s">
        <v>22</v>
      </c>
      <c r="D9" s="46">
        <v>533761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533761</v>
      </c>
      <c r="O9" s="47">
        <f t="shared" si="1"/>
        <v>80.156329779246136</v>
      </c>
      <c r="P9" s="9"/>
    </row>
    <row r="10" spans="1:133">
      <c r="A10" s="12"/>
      <c r="B10" s="44">
        <v>515</v>
      </c>
      <c r="C10" s="20" t="s">
        <v>23</v>
      </c>
      <c r="D10" s="46">
        <v>938172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938172</v>
      </c>
      <c r="O10" s="47">
        <f t="shared" si="1"/>
        <v>140.88782099414325</v>
      </c>
      <c r="P10" s="9"/>
    </row>
    <row r="11" spans="1:133">
      <c r="A11" s="12"/>
      <c r="B11" s="44">
        <v>516</v>
      </c>
      <c r="C11" s="20" t="s">
        <v>78</v>
      </c>
      <c r="D11" s="46">
        <v>1235228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1235228</v>
      </c>
      <c r="O11" s="47">
        <f t="shared" si="1"/>
        <v>185.49752215047303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883397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883397</v>
      </c>
      <c r="O12" s="47">
        <f t="shared" si="1"/>
        <v>132.66211142814237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3929611</v>
      </c>
      <c r="L13" s="46">
        <v>0</v>
      </c>
      <c r="M13" s="46">
        <v>0</v>
      </c>
      <c r="N13" s="46">
        <f t="shared" si="2"/>
        <v>3929611</v>
      </c>
      <c r="O13" s="47">
        <f t="shared" si="1"/>
        <v>590.12028833158126</v>
      </c>
      <c r="P13" s="9"/>
    </row>
    <row r="14" spans="1:133">
      <c r="A14" s="12"/>
      <c r="B14" s="44">
        <v>519</v>
      </c>
      <c r="C14" s="20" t="s">
        <v>61</v>
      </c>
      <c r="D14" s="46">
        <v>831589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831589</v>
      </c>
      <c r="O14" s="47">
        <f t="shared" si="1"/>
        <v>124.88196425889774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4680303</v>
      </c>
      <c r="E15" s="31">
        <f t="shared" si="3"/>
        <v>866524</v>
      </c>
      <c r="F15" s="31">
        <f t="shared" si="3"/>
        <v>0</v>
      </c>
      <c r="G15" s="31">
        <f t="shared" si="3"/>
        <v>355327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3" si="4">SUM(D15:M15)</f>
        <v>5902154</v>
      </c>
      <c r="O15" s="43">
        <f t="shared" si="1"/>
        <v>886.34239375281572</v>
      </c>
      <c r="P15" s="10"/>
    </row>
    <row r="16" spans="1:133">
      <c r="A16" s="12"/>
      <c r="B16" s="44">
        <v>521</v>
      </c>
      <c r="C16" s="20" t="s">
        <v>28</v>
      </c>
      <c r="D16" s="46">
        <v>4472078</v>
      </c>
      <c r="E16" s="46">
        <v>0</v>
      </c>
      <c r="F16" s="46">
        <v>0</v>
      </c>
      <c r="G16" s="46">
        <v>350075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4822153</v>
      </c>
      <c r="O16" s="47">
        <f t="shared" si="1"/>
        <v>724.15572908845172</v>
      </c>
      <c r="P16" s="9"/>
    </row>
    <row r="17" spans="1:16">
      <c r="A17" s="12"/>
      <c r="B17" s="44">
        <v>524</v>
      </c>
      <c r="C17" s="20" t="s">
        <v>29</v>
      </c>
      <c r="D17" s="46">
        <v>0</v>
      </c>
      <c r="E17" s="46">
        <v>866524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866524</v>
      </c>
      <c r="O17" s="47">
        <f t="shared" si="1"/>
        <v>130.1282474846073</v>
      </c>
      <c r="P17" s="9"/>
    </row>
    <row r="18" spans="1:16">
      <c r="A18" s="12"/>
      <c r="B18" s="44">
        <v>525</v>
      </c>
      <c r="C18" s="20" t="s">
        <v>30</v>
      </c>
      <c r="D18" s="46">
        <v>208225</v>
      </c>
      <c r="E18" s="46">
        <v>0</v>
      </c>
      <c r="F18" s="46">
        <v>0</v>
      </c>
      <c r="G18" s="46">
        <v>5252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213477</v>
      </c>
      <c r="O18" s="47">
        <f t="shared" si="1"/>
        <v>32.058417179756724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549425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7390461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7939886</v>
      </c>
      <c r="O19" s="43">
        <f t="shared" si="1"/>
        <v>1192.3541072233068</v>
      </c>
      <c r="P19" s="10"/>
    </row>
    <row r="20" spans="1:16">
      <c r="A20" s="12"/>
      <c r="B20" s="44">
        <v>534</v>
      </c>
      <c r="C20" s="20" t="s">
        <v>63</v>
      </c>
      <c r="D20" s="46">
        <v>65117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65117</v>
      </c>
      <c r="O20" s="47">
        <f t="shared" si="1"/>
        <v>9.7787956149572004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6743986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6743986</v>
      </c>
      <c r="O21" s="47">
        <f t="shared" si="1"/>
        <v>1012.7625769635081</v>
      </c>
      <c r="P21" s="9"/>
    </row>
    <row r="22" spans="1:16">
      <c r="A22" s="12"/>
      <c r="B22" s="44">
        <v>537</v>
      </c>
      <c r="C22" s="20" t="s">
        <v>64</v>
      </c>
      <c r="D22" s="46">
        <v>484308</v>
      </c>
      <c r="E22" s="46">
        <v>0</v>
      </c>
      <c r="F22" s="46">
        <v>0</v>
      </c>
      <c r="G22" s="46">
        <v>0</v>
      </c>
      <c r="H22" s="46">
        <v>0</v>
      </c>
      <c r="I22" s="46">
        <v>646475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1130783</v>
      </c>
      <c r="O22" s="47">
        <f t="shared" si="1"/>
        <v>169.81273464484156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1402737</v>
      </c>
      <c r="E23" s="31">
        <f t="shared" si="6"/>
        <v>3274352</v>
      </c>
      <c r="F23" s="31">
        <f t="shared" si="6"/>
        <v>0</v>
      </c>
      <c r="G23" s="31">
        <f t="shared" si="6"/>
        <v>177767</v>
      </c>
      <c r="H23" s="31">
        <f t="shared" si="6"/>
        <v>0</v>
      </c>
      <c r="I23" s="31">
        <f t="shared" si="6"/>
        <v>3982034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8836890</v>
      </c>
      <c r="O23" s="43">
        <f t="shared" si="1"/>
        <v>1327.0596185613456</v>
      </c>
      <c r="P23" s="10"/>
    </row>
    <row r="24" spans="1:16">
      <c r="A24" s="12"/>
      <c r="B24" s="44">
        <v>541</v>
      </c>
      <c r="C24" s="20" t="s">
        <v>65</v>
      </c>
      <c r="D24" s="46">
        <v>1402737</v>
      </c>
      <c r="E24" s="46">
        <v>3274352</v>
      </c>
      <c r="F24" s="46">
        <v>0</v>
      </c>
      <c r="G24" s="46">
        <v>177767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4854856</v>
      </c>
      <c r="O24" s="47">
        <f t="shared" si="1"/>
        <v>729.06682685087856</v>
      </c>
      <c r="P24" s="9"/>
    </row>
    <row r="25" spans="1:16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3982034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3982034</v>
      </c>
      <c r="O25" s="47">
        <f t="shared" si="1"/>
        <v>597.99279171046703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328461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1201500</v>
      </c>
      <c r="N26" s="31">
        <f t="shared" si="4"/>
        <v>1529961</v>
      </c>
      <c r="O26" s="43">
        <f t="shared" si="1"/>
        <v>229.75837212794713</v>
      </c>
      <c r="P26" s="10"/>
    </row>
    <row r="27" spans="1:16">
      <c r="A27" s="13"/>
      <c r="B27" s="45">
        <v>554</v>
      </c>
      <c r="C27" s="21" t="s">
        <v>39</v>
      </c>
      <c r="D27" s="46">
        <v>328461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1201500</v>
      </c>
      <c r="N27" s="46">
        <f t="shared" si="4"/>
        <v>1529961</v>
      </c>
      <c r="O27" s="47">
        <f t="shared" si="1"/>
        <v>229.75837212794713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729957</v>
      </c>
      <c r="E28" s="31">
        <f t="shared" si="8"/>
        <v>2796424</v>
      </c>
      <c r="F28" s="31">
        <f t="shared" si="8"/>
        <v>0</v>
      </c>
      <c r="G28" s="31">
        <f t="shared" si="8"/>
        <v>509520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4035901</v>
      </c>
      <c r="O28" s="43">
        <f t="shared" si="1"/>
        <v>606.08214446613601</v>
      </c>
      <c r="P28" s="9"/>
    </row>
    <row r="29" spans="1:16">
      <c r="A29" s="12"/>
      <c r="B29" s="44">
        <v>572</v>
      </c>
      <c r="C29" s="20" t="s">
        <v>67</v>
      </c>
      <c r="D29" s="46">
        <v>559167</v>
      </c>
      <c r="E29" s="46">
        <v>2796424</v>
      </c>
      <c r="F29" s="46">
        <v>0</v>
      </c>
      <c r="G29" s="46">
        <v>509520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3865111</v>
      </c>
      <c r="O29" s="47">
        <f t="shared" si="1"/>
        <v>580.43414927166236</v>
      </c>
      <c r="P29" s="9"/>
    </row>
    <row r="30" spans="1:16">
      <c r="A30" s="12"/>
      <c r="B30" s="44">
        <v>573</v>
      </c>
      <c r="C30" s="20" t="s">
        <v>44</v>
      </c>
      <c r="D30" s="46">
        <v>170790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170790</v>
      </c>
      <c r="O30" s="47">
        <f t="shared" si="1"/>
        <v>25.647995194473644</v>
      </c>
      <c r="P30" s="9"/>
    </row>
    <row r="31" spans="1:16" ht="15.75">
      <c r="A31" s="28" t="s">
        <v>68</v>
      </c>
      <c r="B31" s="29"/>
      <c r="C31" s="30"/>
      <c r="D31" s="31">
        <f t="shared" ref="D31:M31" si="9">SUM(D32:D32)</f>
        <v>3287054</v>
      </c>
      <c r="E31" s="31">
        <f t="shared" si="9"/>
        <v>450000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476792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4213846</v>
      </c>
      <c r="O31" s="43">
        <f t="shared" si="1"/>
        <v>632.80462531911701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3287054</v>
      </c>
      <c r="E32" s="46">
        <v>450000</v>
      </c>
      <c r="F32" s="46">
        <v>0</v>
      </c>
      <c r="G32" s="46">
        <v>0</v>
      </c>
      <c r="H32" s="46">
        <v>0</v>
      </c>
      <c r="I32" s="46">
        <v>476792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4213846</v>
      </c>
      <c r="O32" s="47">
        <f t="shared" si="1"/>
        <v>632.80462531911701</v>
      </c>
      <c r="P32" s="9"/>
    </row>
    <row r="33" spans="1:119" ht="16.5" thickBot="1">
      <c r="A33" s="14" t="s">
        <v>10</v>
      </c>
      <c r="B33" s="23"/>
      <c r="C33" s="22"/>
      <c r="D33" s="15">
        <f>SUM(D5,D15,D19,D23,D26,D28,D31)</f>
        <v>16959433</v>
      </c>
      <c r="E33" s="15">
        <f t="shared" ref="E33:M33" si="10">SUM(E5,E15,E19,E23,E26,E28,E31)</f>
        <v>7387300</v>
      </c>
      <c r="F33" s="15">
        <f t="shared" si="10"/>
        <v>883397</v>
      </c>
      <c r="G33" s="15">
        <f t="shared" si="10"/>
        <v>1057722</v>
      </c>
      <c r="H33" s="15">
        <f t="shared" si="10"/>
        <v>0</v>
      </c>
      <c r="I33" s="15">
        <f t="shared" si="10"/>
        <v>11849287</v>
      </c>
      <c r="J33" s="15">
        <f t="shared" si="10"/>
        <v>0</v>
      </c>
      <c r="K33" s="15">
        <f t="shared" si="10"/>
        <v>3929611</v>
      </c>
      <c r="L33" s="15">
        <f t="shared" si="10"/>
        <v>0</v>
      </c>
      <c r="M33" s="15">
        <f t="shared" si="10"/>
        <v>1201500</v>
      </c>
      <c r="N33" s="15">
        <f t="shared" si="4"/>
        <v>43268250</v>
      </c>
      <c r="O33" s="37">
        <f t="shared" si="1"/>
        <v>6497.7098663462984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6659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5542694</v>
      </c>
      <c r="E5" s="26">
        <f t="shared" si="0"/>
        <v>0</v>
      </c>
      <c r="F5" s="26">
        <f t="shared" si="0"/>
        <v>7429336</v>
      </c>
      <c r="G5" s="26">
        <f t="shared" si="0"/>
        <v>11836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2622775</v>
      </c>
      <c r="L5" s="26">
        <f t="shared" si="0"/>
        <v>0</v>
      </c>
      <c r="M5" s="26">
        <f t="shared" si="0"/>
        <v>0</v>
      </c>
      <c r="N5" s="27">
        <f>SUM(D5:M5)</f>
        <v>15606641</v>
      </c>
      <c r="O5" s="32">
        <f t="shared" ref="O5:O34" si="1">(N5/O$36)</f>
        <v>2367.8714914277043</v>
      </c>
      <c r="P5" s="6"/>
    </row>
    <row r="6" spans="1:133">
      <c r="A6" s="12"/>
      <c r="B6" s="44">
        <v>511</v>
      </c>
      <c r="C6" s="20" t="s">
        <v>19</v>
      </c>
      <c r="D6" s="46">
        <v>434523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434523</v>
      </c>
      <c r="O6" s="47">
        <f t="shared" si="1"/>
        <v>65.926718252162033</v>
      </c>
      <c r="P6" s="9"/>
    </row>
    <row r="7" spans="1:133">
      <c r="A7" s="12"/>
      <c r="B7" s="44">
        <v>512</v>
      </c>
      <c r="C7" s="20" t="s">
        <v>20</v>
      </c>
      <c r="D7" s="46">
        <v>1846561</v>
      </c>
      <c r="E7" s="46">
        <v>0</v>
      </c>
      <c r="F7" s="46">
        <v>0</v>
      </c>
      <c r="G7" s="46">
        <v>11836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1858397</v>
      </c>
      <c r="O7" s="47">
        <f t="shared" si="1"/>
        <v>281.9597936580185</v>
      </c>
      <c r="P7" s="9"/>
    </row>
    <row r="8" spans="1:133">
      <c r="A8" s="12"/>
      <c r="B8" s="44">
        <v>513</v>
      </c>
      <c r="C8" s="20" t="s">
        <v>21</v>
      </c>
      <c r="D8" s="46">
        <v>996340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996340</v>
      </c>
      <c r="O8" s="47">
        <f t="shared" si="1"/>
        <v>151.16674252768928</v>
      </c>
      <c r="P8" s="9"/>
    </row>
    <row r="9" spans="1:133">
      <c r="A9" s="12"/>
      <c r="B9" s="44">
        <v>514</v>
      </c>
      <c r="C9" s="20" t="s">
        <v>22</v>
      </c>
      <c r="D9" s="46">
        <v>555108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555108</v>
      </c>
      <c r="O9" s="47">
        <f t="shared" si="1"/>
        <v>84.222121074192074</v>
      </c>
      <c r="P9" s="9"/>
    </row>
    <row r="10" spans="1:133">
      <c r="A10" s="12"/>
      <c r="B10" s="44">
        <v>515</v>
      </c>
      <c r="C10" s="20" t="s">
        <v>23</v>
      </c>
      <c r="D10" s="46">
        <v>944994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944994</v>
      </c>
      <c r="O10" s="47">
        <f t="shared" si="1"/>
        <v>143.37642239417389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7429336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7429336</v>
      </c>
      <c r="O11" s="47">
        <f t="shared" si="1"/>
        <v>1127.1940524958277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2622775</v>
      </c>
      <c r="L12" s="46">
        <v>0</v>
      </c>
      <c r="M12" s="46">
        <v>0</v>
      </c>
      <c r="N12" s="46">
        <f t="shared" si="2"/>
        <v>2622775</v>
      </c>
      <c r="O12" s="47">
        <f t="shared" si="1"/>
        <v>397.93278713397058</v>
      </c>
      <c r="P12" s="9"/>
    </row>
    <row r="13" spans="1:133">
      <c r="A13" s="12"/>
      <c r="B13" s="44">
        <v>519</v>
      </c>
      <c r="C13" s="20" t="s">
        <v>61</v>
      </c>
      <c r="D13" s="46">
        <v>765168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765168</v>
      </c>
      <c r="O13" s="47">
        <f t="shared" si="1"/>
        <v>116.09285389167046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4354343</v>
      </c>
      <c r="E14" s="31">
        <f t="shared" si="3"/>
        <v>764825</v>
      </c>
      <c r="F14" s="31">
        <f t="shared" si="3"/>
        <v>0</v>
      </c>
      <c r="G14" s="31">
        <f t="shared" si="3"/>
        <v>83937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5203105</v>
      </c>
      <c r="O14" s="43">
        <f t="shared" si="1"/>
        <v>789.42573205886811</v>
      </c>
      <c r="P14" s="10"/>
    </row>
    <row r="15" spans="1:133">
      <c r="A15" s="12"/>
      <c r="B15" s="44">
        <v>521</v>
      </c>
      <c r="C15" s="20" t="s">
        <v>28</v>
      </c>
      <c r="D15" s="46">
        <v>4066794</v>
      </c>
      <c r="E15" s="46">
        <v>0</v>
      </c>
      <c r="F15" s="46">
        <v>0</v>
      </c>
      <c r="G15" s="46">
        <v>83937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4150731</v>
      </c>
      <c r="O15" s="47">
        <f t="shared" si="1"/>
        <v>629.75739644970417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764825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764825</v>
      </c>
      <c r="O16" s="47">
        <f t="shared" si="1"/>
        <v>116.04081323016234</v>
      </c>
      <c r="P16" s="9"/>
    </row>
    <row r="17" spans="1:16">
      <c r="A17" s="12"/>
      <c r="B17" s="44">
        <v>525</v>
      </c>
      <c r="C17" s="20" t="s">
        <v>30</v>
      </c>
      <c r="D17" s="46">
        <v>287549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287549</v>
      </c>
      <c r="O17" s="47">
        <f t="shared" si="1"/>
        <v>43.627522379001668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556326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7051123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7607449</v>
      </c>
      <c r="O18" s="43">
        <f t="shared" si="1"/>
        <v>1154.217721134881</v>
      </c>
      <c r="P18" s="10"/>
    </row>
    <row r="19" spans="1:16">
      <c r="A19" s="12"/>
      <c r="B19" s="44">
        <v>534</v>
      </c>
      <c r="C19" s="20" t="s">
        <v>63</v>
      </c>
      <c r="D19" s="46">
        <v>51729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51729</v>
      </c>
      <c r="O19" s="47">
        <f t="shared" si="1"/>
        <v>7.8484296768320441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7051123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7051123</v>
      </c>
      <c r="O20" s="47">
        <f t="shared" si="1"/>
        <v>1069.8108026096193</v>
      </c>
      <c r="P20" s="9"/>
    </row>
    <row r="21" spans="1:16">
      <c r="A21" s="12"/>
      <c r="B21" s="44">
        <v>537</v>
      </c>
      <c r="C21" s="20" t="s">
        <v>64</v>
      </c>
      <c r="D21" s="46">
        <v>504597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504597</v>
      </c>
      <c r="O21" s="47">
        <f t="shared" si="1"/>
        <v>76.558488848429675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828119</v>
      </c>
      <c r="E22" s="31">
        <f t="shared" si="6"/>
        <v>3581766</v>
      </c>
      <c r="F22" s="31">
        <f t="shared" si="6"/>
        <v>0</v>
      </c>
      <c r="G22" s="31">
        <f t="shared" si="6"/>
        <v>158852</v>
      </c>
      <c r="H22" s="31">
        <f t="shared" si="6"/>
        <v>0</v>
      </c>
      <c r="I22" s="31">
        <f t="shared" si="6"/>
        <v>4131426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8700163</v>
      </c>
      <c r="O22" s="43">
        <f t="shared" si="1"/>
        <v>1320.0065240479441</v>
      </c>
      <c r="P22" s="10"/>
    </row>
    <row r="23" spans="1:16">
      <c r="A23" s="12"/>
      <c r="B23" s="44">
        <v>541</v>
      </c>
      <c r="C23" s="20" t="s">
        <v>65</v>
      </c>
      <c r="D23" s="46">
        <v>828119</v>
      </c>
      <c r="E23" s="46">
        <v>3581766</v>
      </c>
      <c r="F23" s="46">
        <v>0</v>
      </c>
      <c r="G23" s="46">
        <v>158852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4568737</v>
      </c>
      <c r="O23" s="47">
        <f t="shared" si="1"/>
        <v>693.17812168108026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4131426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4131426</v>
      </c>
      <c r="O24" s="47">
        <f t="shared" si="1"/>
        <v>626.82840236686388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322064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1504894</v>
      </c>
      <c r="N25" s="31">
        <f t="shared" si="7"/>
        <v>1826958</v>
      </c>
      <c r="O25" s="43">
        <f t="shared" si="1"/>
        <v>277.18980427856167</v>
      </c>
      <c r="P25" s="10"/>
    </row>
    <row r="26" spans="1:16">
      <c r="A26" s="13"/>
      <c r="B26" s="45">
        <v>554</v>
      </c>
      <c r="C26" s="21" t="s">
        <v>39</v>
      </c>
      <c r="D26" s="46">
        <v>322064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1504894</v>
      </c>
      <c r="N26" s="46">
        <f t="shared" si="7"/>
        <v>1826958</v>
      </c>
      <c r="O26" s="47">
        <f t="shared" si="1"/>
        <v>277.18980427856167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24579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24579</v>
      </c>
      <c r="O27" s="43">
        <f t="shared" si="1"/>
        <v>3.7291761492944926</v>
      </c>
      <c r="P27" s="10"/>
    </row>
    <row r="28" spans="1:16">
      <c r="A28" s="12"/>
      <c r="B28" s="44">
        <v>562</v>
      </c>
      <c r="C28" s="20" t="s">
        <v>66</v>
      </c>
      <c r="D28" s="46">
        <v>0</v>
      </c>
      <c r="E28" s="46">
        <v>24579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24579</v>
      </c>
      <c r="O28" s="47">
        <f t="shared" si="1"/>
        <v>3.7291761492944926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743860</v>
      </c>
      <c r="E29" s="31">
        <f t="shared" si="11"/>
        <v>2713607</v>
      </c>
      <c r="F29" s="31">
        <f t="shared" si="11"/>
        <v>0</v>
      </c>
      <c r="G29" s="31">
        <f t="shared" si="11"/>
        <v>31697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3489164</v>
      </c>
      <c r="O29" s="43">
        <f t="shared" si="1"/>
        <v>529.38309816416324</v>
      </c>
      <c r="P29" s="9"/>
    </row>
    <row r="30" spans="1:16">
      <c r="A30" s="12"/>
      <c r="B30" s="44">
        <v>572</v>
      </c>
      <c r="C30" s="20" t="s">
        <v>67</v>
      </c>
      <c r="D30" s="46">
        <v>574775</v>
      </c>
      <c r="E30" s="46">
        <v>2566298</v>
      </c>
      <c r="F30" s="46">
        <v>0</v>
      </c>
      <c r="G30" s="46">
        <v>31697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3172770</v>
      </c>
      <c r="O30" s="47">
        <f t="shared" si="1"/>
        <v>481.37915339098771</v>
      </c>
      <c r="P30" s="9"/>
    </row>
    <row r="31" spans="1:16">
      <c r="A31" s="12"/>
      <c r="B31" s="44">
        <v>573</v>
      </c>
      <c r="C31" s="20" t="s">
        <v>44</v>
      </c>
      <c r="D31" s="46">
        <v>169085</v>
      </c>
      <c r="E31" s="46">
        <v>147309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316394</v>
      </c>
      <c r="O31" s="47">
        <f t="shared" si="1"/>
        <v>48.00394477317554</v>
      </c>
      <c r="P31" s="9"/>
    </row>
    <row r="32" spans="1:16" ht="15.75">
      <c r="A32" s="28" t="s">
        <v>68</v>
      </c>
      <c r="B32" s="29"/>
      <c r="C32" s="30"/>
      <c r="D32" s="31">
        <f t="shared" ref="D32:M32" si="12">SUM(D33:D33)</f>
        <v>2291608</v>
      </c>
      <c r="E32" s="31">
        <f t="shared" si="12"/>
        <v>400000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455467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3147075</v>
      </c>
      <c r="O32" s="43">
        <f t="shared" si="1"/>
        <v>477.48065543923531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2291608</v>
      </c>
      <c r="E33" s="46">
        <v>400000</v>
      </c>
      <c r="F33" s="46">
        <v>0</v>
      </c>
      <c r="G33" s="46">
        <v>0</v>
      </c>
      <c r="H33" s="46">
        <v>0</v>
      </c>
      <c r="I33" s="46">
        <v>455467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3147075</v>
      </c>
      <c r="O33" s="47">
        <f t="shared" si="1"/>
        <v>477.48065543923531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14639014</v>
      </c>
      <c r="E34" s="15">
        <f t="shared" si="13"/>
        <v>7484777</v>
      </c>
      <c r="F34" s="15">
        <f t="shared" si="13"/>
        <v>7429336</v>
      </c>
      <c r="G34" s="15">
        <f t="shared" si="13"/>
        <v>286322</v>
      </c>
      <c r="H34" s="15">
        <f t="shared" si="13"/>
        <v>0</v>
      </c>
      <c r="I34" s="15">
        <f t="shared" si="13"/>
        <v>11638016</v>
      </c>
      <c r="J34" s="15">
        <f t="shared" si="13"/>
        <v>0</v>
      </c>
      <c r="K34" s="15">
        <f t="shared" si="13"/>
        <v>2622775</v>
      </c>
      <c r="L34" s="15">
        <f t="shared" si="13"/>
        <v>0</v>
      </c>
      <c r="M34" s="15">
        <f t="shared" si="13"/>
        <v>1504894</v>
      </c>
      <c r="N34" s="15">
        <f t="shared" si="10"/>
        <v>45605134</v>
      </c>
      <c r="O34" s="37">
        <f t="shared" si="1"/>
        <v>6919.3042027006522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76</v>
      </c>
      <c r="M36" s="93"/>
      <c r="N36" s="93"/>
      <c r="O36" s="41">
        <v>6591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5737008</v>
      </c>
      <c r="E5" s="26">
        <f t="shared" si="0"/>
        <v>0</v>
      </c>
      <c r="F5" s="26">
        <f t="shared" si="0"/>
        <v>837040</v>
      </c>
      <c r="G5" s="26">
        <f t="shared" si="0"/>
        <v>162707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2563890</v>
      </c>
      <c r="L5" s="26">
        <f t="shared" si="0"/>
        <v>0</v>
      </c>
      <c r="M5" s="26">
        <f t="shared" si="0"/>
        <v>0</v>
      </c>
      <c r="N5" s="27">
        <f>SUM(D5:M5)</f>
        <v>9300645</v>
      </c>
      <c r="O5" s="32">
        <f t="shared" ref="O5:O34" si="1">(N5/O$36)</f>
        <v>1430.4283297446939</v>
      </c>
      <c r="P5" s="6"/>
    </row>
    <row r="6" spans="1:133">
      <c r="A6" s="12"/>
      <c r="B6" s="44">
        <v>511</v>
      </c>
      <c r="C6" s="20" t="s">
        <v>19</v>
      </c>
      <c r="D6" s="46">
        <v>462836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462836</v>
      </c>
      <c r="O6" s="47">
        <f t="shared" si="1"/>
        <v>71.183635804367881</v>
      </c>
      <c r="P6" s="9"/>
    </row>
    <row r="7" spans="1:133">
      <c r="A7" s="12"/>
      <c r="B7" s="44">
        <v>512</v>
      </c>
      <c r="C7" s="20" t="s">
        <v>20</v>
      </c>
      <c r="D7" s="46">
        <v>1780056</v>
      </c>
      <c r="E7" s="46">
        <v>0</v>
      </c>
      <c r="F7" s="46">
        <v>0</v>
      </c>
      <c r="G7" s="46">
        <v>162707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1942763</v>
      </c>
      <c r="O7" s="47">
        <f t="shared" si="1"/>
        <v>298.79467856044295</v>
      </c>
      <c r="P7" s="9"/>
    </row>
    <row r="8" spans="1:133">
      <c r="A8" s="12"/>
      <c r="B8" s="44">
        <v>513</v>
      </c>
      <c r="C8" s="20" t="s">
        <v>21</v>
      </c>
      <c r="D8" s="46">
        <v>950296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950296</v>
      </c>
      <c r="O8" s="47">
        <f t="shared" si="1"/>
        <v>146.1544140264534</v>
      </c>
      <c r="P8" s="9"/>
    </row>
    <row r="9" spans="1:133">
      <c r="A9" s="12"/>
      <c r="B9" s="44">
        <v>514</v>
      </c>
      <c r="C9" s="20" t="s">
        <v>22</v>
      </c>
      <c r="D9" s="46">
        <v>611577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611577</v>
      </c>
      <c r="O9" s="47">
        <f t="shared" si="1"/>
        <v>94.059827745309136</v>
      </c>
      <c r="P9" s="9"/>
    </row>
    <row r="10" spans="1:133">
      <c r="A10" s="12"/>
      <c r="B10" s="44">
        <v>515</v>
      </c>
      <c r="C10" s="20" t="s">
        <v>23</v>
      </c>
      <c r="D10" s="46">
        <v>941568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941568</v>
      </c>
      <c r="O10" s="47">
        <f t="shared" si="1"/>
        <v>144.81205782836051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837040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837040</v>
      </c>
      <c r="O11" s="47">
        <f t="shared" si="1"/>
        <v>128.73577360812058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2563890</v>
      </c>
      <c r="L12" s="46">
        <v>0</v>
      </c>
      <c r="M12" s="46">
        <v>0</v>
      </c>
      <c r="N12" s="46">
        <f t="shared" si="2"/>
        <v>2563890</v>
      </c>
      <c r="O12" s="47">
        <f t="shared" si="1"/>
        <v>394.32328514303293</v>
      </c>
      <c r="P12" s="9"/>
    </row>
    <row r="13" spans="1:133">
      <c r="A13" s="12"/>
      <c r="B13" s="44">
        <v>519</v>
      </c>
      <c r="C13" s="20" t="s">
        <v>61</v>
      </c>
      <c r="D13" s="46">
        <v>990675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990675</v>
      </c>
      <c r="O13" s="47">
        <f t="shared" si="1"/>
        <v>152.36465702860659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4110401</v>
      </c>
      <c r="E14" s="31">
        <f t="shared" si="3"/>
        <v>748968</v>
      </c>
      <c r="F14" s="31">
        <f t="shared" si="3"/>
        <v>0</v>
      </c>
      <c r="G14" s="31">
        <f t="shared" si="3"/>
        <v>406816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5266185</v>
      </c>
      <c r="O14" s="43">
        <f t="shared" si="1"/>
        <v>809.9330975084589</v>
      </c>
      <c r="P14" s="10"/>
    </row>
    <row r="15" spans="1:133">
      <c r="A15" s="12"/>
      <c r="B15" s="44">
        <v>521</v>
      </c>
      <c r="C15" s="20" t="s">
        <v>28</v>
      </c>
      <c r="D15" s="46">
        <v>3946747</v>
      </c>
      <c r="E15" s="46">
        <v>0</v>
      </c>
      <c r="F15" s="46">
        <v>0</v>
      </c>
      <c r="G15" s="46">
        <v>406816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4353563</v>
      </c>
      <c r="O15" s="47">
        <f t="shared" si="1"/>
        <v>669.57290064595509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748968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748968</v>
      </c>
      <c r="O16" s="47">
        <f t="shared" si="1"/>
        <v>115.19040295293756</v>
      </c>
      <c r="P16" s="9"/>
    </row>
    <row r="17" spans="1:16">
      <c r="A17" s="12"/>
      <c r="B17" s="44">
        <v>525</v>
      </c>
      <c r="C17" s="20" t="s">
        <v>30</v>
      </c>
      <c r="D17" s="46">
        <v>163654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163654</v>
      </c>
      <c r="O17" s="47">
        <f t="shared" si="1"/>
        <v>25.169793909566287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611689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6729284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7340973</v>
      </c>
      <c r="O18" s="43">
        <f t="shared" si="1"/>
        <v>1129.0330667486928</v>
      </c>
      <c r="P18" s="10"/>
    </row>
    <row r="19" spans="1:16">
      <c r="A19" s="12"/>
      <c r="B19" s="44">
        <v>534</v>
      </c>
      <c r="C19" s="20" t="s">
        <v>63</v>
      </c>
      <c r="D19" s="46">
        <v>57748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57748</v>
      </c>
      <c r="O19" s="47">
        <f t="shared" si="1"/>
        <v>8.8815749000307598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6729284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6729284</v>
      </c>
      <c r="O20" s="47">
        <f t="shared" si="1"/>
        <v>1034.9560135342972</v>
      </c>
      <c r="P20" s="9"/>
    </row>
    <row r="21" spans="1:16">
      <c r="A21" s="12"/>
      <c r="B21" s="44">
        <v>537</v>
      </c>
      <c r="C21" s="20" t="s">
        <v>64</v>
      </c>
      <c r="D21" s="46">
        <v>553941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553941</v>
      </c>
      <c r="O21" s="47">
        <f t="shared" si="1"/>
        <v>85.195478314364806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813209</v>
      </c>
      <c r="E22" s="31">
        <f t="shared" si="6"/>
        <v>2160842</v>
      </c>
      <c r="F22" s="31">
        <f t="shared" si="6"/>
        <v>0</v>
      </c>
      <c r="G22" s="31">
        <f t="shared" si="6"/>
        <v>296825</v>
      </c>
      <c r="H22" s="31">
        <f t="shared" si="6"/>
        <v>0</v>
      </c>
      <c r="I22" s="31">
        <f t="shared" si="6"/>
        <v>3373708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6644584</v>
      </c>
      <c r="O22" s="43">
        <f t="shared" si="1"/>
        <v>1021.9292525376807</v>
      </c>
      <c r="P22" s="10"/>
    </row>
    <row r="23" spans="1:16">
      <c r="A23" s="12"/>
      <c r="B23" s="44">
        <v>541</v>
      </c>
      <c r="C23" s="20" t="s">
        <v>65</v>
      </c>
      <c r="D23" s="46">
        <v>813209</v>
      </c>
      <c r="E23" s="46">
        <v>2160842</v>
      </c>
      <c r="F23" s="46">
        <v>0</v>
      </c>
      <c r="G23" s="46">
        <v>296825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3270876</v>
      </c>
      <c r="O23" s="47">
        <f t="shared" si="1"/>
        <v>503.05690556751767</v>
      </c>
      <c r="P23" s="9"/>
    </row>
    <row r="24" spans="1:16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3373708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3373708</v>
      </c>
      <c r="O24" s="47">
        <f t="shared" si="1"/>
        <v>518.87234697016299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293305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1199604</v>
      </c>
      <c r="N25" s="31">
        <f t="shared" si="7"/>
        <v>1492909</v>
      </c>
      <c r="O25" s="43">
        <f t="shared" si="1"/>
        <v>229.60765918179021</v>
      </c>
      <c r="P25" s="10"/>
    </row>
    <row r="26" spans="1:16">
      <c r="A26" s="13"/>
      <c r="B26" s="45">
        <v>554</v>
      </c>
      <c r="C26" s="21" t="s">
        <v>39</v>
      </c>
      <c r="D26" s="46">
        <v>293305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1199604</v>
      </c>
      <c r="N26" s="46">
        <f t="shared" si="7"/>
        <v>1492909</v>
      </c>
      <c r="O26" s="47">
        <f t="shared" si="1"/>
        <v>229.60765918179021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0.15379883112888343</v>
      </c>
      <c r="P27" s="10"/>
    </row>
    <row r="28" spans="1:16">
      <c r="A28" s="12"/>
      <c r="B28" s="44">
        <v>562</v>
      </c>
      <c r="C28" s="20" t="s">
        <v>66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10">SUM(D28:M28)</f>
        <v>1000</v>
      </c>
      <c r="O28" s="47">
        <f t="shared" si="1"/>
        <v>0.15379883112888343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SUM(D30:D31)</f>
        <v>715635</v>
      </c>
      <c r="E29" s="31">
        <f t="shared" si="11"/>
        <v>2585162</v>
      </c>
      <c r="F29" s="31">
        <f t="shared" si="11"/>
        <v>0</v>
      </c>
      <c r="G29" s="31">
        <f t="shared" si="11"/>
        <v>423491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3724288</v>
      </c>
      <c r="O29" s="43">
        <f t="shared" si="1"/>
        <v>572.79114118732696</v>
      </c>
      <c r="P29" s="9"/>
    </row>
    <row r="30" spans="1:16">
      <c r="A30" s="12"/>
      <c r="B30" s="44">
        <v>572</v>
      </c>
      <c r="C30" s="20" t="s">
        <v>67</v>
      </c>
      <c r="D30" s="46">
        <v>516049</v>
      </c>
      <c r="E30" s="46">
        <v>2585162</v>
      </c>
      <c r="F30" s="46">
        <v>0</v>
      </c>
      <c r="G30" s="46">
        <v>423491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3524702</v>
      </c>
      <c r="O30" s="47">
        <f t="shared" si="1"/>
        <v>542.09504767763769</v>
      </c>
      <c r="P30" s="9"/>
    </row>
    <row r="31" spans="1:16">
      <c r="A31" s="12"/>
      <c r="B31" s="44">
        <v>573</v>
      </c>
      <c r="C31" s="20" t="s">
        <v>44</v>
      </c>
      <c r="D31" s="46">
        <v>199586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199586</v>
      </c>
      <c r="O31" s="47">
        <f t="shared" si="1"/>
        <v>30.696093509689327</v>
      </c>
      <c r="P31" s="9"/>
    </row>
    <row r="32" spans="1:16" ht="15.75">
      <c r="A32" s="28" t="s">
        <v>68</v>
      </c>
      <c r="B32" s="29"/>
      <c r="C32" s="30"/>
      <c r="D32" s="31">
        <f t="shared" ref="D32:M32" si="12">SUM(D33:D33)</f>
        <v>2464561</v>
      </c>
      <c r="E32" s="31">
        <f t="shared" si="12"/>
        <v>4000</v>
      </c>
      <c r="F32" s="31">
        <f t="shared" si="12"/>
        <v>0</v>
      </c>
      <c r="G32" s="31">
        <f t="shared" si="12"/>
        <v>28918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2497479</v>
      </c>
      <c r="O32" s="43">
        <f t="shared" si="1"/>
        <v>384.10935096893263</v>
      </c>
      <c r="P32" s="9"/>
    </row>
    <row r="33" spans="1:119" ht="15.75" thickBot="1">
      <c r="A33" s="12"/>
      <c r="B33" s="44">
        <v>581</v>
      </c>
      <c r="C33" s="20" t="s">
        <v>69</v>
      </c>
      <c r="D33" s="46">
        <v>2464561</v>
      </c>
      <c r="E33" s="46">
        <v>4000</v>
      </c>
      <c r="F33" s="46">
        <v>0</v>
      </c>
      <c r="G33" s="46">
        <v>28918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2497479</v>
      </c>
      <c r="O33" s="47">
        <f t="shared" si="1"/>
        <v>384.10935096893263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SUM(D5,D14,D18,D22,D25,D27,D29,D32)</f>
        <v>14745808</v>
      </c>
      <c r="E34" s="15">
        <f t="shared" si="13"/>
        <v>5499972</v>
      </c>
      <c r="F34" s="15">
        <f t="shared" si="13"/>
        <v>837040</v>
      </c>
      <c r="G34" s="15">
        <f t="shared" si="13"/>
        <v>1318757</v>
      </c>
      <c r="H34" s="15">
        <f t="shared" si="13"/>
        <v>0</v>
      </c>
      <c r="I34" s="15">
        <f t="shared" si="13"/>
        <v>10102992</v>
      </c>
      <c r="J34" s="15">
        <f t="shared" si="13"/>
        <v>0</v>
      </c>
      <c r="K34" s="15">
        <f t="shared" si="13"/>
        <v>2563890</v>
      </c>
      <c r="L34" s="15">
        <f t="shared" si="13"/>
        <v>0</v>
      </c>
      <c r="M34" s="15">
        <f t="shared" si="13"/>
        <v>1199604</v>
      </c>
      <c r="N34" s="15">
        <f t="shared" si="10"/>
        <v>36268063</v>
      </c>
      <c r="O34" s="37">
        <f t="shared" si="1"/>
        <v>5577.9856967087053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72</v>
      </c>
      <c r="M36" s="93"/>
      <c r="N36" s="93"/>
      <c r="O36" s="41">
        <v>6502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4960870</v>
      </c>
      <c r="E5" s="59">
        <f t="shared" si="0"/>
        <v>0</v>
      </c>
      <c r="F5" s="59">
        <f t="shared" si="0"/>
        <v>840336</v>
      </c>
      <c r="G5" s="59">
        <f t="shared" si="0"/>
        <v>112546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2295052</v>
      </c>
      <c r="L5" s="59">
        <f t="shared" si="0"/>
        <v>0</v>
      </c>
      <c r="M5" s="59">
        <f t="shared" si="0"/>
        <v>0</v>
      </c>
      <c r="N5" s="60">
        <f>SUM(D5:M5)</f>
        <v>8208804</v>
      </c>
      <c r="O5" s="61">
        <f t="shared" ref="O5:O34" si="1">(N5/O$36)</f>
        <v>1264.8388289676425</v>
      </c>
      <c r="P5" s="62"/>
    </row>
    <row r="6" spans="1:133">
      <c r="A6" s="64"/>
      <c r="B6" s="65">
        <v>511</v>
      </c>
      <c r="C6" s="66" t="s">
        <v>19</v>
      </c>
      <c r="D6" s="67">
        <v>330931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330931</v>
      </c>
      <c r="O6" s="68">
        <f t="shared" si="1"/>
        <v>50.990909090909092</v>
      </c>
      <c r="P6" s="69"/>
    </row>
    <row r="7" spans="1:133">
      <c r="A7" s="64"/>
      <c r="B7" s="65">
        <v>512</v>
      </c>
      <c r="C7" s="66" t="s">
        <v>20</v>
      </c>
      <c r="D7" s="67">
        <v>1651781</v>
      </c>
      <c r="E7" s="67">
        <v>0</v>
      </c>
      <c r="F7" s="67">
        <v>0</v>
      </c>
      <c r="G7" s="67">
        <v>112546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1764327</v>
      </c>
      <c r="O7" s="68">
        <f t="shared" si="1"/>
        <v>271.85315870570111</v>
      </c>
      <c r="P7" s="69"/>
    </row>
    <row r="8" spans="1:133">
      <c r="A8" s="64"/>
      <c r="B8" s="65">
        <v>513</v>
      </c>
      <c r="C8" s="66" t="s">
        <v>21</v>
      </c>
      <c r="D8" s="67">
        <v>905985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905985</v>
      </c>
      <c r="O8" s="68">
        <f t="shared" si="1"/>
        <v>139.59707241910633</v>
      </c>
      <c r="P8" s="69"/>
    </row>
    <row r="9" spans="1:133">
      <c r="A9" s="64"/>
      <c r="B9" s="65">
        <v>514</v>
      </c>
      <c r="C9" s="66" t="s">
        <v>22</v>
      </c>
      <c r="D9" s="67">
        <v>569306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569306</v>
      </c>
      <c r="O9" s="68">
        <f t="shared" si="1"/>
        <v>87.720493066255784</v>
      </c>
      <c r="P9" s="69"/>
    </row>
    <row r="10" spans="1:133">
      <c r="A10" s="64"/>
      <c r="B10" s="65">
        <v>515</v>
      </c>
      <c r="C10" s="66" t="s">
        <v>23</v>
      </c>
      <c r="D10" s="67">
        <v>827323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827323</v>
      </c>
      <c r="O10" s="68">
        <f t="shared" si="1"/>
        <v>127.47657935285054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840336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840336</v>
      </c>
      <c r="O11" s="68">
        <f t="shared" si="1"/>
        <v>129.48166409861324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2295052</v>
      </c>
      <c r="L12" s="67">
        <v>0</v>
      </c>
      <c r="M12" s="67">
        <v>0</v>
      </c>
      <c r="N12" s="67">
        <f t="shared" si="2"/>
        <v>2295052</v>
      </c>
      <c r="O12" s="68">
        <f t="shared" si="1"/>
        <v>353.62896764252696</v>
      </c>
      <c r="P12" s="69"/>
    </row>
    <row r="13" spans="1:133">
      <c r="A13" s="64"/>
      <c r="B13" s="65">
        <v>519</v>
      </c>
      <c r="C13" s="66" t="s">
        <v>61</v>
      </c>
      <c r="D13" s="67">
        <v>675544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675544</v>
      </c>
      <c r="O13" s="68">
        <f t="shared" si="1"/>
        <v>104.08998459167951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4222774</v>
      </c>
      <c r="E14" s="73">
        <f t="shared" si="3"/>
        <v>684848</v>
      </c>
      <c r="F14" s="73">
        <f t="shared" si="3"/>
        <v>0</v>
      </c>
      <c r="G14" s="73">
        <f t="shared" si="3"/>
        <v>63038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1" si="4">SUM(D14:M14)</f>
        <v>4970660</v>
      </c>
      <c r="O14" s="75">
        <f t="shared" si="1"/>
        <v>765.8952234206472</v>
      </c>
      <c r="P14" s="76"/>
    </row>
    <row r="15" spans="1:133">
      <c r="A15" s="64"/>
      <c r="B15" s="65">
        <v>521</v>
      </c>
      <c r="C15" s="66" t="s">
        <v>28</v>
      </c>
      <c r="D15" s="67">
        <v>4210633</v>
      </c>
      <c r="E15" s="67">
        <v>0</v>
      </c>
      <c r="F15" s="67">
        <v>0</v>
      </c>
      <c r="G15" s="67">
        <v>37010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4247643</v>
      </c>
      <c r="O15" s="68">
        <f t="shared" si="1"/>
        <v>654.49044684129433</v>
      </c>
      <c r="P15" s="69"/>
    </row>
    <row r="16" spans="1:133">
      <c r="A16" s="64"/>
      <c r="B16" s="65">
        <v>524</v>
      </c>
      <c r="C16" s="66" t="s">
        <v>29</v>
      </c>
      <c r="D16" s="67">
        <v>0</v>
      </c>
      <c r="E16" s="67">
        <v>684848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684848</v>
      </c>
      <c r="O16" s="68">
        <f t="shared" si="1"/>
        <v>105.5235747303544</v>
      </c>
      <c r="P16" s="69"/>
    </row>
    <row r="17" spans="1:16">
      <c r="A17" s="64"/>
      <c r="B17" s="65">
        <v>525</v>
      </c>
      <c r="C17" s="66" t="s">
        <v>62</v>
      </c>
      <c r="D17" s="67">
        <v>12141</v>
      </c>
      <c r="E17" s="67">
        <v>0</v>
      </c>
      <c r="F17" s="67">
        <v>0</v>
      </c>
      <c r="G17" s="67">
        <v>26028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38169</v>
      </c>
      <c r="O17" s="68">
        <f t="shared" si="1"/>
        <v>5.881201848998459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SUM(D19:D21)</f>
        <v>561573</v>
      </c>
      <c r="E18" s="73">
        <f t="shared" si="5"/>
        <v>38500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6651541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7251614</v>
      </c>
      <c r="O18" s="75">
        <f t="shared" si="1"/>
        <v>1117.3519260400617</v>
      </c>
      <c r="P18" s="76"/>
    </row>
    <row r="19" spans="1:16">
      <c r="A19" s="64"/>
      <c r="B19" s="65">
        <v>534</v>
      </c>
      <c r="C19" s="66" t="s">
        <v>63</v>
      </c>
      <c r="D19" s="67">
        <v>63554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63554</v>
      </c>
      <c r="O19" s="68">
        <f t="shared" si="1"/>
        <v>9.7926040061633284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6651541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6651541</v>
      </c>
      <c r="O20" s="68">
        <f t="shared" si="1"/>
        <v>1024.8907550077042</v>
      </c>
      <c r="P20" s="69"/>
    </row>
    <row r="21" spans="1:16">
      <c r="A21" s="64"/>
      <c r="B21" s="65">
        <v>537</v>
      </c>
      <c r="C21" s="66" t="s">
        <v>64</v>
      </c>
      <c r="D21" s="67">
        <v>498019</v>
      </c>
      <c r="E21" s="67">
        <v>38500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536519</v>
      </c>
      <c r="O21" s="68">
        <f t="shared" si="1"/>
        <v>82.66856702619414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SUM(D23:D24)</f>
        <v>837607</v>
      </c>
      <c r="E22" s="73">
        <f t="shared" si="6"/>
        <v>2145439</v>
      </c>
      <c r="F22" s="73">
        <f t="shared" si="6"/>
        <v>0</v>
      </c>
      <c r="G22" s="73">
        <f t="shared" si="6"/>
        <v>791291</v>
      </c>
      <c r="H22" s="73">
        <f t="shared" si="6"/>
        <v>0</v>
      </c>
      <c r="I22" s="73">
        <f t="shared" si="6"/>
        <v>2682862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ref="N22:N27" si="7">SUM(D22:M22)</f>
        <v>6457199</v>
      </c>
      <c r="O22" s="75">
        <f t="shared" si="1"/>
        <v>994.94591679506937</v>
      </c>
      <c r="P22" s="76"/>
    </row>
    <row r="23" spans="1:16">
      <c r="A23" s="64"/>
      <c r="B23" s="65">
        <v>541</v>
      </c>
      <c r="C23" s="66" t="s">
        <v>65</v>
      </c>
      <c r="D23" s="67">
        <v>837607</v>
      </c>
      <c r="E23" s="67">
        <v>2145439</v>
      </c>
      <c r="F23" s="67">
        <v>0</v>
      </c>
      <c r="G23" s="67">
        <v>791291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3774337</v>
      </c>
      <c r="O23" s="68">
        <f t="shared" si="1"/>
        <v>581.56194144838207</v>
      </c>
      <c r="P23" s="69"/>
    </row>
    <row r="24" spans="1:16">
      <c r="A24" s="64"/>
      <c r="B24" s="65">
        <v>545</v>
      </c>
      <c r="C24" s="66" t="s">
        <v>37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2682862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2682862</v>
      </c>
      <c r="O24" s="68">
        <f t="shared" si="1"/>
        <v>413.38397534668724</v>
      </c>
      <c r="P24" s="69"/>
    </row>
    <row r="25" spans="1:16" ht="15.75">
      <c r="A25" s="70" t="s">
        <v>38</v>
      </c>
      <c r="B25" s="71"/>
      <c r="C25" s="72"/>
      <c r="D25" s="73">
        <f t="shared" ref="D25:M25" si="8">SUM(D26:D26)</f>
        <v>284346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1141782</v>
      </c>
      <c r="N25" s="73">
        <f t="shared" si="7"/>
        <v>1426128</v>
      </c>
      <c r="O25" s="75">
        <f t="shared" si="1"/>
        <v>219.74237288135592</v>
      </c>
      <c r="P25" s="76"/>
    </row>
    <row r="26" spans="1:16">
      <c r="A26" s="64"/>
      <c r="B26" s="65">
        <v>554</v>
      </c>
      <c r="C26" s="66" t="s">
        <v>39</v>
      </c>
      <c r="D26" s="67">
        <v>284346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1141782</v>
      </c>
      <c r="N26" s="67">
        <f t="shared" si="7"/>
        <v>1426128</v>
      </c>
      <c r="O26" s="68">
        <f t="shared" si="1"/>
        <v>219.74237288135592</v>
      </c>
      <c r="P26" s="69"/>
    </row>
    <row r="27" spans="1:16" ht="15.75">
      <c r="A27" s="70" t="s">
        <v>40</v>
      </c>
      <c r="B27" s="71"/>
      <c r="C27" s="72"/>
      <c r="D27" s="73">
        <f t="shared" ref="D27:M27" si="9">SUM(D28:D28)</f>
        <v>0</v>
      </c>
      <c r="E27" s="73">
        <f t="shared" si="9"/>
        <v>1000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1000</v>
      </c>
      <c r="O27" s="75">
        <f t="shared" si="1"/>
        <v>0.15408320493066255</v>
      </c>
      <c r="P27" s="76"/>
    </row>
    <row r="28" spans="1:16">
      <c r="A28" s="64"/>
      <c r="B28" s="65">
        <v>562</v>
      </c>
      <c r="C28" s="66" t="s">
        <v>66</v>
      </c>
      <c r="D28" s="67">
        <v>0</v>
      </c>
      <c r="E28" s="67">
        <v>1000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4" si="10">SUM(D28:M28)</f>
        <v>1000</v>
      </c>
      <c r="O28" s="68">
        <f t="shared" si="1"/>
        <v>0.15408320493066255</v>
      </c>
      <c r="P28" s="69"/>
    </row>
    <row r="29" spans="1:16" ht="15.75">
      <c r="A29" s="70" t="s">
        <v>42</v>
      </c>
      <c r="B29" s="71"/>
      <c r="C29" s="72"/>
      <c r="D29" s="73">
        <f t="shared" ref="D29:M29" si="11">SUM(D30:D31)</f>
        <v>699149</v>
      </c>
      <c r="E29" s="73">
        <f t="shared" si="11"/>
        <v>2432122</v>
      </c>
      <c r="F29" s="73">
        <f t="shared" si="11"/>
        <v>0</v>
      </c>
      <c r="G29" s="73">
        <f t="shared" si="11"/>
        <v>134119</v>
      </c>
      <c r="H29" s="73">
        <f t="shared" si="11"/>
        <v>0</v>
      </c>
      <c r="I29" s="73">
        <f t="shared" si="11"/>
        <v>0</v>
      </c>
      <c r="J29" s="73">
        <f t="shared" si="11"/>
        <v>0</v>
      </c>
      <c r="K29" s="73">
        <f t="shared" si="11"/>
        <v>0</v>
      </c>
      <c r="L29" s="73">
        <f t="shared" si="11"/>
        <v>0</v>
      </c>
      <c r="M29" s="73">
        <f t="shared" si="11"/>
        <v>0</v>
      </c>
      <c r="N29" s="73">
        <f t="shared" si="10"/>
        <v>3265390</v>
      </c>
      <c r="O29" s="75">
        <f t="shared" si="1"/>
        <v>503.14175654853619</v>
      </c>
      <c r="P29" s="69"/>
    </row>
    <row r="30" spans="1:16">
      <c r="A30" s="64"/>
      <c r="B30" s="65">
        <v>572</v>
      </c>
      <c r="C30" s="66" t="s">
        <v>67</v>
      </c>
      <c r="D30" s="67">
        <v>512726</v>
      </c>
      <c r="E30" s="67">
        <v>2432122</v>
      </c>
      <c r="F30" s="67">
        <v>0</v>
      </c>
      <c r="G30" s="67">
        <v>134119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3078967</v>
      </c>
      <c r="O30" s="68">
        <f t="shared" si="1"/>
        <v>474.41710323574728</v>
      </c>
      <c r="P30" s="69"/>
    </row>
    <row r="31" spans="1:16">
      <c r="A31" s="64"/>
      <c r="B31" s="65">
        <v>573</v>
      </c>
      <c r="C31" s="66" t="s">
        <v>44</v>
      </c>
      <c r="D31" s="67">
        <v>186423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186423</v>
      </c>
      <c r="O31" s="68">
        <f t="shared" si="1"/>
        <v>28.724653312788906</v>
      </c>
      <c r="P31" s="69"/>
    </row>
    <row r="32" spans="1:16" ht="15.75">
      <c r="A32" s="70" t="s">
        <v>68</v>
      </c>
      <c r="B32" s="71"/>
      <c r="C32" s="72"/>
      <c r="D32" s="73">
        <f t="shared" ref="D32:M32" si="12">SUM(D33:D33)</f>
        <v>2260726</v>
      </c>
      <c r="E32" s="73">
        <f t="shared" si="12"/>
        <v>13081</v>
      </c>
      <c r="F32" s="73">
        <f t="shared" si="12"/>
        <v>0</v>
      </c>
      <c r="G32" s="73">
        <f t="shared" si="12"/>
        <v>485815</v>
      </c>
      <c r="H32" s="73">
        <f t="shared" si="12"/>
        <v>0</v>
      </c>
      <c r="I32" s="73">
        <f t="shared" si="12"/>
        <v>8025</v>
      </c>
      <c r="J32" s="73">
        <f t="shared" si="1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3">
        <f t="shared" si="10"/>
        <v>2767647</v>
      </c>
      <c r="O32" s="75">
        <f t="shared" si="1"/>
        <v>426.44791987673341</v>
      </c>
      <c r="P32" s="69"/>
    </row>
    <row r="33" spans="1:119" ht="15.75" thickBot="1">
      <c r="A33" s="64"/>
      <c r="B33" s="65">
        <v>581</v>
      </c>
      <c r="C33" s="66" t="s">
        <v>69</v>
      </c>
      <c r="D33" s="67">
        <v>2260726</v>
      </c>
      <c r="E33" s="67">
        <v>13081</v>
      </c>
      <c r="F33" s="67">
        <v>0</v>
      </c>
      <c r="G33" s="67">
        <v>485815</v>
      </c>
      <c r="H33" s="67">
        <v>0</v>
      </c>
      <c r="I33" s="67">
        <v>8025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2767647</v>
      </c>
      <c r="O33" s="68">
        <f t="shared" si="1"/>
        <v>426.44791987673341</v>
      </c>
      <c r="P33" s="69"/>
    </row>
    <row r="34" spans="1:119" ht="16.5" thickBot="1">
      <c r="A34" s="77" t="s">
        <v>10</v>
      </c>
      <c r="B34" s="78"/>
      <c r="C34" s="79"/>
      <c r="D34" s="80">
        <f t="shared" ref="D34:M34" si="13">SUM(D5,D14,D18,D22,D25,D27,D29,D32)</f>
        <v>13827045</v>
      </c>
      <c r="E34" s="80">
        <f t="shared" si="13"/>
        <v>5314990</v>
      </c>
      <c r="F34" s="80">
        <f t="shared" si="13"/>
        <v>840336</v>
      </c>
      <c r="G34" s="80">
        <f t="shared" si="13"/>
        <v>1586809</v>
      </c>
      <c r="H34" s="80">
        <f t="shared" si="13"/>
        <v>0</v>
      </c>
      <c r="I34" s="80">
        <f t="shared" si="13"/>
        <v>9342428</v>
      </c>
      <c r="J34" s="80">
        <f t="shared" si="13"/>
        <v>0</v>
      </c>
      <c r="K34" s="80">
        <f t="shared" si="13"/>
        <v>2295052</v>
      </c>
      <c r="L34" s="80">
        <f t="shared" si="13"/>
        <v>0</v>
      </c>
      <c r="M34" s="80">
        <f t="shared" si="13"/>
        <v>1141782</v>
      </c>
      <c r="N34" s="80">
        <f t="shared" si="10"/>
        <v>34348442</v>
      </c>
      <c r="O34" s="81">
        <f t="shared" si="1"/>
        <v>5292.5180277349773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70</v>
      </c>
      <c r="M36" s="117"/>
      <c r="N36" s="117"/>
      <c r="O36" s="91">
        <v>6490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2023-10-16T19:19:13Z</cp:lastPrinted>
  <dcterms:created xsi:type="dcterms:W3CDTF">2000-08-31T21:26:31Z</dcterms:created>
  <dcterms:modified xsi:type="dcterms:W3CDTF">2023-10-16T19:19:22Z</dcterms:modified>
</cp:coreProperties>
</file>