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'2007'!$A$1:$O$37</definedName>
    <definedName name="_xlnm.Print_Area" localSheetId="13">'2008'!$A$1:$O$37</definedName>
    <definedName name="_xlnm.Print_Area" localSheetId="12">'2009'!$A$1:$O$38</definedName>
    <definedName name="_xlnm.Print_Area" localSheetId="11">'2010'!$A$1:$O$38</definedName>
    <definedName name="_xlnm.Print_Area" localSheetId="10">'2011'!$A$1:$O$37</definedName>
    <definedName name="_xlnm.Print_Area" localSheetId="9">'2012'!$A$1:$O$36</definedName>
    <definedName name="_xlnm.Print_Area" localSheetId="8">'2013'!$A$1:$O$37</definedName>
    <definedName name="_xlnm.Print_Area" localSheetId="7">'2014'!$A$1:$O$37</definedName>
    <definedName name="_xlnm.Print_Area" localSheetId="6">'2015'!$A$1:$O$38</definedName>
    <definedName name="_xlnm.Print_Area" localSheetId="5">'2016'!$A$1:$O$38</definedName>
    <definedName name="_xlnm.Print_Area" localSheetId="4">'2017'!$A$1:$O$37</definedName>
    <definedName name="_xlnm.Print_Area" localSheetId="3">'2018'!$A$1:$O$37</definedName>
    <definedName name="_xlnm.Print_Area" localSheetId="2">'2019'!$A$1:$O$40</definedName>
    <definedName name="_xlnm.Print_Area" localSheetId="1">'2020'!$A$1:$O$40</definedName>
    <definedName name="_xlnm.Print_Area" localSheetId="0">'2021'!$A$1:$P$42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<sst xmlns="http://schemas.openxmlformats.org/spreadsheetml/2006/main" count="750" uniqueCount="98">
  <si>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</si>
  <si>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</si>
  <si>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</si>
  <si>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</si>
  <si>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</si>
  <si>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</si>
  <si>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</si>
  <si>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</si>
  <si>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</si>
  <si>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</si>
  <si>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</si>
  <si>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</si>
  <si>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</si>
  <si>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</si>
  <si>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</si>
  <si>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</si>
  <si>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</si>
  <si>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</si>
  <si>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</si>
  <si>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</si>
  <si>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</si>
  <si>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</si>
  <si>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</si>
  <si>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</si>
  <si>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</si>
  <si>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</si>
  <si>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</si>
  <si>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</si>
  <si>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</si>
  <si>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</si>
  <si>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</si>
  <si>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</si>
  <si>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</si>
  <si>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</si>
  <si>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</si>
  <si>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</si>
  <si>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</si>
  <si>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Parking Facilities</t>
  </si>
  <si>
    <t>Economic Environment</t>
  </si>
  <si>
    <t>Housing and Urban Development</t>
  </si>
  <si>
    <t>Other Economic Environment</t>
  </si>
  <si>
    <t>Culture / Recreation</t>
  </si>
  <si>
    <t>Parks and Recreation</t>
  </si>
  <si>
    <t>Special Recreation Facilities</t>
  </si>
  <si>
    <t>Inter-Fund Group Transfers Out</t>
  </si>
  <si>
    <t>Special Items (Loss)</t>
  </si>
  <si>
    <t>Other Uses and Non-Operating</t>
  </si>
  <si>
    <t>2009 Municipal Population:</t>
  </si>
  <si>
    <t>Sarasota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</si>
  <si>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</si>
  <si>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</si>
  <si>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</si>
  <si>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</si>
  <si>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</si>
  <si>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</si>
  <si>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</si>
  <si>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</si>
  <si>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Comprehensive Planning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</si>
  <si>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</si>
  <si>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</si>
  <si>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</si>
  <si>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</si>
  <si>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</si>
  <si>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</si>
  <si>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</si>
  <si>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</si>
  <si>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</si>
  <si>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</si>
  <si>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</si>
  <si>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</si>
  <si>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</si>
  <si>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</si>
  <si>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Payment to Refunded Bond Escrow Agent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</si>
  <si>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</si>
  <si>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</si>
  <si>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</si>
  <si>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</si>
  <si>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</si>
  <si>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</si>
  <si>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</si>
  <si>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</si>
  <si>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</si>
  <si>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</si>
  <si>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Public Safety</t>
  </si>
  <si>
    <t>Human Services</t>
  </si>
  <si>
    <t>Public Assistance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</si>
  <si>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</si>
  <si>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</si>
  <si>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</si>
  <si>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</si>
  <si>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</si>
  <si>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</si>
  <si>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</si>
  <si>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Public Assistance Services</t>
  </si>
  <si>
    <t>Inter-fund Group Transfers Out</t>
  </si>
  <si>
    <t>Proprietary - Other Non-Operating Disbursements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</si>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</sst>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17774007</v>
      </c>
      <c r="E5" s="26">
        <f>SUM(E6:E13)</f>
        <v>280385</v>
      </c>
      <c r="F5" s="26">
        <f>SUM(F6:F13)</f>
        <v>11954253</v>
      </c>
      <c r="G5" s="26">
        <f>SUM(G6:G13)</f>
        <v>2223409</v>
      </c>
      <c r="H5" s="26">
        <f>SUM(H6:H13)</f>
        <v>0</v>
      </c>
      <c r="I5" s="26">
        <f>SUM(I6:I13)</f>
        <v>0</v>
      </c>
      <c r="J5" s="26">
        <f>SUM(J6:J13)</f>
        <v>22510127</v>
      </c>
      <c r="K5" s="26">
        <f>SUM(K6:K13)</f>
        <v>56041354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110783535</v>
      </c>
      <c r="P5" s="32">
        <f>(O5/P$40)</f>
        <v>2000.2082656266928</v>
      </c>
      <c r="Q5" s="6"/>
    </row>
    <row r="6" spans="1:17" ht="15">
      <c r="A6" s="12"/>
      <c r="B6" s="44">
        <v>511</v>
      </c>
      <c r="C6" s="20" t="s">
        <v>19</v>
      </c>
      <c r="D6" s="46">
        <v>383229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383229</v>
      </c>
      <c r="P6" s="47">
        <f>(O6/P$40)</f>
        <v>6.919239519012025</v>
      </c>
      <c r="Q6" s="9"/>
    </row>
    <row r="7" spans="1:17" ht="15">
      <c r="A7" s="12"/>
      <c r="B7" s="44">
        <v>512</v>
      </c>
      <c r="C7" s="20" t="s">
        <v>20</v>
      </c>
      <c r="D7" s="46">
        <v>1443105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1443105</v>
      </c>
      <c r="P7" s="47">
        <f>(O7/P$40)</f>
        <v>26.055411114722133</v>
      </c>
      <c r="Q7" s="9"/>
    </row>
    <row r="8" spans="1:17" ht="15">
      <c r="A8" s="12"/>
      <c r="B8" s="44">
        <v>513</v>
      </c>
      <c r="C8" s="20" t="s">
        <v>21</v>
      </c>
      <c r="D8" s="46">
        <v>5166002</v>
      </c>
      <c r="E8" s="46">
        <v>7118</v>
      </c>
      <c r="F8" s="46">
        <v>0</v>
      </c>
      <c r="G8" s="46">
        <v>346496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5519616</v>
      </c>
      <c r="P8" s="47">
        <f>(O8/P$40)</f>
        <v>99.65724190228578</v>
      </c>
      <c r="Q8" s="9"/>
    </row>
    <row r="9" spans="1:17" ht="15">
      <c r="A9" s="12"/>
      <c r="B9" s="44">
        <v>514</v>
      </c>
      <c r="C9" s="20" t="s">
        <v>22</v>
      </c>
      <c r="D9" s="46">
        <v>1673888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1673888</v>
      </c>
      <c r="P9" s="47">
        <f>(O9/P$40)</f>
        <v>30.22222222222222</v>
      </c>
      <c r="Q9" s="9"/>
    </row>
    <row r="10" spans="1:17" ht="15">
      <c r="A10" s="12"/>
      <c r="B10" s="44">
        <v>515</v>
      </c>
      <c r="C10" s="20" t="s">
        <v>57</v>
      </c>
      <c r="D10" s="46">
        <v>1540670</v>
      </c>
      <c r="E10" s="46">
        <v>248076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1788746</v>
      </c>
      <c r="P10" s="47">
        <f>(O10/P$40)</f>
        <v>32.295995377893334</v>
      </c>
      <c r="Q10" s="9"/>
    </row>
    <row r="11" spans="1:17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11954253</v>
      </c>
      <c r="G11" s="46">
        <v>1876913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13831166</v>
      </c>
      <c r="P11" s="47">
        <f>(O11/P$40)</f>
        <v>249.7231430325353</v>
      </c>
      <c r="Q11" s="9"/>
    </row>
    <row r="12" spans="1:17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56041354</v>
      </c>
      <c r="L12" s="46">
        <v>0</v>
      </c>
      <c r="M12" s="46">
        <v>0</v>
      </c>
      <c r="N12" s="46">
        <v>0</v>
      </c>
      <c r="O12" s="46">
        <f t="shared" si="0"/>
        <v>56041354</v>
      </c>
      <c r="P12" s="47">
        <f>(O12/P$40)</f>
        <v>1011.832484743437</v>
      </c>
      <c r="Q12" s="9"/>
    </row>
    <row r="13" spans="1:17" ht="15">
      <c r="A13" s="12"/>
      <c r="B13" s="44">
        <v>519</v>
      </c>
      <c r="C13" s="20" t="s">
        <v>25</v>
      </c>
      <c r="D13" s="46">
        <v>7567113</v>
      </c>
      <c r="E13" s="46">
        <v>25191</v>
      </c>
      <c r="F13" s="46">
        <v>0</v>
      </c>
      <c r="G13" s="46">
        <v>0</v>
      </c>
      <c r="H13" s="46">
        <v>0</v>
      </c>
      <c r="I13" s="46">
        <v>0</v>
      </c>
      <c r="J13" s="46">
        <v>22510127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30102431</v>
      </c>
      <c r="P13" s="47">
        <f>(O13/P$40)</f>
        <v>543.5025277145849</v>
      </c>
      <c r="Q13" s="9"/>
    </row>
    <row r="14" spans="1:17" ht="15.75">
      <c r="A14" s="28" t="s">
        <v>26</v>
      </c>
      <c r="B14" s="29"/>
      <c r="C14" s="30"/>
      <c r="D14" s="31">
        <f>SUM(D15:D18)</f>
        <v>40522608</v>
      </c>
      <c r="E14" s="31">
        <f>SUM(E15:E18)</f>
        <v>6616554</v>
      </c>
      <c r="F14" s="31">
        <f>SUM(F15:F18)</f>
        <v>0</v>
      </c>
      <c r="G14" s="31">
        <f>SUM(G15:G18)</f>
        <v>75925</v>
      </c>
      <c r="H14" s="31">
        <f>SUM(H15:H18)</f>
        <v>0</v>
      </c>
      <c r="I14" s="31">
        <f>SUM(I15:I18)</f>
        <v>0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47215087</v>
      </c>
      <c r="P14" s="43">
        <f>(O14/P$40)</f>
        <v>852.473314556025</v>
      </c>
      <c r="Q14" s="10"/>
    </row>
    <row r="15" spans="1:17" ht="15">
      <c r="A15" s="12"/>
      <c r="B15" s="44">
        <v>521</v>
      </c>
      <c r="C15" s="20" t="s">
        <v>27</v>
      </c>
      <c r="D15" s="46">
        <v>36684255</v>
      </c>
      <c r="E15" s="46">
        <v>544903</v>
      </c>
      <c r="F15" s="46">
        <v>0</v>
      </c>
      <c r="G15" s="46">
        <v>75925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37305083</v>
      </c>
      <c r="P15" s="47">
        <f>(O15/P$40)</f>
        <v>673.5471599321128</v>
      </c>
      <c r="Q15" s="9"/>
    </row>
    <row r="16" spans="1:17" ht="15">
      <c r="A16" s="12"/>
      <c r="B16" s="44">
        <v>522</v>
      </c>
      <c r="C16" s="20" t="s">
        <v>28</v>
      </c>
      <c r="D16" s="46">
        <v>3148569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3148569</v>
      </c>
      <c r="P16" s="47">
        <f>(O16/P$40)</f>
        <v>56.84774130646734</v>
      </c>
      <c r="Q16" s="9"/>
    </row>
    <row r="17" spans="1:17" ht="15">
      <c r="A17" s="12"/>
      <c r="B17" s="44">
        <v>524</v>
      </c>
      <c r="C17" s="20" t="s">
        <v>29</v>
      </c>
      <c r="D17" s="46">
        <v>0</v>
      </c>
      <c r="E17" s="46">
        <v>5873629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5873629</v>
      </c>
      <c r="P17" s="47">
        <f>(O17/P$40)</f>
        <v>106.04898349763478</v>
      </c>
      <c r="Q17" s="9"/>
    </row>
    <row r="18" spans="1:17" ht="15">
      <c r="A18" s="12"/>
      <c r="B18" s="44">
        <v>529</v>
      </c>
      <c r="C18" s="20" t="s">
        <v>83</v>
      </c>
      <c r="D18" s="46">
        <v>689784</v>
      </c>
      <c r="E18" s="46">
        <v>198022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887806</v>
      </c>
      <c r="P18" s="47">
        <f>(O18/P$40)</f>
        <v>16.029429819810062</v>
      </c>
      <c r="Q18" s="9"/>
    </row>
    <row r="19" spans="1:17" ht="15.75">
      <c r="A19" s="28" t="s">
        <v>30</v>
      </c>
      <c r="B19" s="29"/>
      <c r="C19" s="30"/>
      <c r="D19" s="31">
        <f>SUM(D20:D22)</f>
        <v>1895570</v>
      </c>
      <c r="E19" s="31">
        <f>SUM(E20:E22)</f>
        <v>1286877</v>
      </c>
      <c r="F19" s="31">
        <f>SUM(F20:F22)</f>
        <v>0</v>
      </c>
      <c r="G19" s="31">
        <f>SUM(G20:G22)</f>
        <v>3908919</v>
      </c>
      <c r="H19" s="31">
        <f>SUM(H20:H22)</f>
        <v>0</v>
      </c>
      <c r="I19" s="31">
        <f>SUM(I20:I22)</f>
        <v>54712835</v>
      </c>
      <c r="J19" s="31">
        <f>SUM(J20:J22)</f>
        <v>0</v>
      </c>
      <c r="K19" s="31">
        <f>SUM(K20:K22)</f>
        <v>0</v>
      </c>
      <c r="L19" s="31">
        <f>SUM(L20:L22)</f>
        <v>0</v>
      </c>
      <c r="M19" s="31">
        <f>SUM(M20:M22)</f>
        <v>0</v>
      </c>
      <c r="N19" s="31">
        <f>SUM(N20:N22)</f>
        <v>0</v>
      </c>
      <c r="O19" s="42">
        <f>SUM(D19:N19)</f>
        <v>61804201</v>
      </c>
      <c r="P19" s="43">
        <f>(O19/P$40)</f>
        <v>1115.88128769003</v>
      </c>
      <c r="Q19" s="10"/>
    </row>
    <row r="20" spans="1:17" ht="15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13994106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13994106</v>
      </c>
      <c r="P20" s="47">
        <f>(O20/P$40)</f>
        <v>252.66504170729064</v>
      </c>
      <c r="Q20" s="9"/>
    </row>
    <row r="21" spans="1:17" ht="15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40718729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40718729</v>
      </c>
      <c r="P21" s="47">
        <f>(O21/P$40)</f>
        <v>735.1808940887589</v>
      </c>
      <c r="Q21" s="9"/>
    </row>
    <row r="22" spans="1:17" ht="15">
      <c r="A22" s="12"/>
      <c r="B22" s="44">
        <v>539</v>
      </c>
      <c r="C22" s="20" t="s">
        <v>34</v>
      </c>
      <c r="D22" s="46">
        <v>1895570</v>
      </c>
      <c r="E22" s="46">
        <v>1286877</v>
      </c>
      <c r="F22" s="46">
        <v>0</v>
      </c>
      <c r="G22" s="46">
        <v>3908919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7091366</v>
      </c>
      <c r="P22" s="47">
        <f>(O22/P$40)</f>
        <v>128.03535189398042</v>
      </c>
      <c r="Q22" s="9"/>
    </row>
    <row r="23" spans="1:17" ht="15.75">
      <c r="A23" s="28" t="s">
        <v>35</v>
      </c>
      <c r="B23" s="29"/>
      <c r="C23" s="30"/>
      <c r="D23" s="31">
        <f>SUM(D24:D25)</f>
        <v>4334404</v>
      </c>
      <c r="E23" s="31">
        <f>SUM(E24:E25)</f>
        <v>3910165</v>
      </c>
      <c r="F23" s="31">
        <f>SUM(F24:F25)</f>
        <v>0</v>
      </c>
      <c r="G23" s="31">
        <f>SUM(G24:G25)</f>
        <v>4221728</v>
      </c>
      <c r="H23" s="31">
        <f>SUM(H24:H25)</f>
        <v>0</v>
      </c>
      <c r="I23" s="31">
        <f>SUM(I24:I25)</f>
        <v>4661649</v>
      </c>
      <c r="J23" s="31">
        <f>SUM(J24:J25)</f>
        <v>0</v>
      </c>
      <c r="K23" s="31">
        <f>SUM(K24:K25)</f>
        <v>0</v>
      </c>
      <c r="L23" s="31">
        <f>SUM(L24:L25)</f>
        <v>0</v>
      </c>
      <c r="M23" s="31">
        <f>SUM(M24:M25)</f>
        <v>0</v>
      </c>
      <c r="N23" s="31">
        <f>SUM(N24:N25)</f>
        <v>0</v>
      </c>
      <c r="O23" s="31">
        <f aca="true" t="shared" si="1" ref="O23:O29">SUM(D23:N23)</f>
        <v>17127946</v>
      </c>
      <c r="P23" s="43">
        <f>(O23/P$40)</f>
        <v>309.24684938432097</v>
      </c>
      <c r="Q23" s="10"/>
    </row>
    <row r="24" spans="1:17" ht="15">
      <c r="A24" s="12"/>
      <c r="B24" s="44">
        <v>541</v>
      </c>
      <c r="C24" s="20" t="s">
        <v>36</v>
      </c>
      <c r="D24" s="46">
        <v>4334404</v>
      </c>
      <c r="E24" s="46">
        <v>3910165</v>
      </c>
      <c r="F24" s="46">
        <v>0</v>
      </c>
      <c r="G24" s="46">
        <v>4221728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12466297</v>
      </c>
      <c r="P24" s="47">
        <f>(O24/P$40)</f>
        <v>225.08029104827935</v>
      </c>
      <c r="Q24" s="9"/>
    </row>
    <row r="25" spans="1:17" ht="15">
      <c r="A25" s="12"/>
      <c r="B25" s="44">
        <v>545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4661649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4661649</v>
      </c>
      <c r="P25" s="47">
        <f>(O25/P$40)</f>
        <v>84.1665583360416</v>
      </c>
      <c r="Q25" s="9"/>
    </row>
    <row r="26" spans="1:17" ht="15.75">
      <c r="A26" s="28" t="s">
        <v>38</v>
      </c>
      <c r="B26" s="29"/>
      <c r="C26" s="30"/>
      <c r="D26" s="31">
        <f>SUM(D27:D28)</f>
        <v>259033</v>
      </c>
      <c r="E26" s="31">
        <f>SUM(E27:E28)</f>
        <v>3463464</v>
      </c>
      <c r="F26" s="31">
        <f>SUM(F27:F28)</f>
        <v>0</v>
      </c>
      <c r="G26" s="31">
        <f>SUM(G27:G28)</f>
        <v>2523602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1305846</v>
      </c>
      <c r="O26" s="31">
        <f t="shared" si="1"/>
        <v>7551945</v>
      </c>
      <c r="P26" s="43">
        <f>(O26/P$40)</f>
        <v>136.35115372115698</v>
      </c>
      <c r="Q26" s="10"/>
    </row>
    <row r="27" spans="1:17" ht="15">
      <c r="A27" s="13"/>
      <c r="B27" s="45">
        <v>554</v>
      </c>
      <c r="C27" s="21" t="s">
        <v>39</v>
      </c>
      <c r="D27" s="46">
        <v>259033</v>
      </c>
      <c r="E27" s="46">
        <v>3371510</v>
      </c>
      <c r="F27" s="46">
        <v>0</v>
      </c>
      <c r="G27" s="46">
        <v>2523602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6154145</v>
      </c>
      <c r="P27" s="47">
        <f>(O27/P$40)</f>
        <v>111.11372910121692</v>
      </c>
      <c r="Q27" s="9"/>
    </row>
    <row r="28" spans="1:17" ht="15">
      <c r="A28" s="13"/>
      <c r="B28" s="45">
        <v>559</v>
      </c>
      <c r="C28" s="21" t="s">
        <v>40</v>
      </c>
      <c r="D28" s="46">
        <v>0</v>
      </c>
      <c r="E28" s="46">
        <v>91954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1305846</v>
      </c>
      <c r="O28" s="46">
        <f t="shared" si="1"/>
        <v>1397800</v>
      </c>
      <c r="P28" s="47">
        <f>(O28/P$40)</f>
        <v>25.237424619940057</v>
      </c>
      <c r="Q28" s="9"/>
    </row>
    <row r="29" spans="1:17" ht="15.75">
      <c r="A29" s="28" t="s">
        <v>84</v>
      </c>
      <c r="B29" s="29"/>
      <c r="C29" s="30"/>
      <c r="D29" s="31">
        <f>SUM(D30:D30)</f>
        <v>780202</v>
      </c>
      <c r="E29" s="31">
        <f>SUM(E30:E30)</f>
        <v>40000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1"/>
        <v>820202</v>
      </c>
      <c r="P29" s="43">
        <f>(O29/P$40)</f>
        <v>14.808832556963853</v>
      </c>
      <c r="Q29" s="10"/>
    </row>
    <row r="30" spans="1:17" ht="15">
      <c r="A30" s="12"/>
      <c r="B30" s="44">
        <v>564</v>
      </c>
      <c r="C30" s="20" t="s">
        <v>93</v>
      </c>
      <c r="D30" s="46">
        <v>780202</v>
      </c>
      <c r="E30" s="46">
        <v>40000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820202</v>
      </c>
      <c r="P30" s="47">
        <f>(O30/P$40)</f>
        <v>14.808832556963853</v>
      </c>
      <c r="Q30" s="9"/>
    </row>
    <row r="31" spans="1:17" ht="15.75">
      <c r="A31" s="28" t="s">
        <v>41</v>
      </c>
      <c r="B31" s="29"/>
      <c r="C31" s="30"/>
      <c r="D31" s="31">
        <f>SUM(D32:D33)</f>
        <v>8368087</v>
      </c>
      <c r="E31" s="31">
        <f>SUM(E32:E33)</f>
        <v>625381</v>
      </c>
      <c r="F31" s="31">
        <f>SUM(F32:F33)</f>
        <v>0</v>
      </c>
      <c r="G31" s="31">
        <f>SUM(G32:G33)</f>
        <v>608720</v>
      </c>
      <c r="H31" s="31">
        <f>SUM(H32:H33)</f>
        <v>0</v>
      </c>
      <c r="I31" s="31">
        <f>SUM(I32:I33)</f>
        <v>5293644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>SUM(D31:N31)</f>
        <v>14895832</v>
      </c>
      <c r="P31" s="43">
        <f>(O31/P$40)</f>
        <v>268.9457985772578</v>
      </c>
      <c r="Q31" s="9"/>
    </row>
    <row r="32" spans="1:17" ht="15">
      <c r="A32" s="12"/>
      <c r="B32" s="44">
        <v>572</v>
      </c>
      <c r="C32" s="20" t="s">
        <v>42</v>
      </c>
      <c r="D32" s="46">
        <v>8368087</v>
      </c>
      <c r="E32" s="46">
        <v>625381</v>
      </c>
      <c r="F32" s="46">
        <v>0</v>
      </c>
      <c r="G32" s="46">
        <v>608720</v>
      </c>
      <c r="H32" s="46">
        <v>0</v>
      </c>
      <c r="I32" s="46">
        <v>166340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9768528</v>
      </c>
      <c r="P32" s="47">
        <f>(O32/P$40)</f>
        <v>176.37179070523237</v>
      </c>
      <c r="Q32" s="9"/>
    </row>
    <row r="33" spans="1:17" ht="15">
      <c r="A33" s="12"/>
      <c r="B33" s="44">
        <v>575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5127304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5127304</v>
      </c>
      <c r="P33" s="47">
        <f>(O33/P$40)</f>
        <v>92.57400787202542</v>
      </c>
      <c r="Q33" s="9"/>
    </row>
    <row r="34" spans="1:17" ht="15.75">
      <c r="A34" s="28" t="s">
        <v>46</v>
      </c>
      <c r="B34" s="29"/>
      <c r="C34" s="30"/>
      <c r="D34" s="31">
        <f>SUM(D35:D37)</f>
        <v>2942202</v>
      </c>
      <c r="E34" s="31">
        <f>SUM(E35:E37)</f>
        <v>2535070</v>
      </c>
      <c r="F34" s="31">
        <f>SUM(F35:F37)</f>
        <v>0</v>
      </c>
      <c r="G34" s="31">
        <f>SUM(G35:G37)</f>
        <v>0</v>
      </c>
      <c r="H34" s="31">
        <f>SUM(H35:H37)</f>
        <v>0</v>
      </c>
      <c r="I34" s="31">
        <f>SUM(I35:I37)</f>
        <v>113535</v>
      </c>
      <c r="J34" s="31">
        <f>SUM(J35:J37)</f>
        <v>0</v>
      </c>
      <c r="K34" s="31">
        <f>SUM(K35:K37)</f>
        <v>0</v>
      </c>
      <c r="L34" s="31">
        <f>SUM(L35:L37)</f>
        <v>0</v>
      </c>
      <c r="M34" s="31">
        <f>SUM(M35:M37)</f>
        <v>1870197</v>
      </c>
      <c r="N34" s="31">
        <f>SUM(N35:N37)</f>
        <v>0</v>
      </c>
      <c r="O34" s="31">
        <f>SUM(D34:N34)</f>
        <v>7461004</v>
      </c>
      <c r="P34" s="43">
        <f>(O34/P$40)</f>
        <v>134.70920449210993</v>
      </c>
      <c r="Q34" s="9"/>
    </row>
    <row r="35" spans="1:17" ht="15">
      <c r="A35" s="12"/>
      <c r="B35" s="44">
        <v>581</v>
      </c>
      <c r="C35" s="20" t="s">
        <v>94</v>
      </c>
      <c r="D35" s="46">
        <v>2942202</v>
      </c>
      <c r="E35" s="46">
        <v>2535070</v>
      </c>
      <c r="F35" s="46">
        <v>0</v>
      </c>
      <c r="G35" s="46">
        <v>0</v>
      </c>
      <c r="H35" s="46">
        <v>0</v>
      </c>
      <c r="I35" s="46">
        <v>113535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5590807</v>
      </c>
      <c r="P35" s="47">
        <f>(O35/P$40)</f>
        <v>100.94260282381829</v>
      </c>
      <c r="Q35" s="9"/>
    </row>
    <row r="36" spans="1:17" ht="15">
      <c r="A36" s="12"/>
      <c r="B36" s="44">
        <v>590</v>
      </c>
      <c r="C36" s="20" t="s">
        <v>95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1845539</v>
      </c>
      <c r="N36" s="46">
        <v>0</v>
      </c>
      <c r="O36" s="46">
        <f>SUM(D36:N36)</f>
        <v>1845539</v>
      </c>
      <c r="P36" s="47">
        <f>(O36/P$40)</f>
        <v>33.32139890947171</v>
      </c>
      <c r="Q36" s="9"/>
    </row>
    <row r="37" spans="1:17" ht="15.75" thickBot="1">
      <c r="A37" s="12"/>
      <c r="B37" s="44">
        <v>591</v>
      </c>
      <c r="C37" s="20" t="s">
        <v>96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24658</v>
      </c>
      <c r="N37" s="46">
        <v>0</v>
      </c>
      <c r="O37" s="46">
        <f>SUM(D37:N37)</f>
        <v>24658</v>
      </c>
      <c r="P37" s="47">
        <f>(O37/P$40)</f>
        <v>0.4452027588199184</v>
      </c>
      <c r="Q37" s="9"/>
    </row>
    <row r="38" spans="1:120" ht="16.5" thickBot="1">
      <c r="A38" s="14" t="s">
        <v>10</v>
      </c>
      <c r="B38" s="23"/>
      <c r="C38" s="22"/>
      <c r="D38" s="15">
        <f>SUM(D5,D14,D19,D23,D26,D29,D31,D34)</f>
        <v>76876113</v>
      </c>
      <c r="E38" s="15">
        <f aca="true" t="shared" si="2" ref="E38:N38">SUM(E5,E14,E19,E23,E26,E29,E31,E34)</f>
        <v>18757896</v>
      </c>
      <c r="F38" s="15">
        <f t="shared" si="2"/>
        <v>11954253</v>
      </c>
      <c r="G38" s="15">
        <f t="shared" si="2"/>
        <v>13562303</v>
      </c>
      <c r="H38" s="15">
        <f t="shared" si="2"/>
        <v>0</v>
      </c>
      <c r="I38" s="15">
        <f t="shared" si="2"/>
        <v>64781663</v>
      </c>
      <c r="J38" s="15">
        <f t="shared" si="2"/>
        <v>22510127</v>
      </c>
      <c r="K38" s="15">
        <f t="shared" si="2"/>
        <v>56041354</v>
      </c>
      <c r="L38" s="15">
        <f t="shared" si="2"/>
        <v>0</v>
      </c>
      <c r="M38" s="15">
        <f t="shared" si="2"/>
        <v>1870197</v>
      </c>
      <c r="N38" s="15">
        <f t="shared" si="2"/>
        <v>1305846</v>
      </c>
      <c r="O38" s="15">
        <f>SUM(D38:N38)</f>
        <v>267659752</v>
      </c>
      <c r="P38" s="37">
        <f>(O38/P$40)</f>
        <v>4832.624706604557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6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6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97</v>
      </c>
      <c r="N40" s="93"/>
      <c r="O40" s="93"/>
      <c r="P40" s="41">
        <v>55386</v>
      </c>
    </row>
    <row r="41" spans="1:16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6" ht="15.75" customHeight="1" thickBot="1">
      <c r="A42" s="97" t="s">
        <v>51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sheetProtection/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16427201</v>
      </c>
      <c r="E5" s="26">
        <f t="shared" si="0"/>
        <v>70648</v>
      </c>
      <c r="F5" s="26">
        <f t="shared" si="0"/>
        <v>9396657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14742638</v>
      </c>
      <c r="K5" s="26">
        <f t="shared" si="0"/>
        <v>43787656</v>
      </c>
      <c r="L5" s="26">
        <f t="shared" si="0"/>
        <v>0</v>
      </c>
      <c r="M5" s="26">
        <f t="shared" si="0"/>
        <v>156256</v>
      </c>
      <c r="N5" s="27">
        <f>SUM(D5:M5)</f>
        <v>84581056</v>
      </c>
      <c r="O5" s="32">
        <f aca="true" t="shared" si="1" ref="O5:O32">(N5/O$34)</f>
        <v>1610.546223127749</v>
      </c>
      <c r="P5" s="6"/>
    </row>
    <row r="6" spans="1:16" ht="15">
      <c r="A6" s="12"/>
      <c r="B6" s="44">
        <v>511</v>
      </c>
      <c r="C6" s="20" t="s">
        <v>19</v>
      </c>
      <c r="D6" s="46">
        <v>219940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219940</v>
      </c>
      <c r="O6" s="47">
        <f t="shared" si="1"/>
        <v>4.18797722642192</v>
      </c>
      <c r="P6" s="9"/>
    </row>
    <row r="7" spans="1:16" ht="15">
      <c r="A7" s="12"/>
      <c r="B7" s="44">
        <v>512</v>
      </c>
      <c r="C7" s="20" t="s">
        <v>20</v>
      </c>
      <c r="D7" s="46">
        <v>571797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571797</v>
      </c>
      <c r="O7" s="47">
        <f t="shared" si="1"/>
        <v>10.887845840394538</v>
      </c>
      <c r="P7" s="9"/>
    </row>
    <row r="8" spans="1:16" ht="15">
      <c r="A8" s="12"/>
      <c r="B8" s="44">
        <v>513</v>
      </c>
      <c r="C8" s="20" t="s">
        <v>21</v>
      </c>
      <c r="D8" s="46">
        <v>3898796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3898796</v>
      </c>
      <c r="O8" s="47">
        <f t="shared" si="1"/>
        <v>74.23874174076965</v>
      </c>
      <c r="P8" s="9"/>
    </row>
    <row r="9" spans="1:16" ht="15">
      <c r="A9" s="12"/>
      <c r="B9" s="44">
        <v>514</v>
      </c>
      <c r="C9" s="20" t="s">
        <v>22</v>
      </c>
      <c r="D9" s="46">
        <v>901372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901372</v>
      </c>
      <c r="O9" s="47">
        <f t="shared" si="1"/>
        <v>17.163432793190776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9396657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156256</v>
      </c>
      <c r="N10" s="46">
        <f t="shared" si="2"/>
        <v>9552913</v>
      </c>
      <c r="O10" s="47">
        <f t="shared" si="1"/>
        <v>181.90134623074434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43787656</v>
      </c>
      <c r="L11" s="46">
        <v>0</v>
      </c>
      <c r="M11" s="46">
        <v>0</v>
      </c>
      <c r="N11" s="46">
        <f t="shared" si="2"/>
        <v>43787656</v>
      </c>
      <c r="O11" s="47">
        <f t="shared" si="1"/>
        <v>833.7806043757259</v>
      </c>
      <c r="P11" s="9"/>
    </row>
    <row r="12" spans="1:16" ht="15">
      <c r="A12" s="12"/>
      <c r="B12" s="44">
        <v>519</v>
      </c>
      <c r="C12" s="20" t="s">
        <v>25</v>
      </c>
      <c r="D12" s="46">
        <v>10835296</v>
      </c>
      <c r="E12" s="46">
        <v>70648</v>
      </c>
      <c r="F12" s="46">
        <v>0</v>
      </c>
      <c r="G12" s="46">
        <v>0</v>
      </c>
      <c r="H12" s="46">
        <v>0</v>
      </c>
      <c r="I12" s="46">
        <v>0</v>
      </c>
      <c r="J12" s="46">
        <v>14742638</v>
      </c>
      <c r="K12" s="46">
        <v>0</v>
      </c>
      <c r="L12" s="46">
        <v>0</v>
      </c>
      <c r="M12" s="46">
        <v>0</v>
      </c>
      <c r="N12" s="46">
        <f t="shared" si="2"/>
        <v>25648582</v>
      </c>
      <c r="O12" s="47">
        <f t="shared" si="1"/>
        <v>488.38627492050193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30494150</v>
      </c>
      <c r="E13" s="31">
        <f t="shared" si="3"/>
        <v>2871111</v>
      </c>
      <c r="F13" s="31">
        <f t="shared" si="3"/>
        <v>0</v>
      </c>
      <c r="G13" s="31">
        <f t="shared" si="3"/>
        <v>134503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0">SUM(D13:M13)</f>
        <v>33499764</v>
      </c>
      <c r="O13" s="43">
        <f t="shared" si="1"/>
        <v>637.8841898813718</v>
      </c>
      <c r="P13" s="10"/>
    </row>
    <row r="14" spans="1:16" ht="15">
      <c r="A14" s="12"/>
      <c r="B14" s="44">
        <v>521</v>
      </c>
      <c r="C14" s="20" t="s">
        <v>27</v>
      </c>
      <c r="D14" s="46">
        <v>27339305</v>
      </c>
      <c r="E14" s="46">
        <v>775420</v>
      </c>
      <c r="F14" s="46">
        <v>0</v>
      </c>
      <c r="G14" s="46">
        <v>134503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28249228</v>
      </c>
      <c r="O14" s="47">
        <f t="shared" si="1"/>
        <v>537.9063541329474</v>
      </c>
      <c r="P14" s="9"/>
    </row>
    <row r="15" spans="1:16" ht="15">
      <c r="A15" s="12"/>
      <c r="B15" s="44">
        <v>522</v>
      </c>
      <c r="C15" s="20" t="s">
        <v>28</v>
      </c>
      <c r="D15" s="46">
        <v>2737946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2737946</v>
      </c>
      <c r="O15" s="47">
        <f t="shared" si="1"/>
        <v>52.13447074280709</v>
      </c>
      <c r="P15" s="9"/>
    </row>
    <row r="16" spans="1:16" ht="15">
      <c r="A16" s="12"/>
      <c r="B16" s="44">
        <v>524</v>
      </c>
      <c r="C16" s="20" t="s">
        <v>29</v>
      </c>
      <c r="D16" s="46">
        <v>416899</v>
      </c>
      <c r="E16" s="46">
        <v>2095691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2512590</v>
      </c>
      <c r="O16" s="47">
        <f t="shared" si="1"/>
        <v>47.84336500561723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SUM(D18:D20)</f>
        <v>3195194</v>
      </c>
      <c r="E17" s="31">
        <f t="shared" si="5"/>
        <v>1309946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37617224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42122364</v>
      </c>
      <c r="O17" s="43">
        <f t="shared" si="1"/>
        <v>802.071024620599</v>
      </c>
      <c r="P17" s="10"/>
    </row>
    <row r="18" spans="1:16" ht="15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8806639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8806639</v>
      </c>
      <c r="O18" s="47">
        <f t="shared" si="1"/>
        <v>167.69120475274673</v>
      </c>
      <c r="P18" s="9"/>
    </row>
    <row r="19" spans="1:16" ht="15">
      <c r="A19" s="12"/>
      <c r="B19" s="44">
        <v>536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28810585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28810585</v>
      </c>
      <c r="O19" s="47">
        <f t="shared" si="1"/>
        <v>548.5954072014777</v>
      </c>
      <c r="P19" s="9"/>
    </row>
    <row r="20" spans="1:16" ht="15">
      <c r="A20" s="12"/>
      <c r="B20" s="44">
        <v>539</v>
      </c>
      <c r="C20" s="20" t="s">
        <v>34</v>
      </c>
      <c r="D20" s="46">
        <v>3195194</v>
      </c>
      <c r="E20" s="46">
        <v>1309946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4505140</v>
      </c>
      <c r="O20" s="47">
        <f t="shared" si="1"/>
        <v>85.78441266637469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SUM(D22:D23)</f>
        <v>3003790</v>
      </c>
      <c r="E21" s="31">
        <f t="shared" si="6"/>
        <v>6139887</v>
      </c>
      <c r="F21" s="31">
        <f t="shared" si="6"/>
        <v>0</v>
      </c>
      <c r="G21" s="31">
        <f t="shared" si="6"/>
        <v>51686</v>
      </c>
      <c r="H21" s="31">
        <f t="shared" si="6"/>
        <v>0</v>
      </c>
      <c r="I21" s="31">
        <f t="shared" si="6"/>
        <v>979703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aca="true" t="shared" si="7" ref="N21:N26">SUM(D21:M21)</f>
        <v>10175066</v>
      </c>
      <c r="O21" s="43">
        <f t="shared" si="1"/>
        <v>193.7480434906792</v>
      </c>
      <c r="P21" s="10"/>
    </row>
    <row r="22" spans="1:16" ht="15">
      <c r="A22" s="12"/>
      <c r="B22" s="44">
        <v>541</v>
      </c>
      <c r="C22" s="20" t="s">
        <v>36</v>
      </c>
      <c r="D22" s="46">
        <v>3003790</v>
      </c>
      <c r="E22" s="46">
        <v>6139887</v>
      </c>
      <c r="F22" s="46">
        <v>0</v>
      </c>
      <c r="G22" s="46">
        <v>51686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9195363</v>
      </c>
      <c r="O22" s="47">
        <f t="shared" si="1"/>
        <v>175.09307462345527</v>
      </c>
      <c r="P22" s="9"/>
    </row>
    <row r="23" spans="1:16" ht="15">
      <c r="A23" s="12"/>
      <c r="B23" s="44">
        <v>545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979703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979703</v>
      </c>
      <c r="O23" s="47">
        <f t="shared" si="1"/>
        <v>18.654968867223946</v>
      </c>
      <c r="P23" s="9"/>
    </row>
    <row r="24" spans="1:16" ht="15.75">
      <c r="A24" s="28" t="s">
        <v>38</v>
      </c>
      <c r="B24" s="29"/>
      <c r="C24" s="30"/>
      <c r="D24" s="31">
        <f aca="true" t="shared" si="8" ref="D24:M24">SUM(D25:D26)</f>
        <v>0</v>
      </c>
      <c r="E24" s="31">
        <f t="shared" si="8"/>
        <v>9084550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890348</v>
      </c>
      <c r="N24" s="31">
        <f t="shared" si="7"/>
        <v>9974898</v>
      </c>
      <c r="O24" s="43">
        <f t="shared" si="1"/>
        <v>189.93655387779197</v>
      </c>
      <c r="P24" s="10"/>
    </row>
    <row r="25" spans="1:16" ht="15">
      <c r="A25" s="13"/>
      <c r="B25" s="45">
        <v>554</v>
      </c>
      <c r="C25" s="21" t="s">
        <v>39</v>
      </c>
      <c r="D25" s="46">
        <v>0</v>
      </c>
      <c r="E25" s="46">
        <v>8493911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8493911</v>
      </c>
      <c r="O25" s="47">
        <f t="shared" si="1"/>
        <v>161.7364091627473</v>
      </c>
      <c r="P25" s="9"/>
    </row>
    <row r="26" spans="1:16" ht="15">
      <c r="A26" s="13"/>
      <c r="B26" s="45">
        <v>559</v>
      </c>
      <c r="C26" s="21" t="s">
        <v>40</v>
      </c>
      <c r="D26" s="46">
        <v>0</v>
      </c>
      <c r="E26" s="46">
        <v>590639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890348</v>
      </c>
      <c r="N26" s="46">
        <f t="shared" si="7"/>
        <v>1480987</v>
      </c>
      <c r="O26" s="47">
        <f t="shared" si="1"/>
        <v>28.20014471504465</v>
      </c>
      <c r="P26" s="9"/>
    </row>
    <row r="27" spans="1:16" ht="15.75">
      <c r="A27" s="28" t="s">
        <v>41</v>
      </c>
      <c r="B27" s="29"/>
      <c r="C27" s="30"/>
      <c r="D27" s="31">
        <f aca="true" t="shared" si="9" ref="D27:M27">SUM(D28:D29)</f>
        <v>1105693</v>
      </c>
      <c r="E27" s="31">
        <f t="shared" si="9"/>
        <v>1815741</v>
      </c>
      <c r="F27" s="31">
        <f t="shared" si="9"/>
        <v>0</v>
      </c>
      <c r="G27" s="31">
        <f t="shared" si="9"/>
        <v>483210</v>
      </c>
      <c r="H27" s="31">
        <f t="shared" si="9"/>
        <v>0</v>
      </c>
      <c r="I27" s="31">
        <f t="shared" si="9"/>
        <v>12396336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aca="true" t="shared" si="10" ref="N27:N32">SUM(D27:M27)</f>
        <v>15800980</v>
      </c>
      <c r="O27" s="43">
        <f t="shared" si="1"/>
        <v>300.8736218748215</v>
      </c>
      <c r="P27" s="9"/>
    </row>
    <row r="28" spans="1:16" ht="15">
      <c r="A28" s="12"/>
      <c r="B28" s="44">
        <v>572</v>
      </c>
      <c r="C28" s="20" t="s">
        <v>42</v>
      </c>
      <c r="D28" s="46">
        <v>125004</v>
      </c>
      <c r="E28" s="46">
        <v>1815741</v>
      </c>
      <c r="F28" s="46">
        <v>0</v>
      </c>
      <c r="G28" s="46">
        <v>159190</v>
      </c>
      <c r="H28" s="46">
        <v>0</v>
      </c>
      <c r="I28" s="46">
        <v>2826777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4926712</v>
      </c>
      <c r="O28" s="47">
        <f t="shared" si="1"/>
        <v>93.81175619323267</v>
      </c>
      <c r="P28" s="9"/>
    </row>
    <row r="29" spans="1:16" ht="15">
      <c r="A29" s="12"/>
      <c r="B29" s="44">
        <v>575</v>
      </c>
      <c r="C29" s="20" t="s">
        <v>43</v>
      </c>
      <c r="D29" s="46">
        <v>980689</v>
      </c>
      <c r="E29" s="46">
        <v>0</v>
      </c>
      <c r="F29" s="46">
        <v>0</v>
      </c>
      <c r="G29" s="46">
        <v>324020</v>
      </c>
      <c r="H29" s="46">
        <v>0</v>
      </c>
      <c r="I29" s="46">
        <v>9569559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10874268</v>
      </c>
      <c r="O29" s="47">
        <f t="shared" si="1"/>
        <v>207.0618656815888</v>
      </c>
      <c r="P29" s="9"/>
    </row>
    <row r="30" spans="1:16" ht="15.75">
      <c r="A30" s="28" t="s">
        <v>46</v>
      </c>
      <c r="B30" s="29"/>
      <c r="C30" s="30"/>
      <c r="D30" s="31">
        <f aca="true" t="shared" si="11" ref="D30:M30">SUM(D31:D31)</f>
        <v>454985</v>
      </c>
      <c r="E30" s="31">
        <f t="shared" si="11"/>
        <v>8354566</v>
      </c>
      <c r="F30" s="31">
        <f t="shared" si="11"/>
        <v>158524</v>
      </c>
      <c r="G30" s="31">
        <f t="shared" si="11"/>
        <v>10154</v>
      </c>
      <c r="H30" s="31">
        <f t="shared" si="11"/>
        <v>0</v>
      </c>
      <c r="I30" s="31">
        <f t="shared" si="11"/>
        <v>1053012</v>
      </c>
      <c r="J30" s="31">
        <f t="shared" si="11"/>
        <v>2263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10033504</v>
      </c>
      <c r="O30" s="43">
        <f t="shared" si="1"/>
        <v>191.0524972865929</v>
      </c>
      <c r="P30" s="9"/>
    </row>
    <row r="31" spans="1:16" ht="15.75" thickBot="1">
      <c r="A31" s="12"/>
      <c r="B31" s="44">
        <v>581</v>
      </c>
      <c r="C31" s="20" t="s">
        <v>44</v>
      </c>
      <c r="D31" s="46">
        <v>454985</v>
      </c>
      <c r="E31" s="46">
        <v>8354566</v>
      </c>
      <c r="F31" s="46">
        <v>158524</v>
      </c>
      <c r="G31" s="46">
        <v>10154</v>
      </c>
      <c r="H31" s="46">
        <v>0</v>
      </c>
      <c r="I31" s="46">
        <v>1053012</v>
      </c>
      <c r="J31" s="46">
        <v>2263</v>
      </c>
      <c r="K31" s="46">
        <v>0</v>
      </c>
      <c r="L31" s="46">
        <v>0</v>
      </c>
      <c r="M31" s="46">
        <v>0</v>
      </c>
      <c r="N31" s="46">
        <f t="shared" si="10"/>
        <v>10033504</v>
      </c>
      <c r="O31" s="47">
        <f t="shared" si="1"/>
        <v>191.0524972865929</v>
      </c>
      <c r="P31" s="9"/>
    </row>
    <row r="32" spans="1:119" ht="16.5" thickBot="1">
      <c r="A32" s="14" t="s">
        <v>10</v>
      </c>
      <c r="B32" s="23"/>
      <c r="C32" s="22"/>
      <c r="D32" s="15">
        <f>SUM(D5,D13,D17,D21,D24,D27,D30)</f>
        <v>54681013</v>
      </c>
      <c r="E32" s="15">
        <f aca="true" t="shared" si="12" ref="E32:M32">SUM(E5,E13,E17,E21,E24,E27,E30)</f>
        <v>29646449</v>
      </c>
      <c r="F32" s="15">
        <f t="shared" si="12"/>
        <v>9555181</v>
      </c>
      <c r="G32" s="15">
        <f t="shared" si="12"/>
        <v>679553</v>
      </c>
      <c r="H32" s="15">
        <f t="shared" si="12"/>
        <v>0</v>
      </c>
      <c r="I32" s="15">
        <f t="shared" si="12"/>
        <v>52046275</v>
      </c>
      <c r="J32" s="15">
        <f t="shared" si="12"/>
        <v>14744901</v>
      </c>
      <c r="K32" s="15">
        <f t="shared" si="12"/>
        <v>43787656</v>
      </c>
      <c r="L32" s="15">
        <f t="shared" si="12"/>
        <v>0</v>
      </c>
      <c r="M32" s="15">
        <f t="shared" si="12"/>
        <v>1046604</v>
      </c>
      <c r="N32" s="15">
        <f t="shared" si="10"/>
        <v>206187632</v>
      </c>
      <c r="O32" s="37">
        <f t="shared" si="1"/>
        <v>3926.1121541596053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55</v>
      </c>
      <c r="M34" s="93"/>
      <c r="N34" s="93"/>
      <c r="O34" s="41">
        <v>52517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15845969</v>
      </c>
      <c r="E5" s="26">
        <f t="shared" si="0"/>
        <v>81177</v>
      </c>
      <c r="F5" s="26">
        <f t="shared" si="0"/>
        <v>9562948</v>
      </c>
      <c r="G5" s="26">
        <f t="shared" si="0"/>
        <v>177643</v>
      </c>
      <c r="H5" s="26">
        <f t="shared" si="0"/>
        <v>0</v>
      </c>
      <c r="I5" s="26">
        <f t="shared" si="0"/>
        <v>0</v>
      </c>
      <c r="J5" s="26">
        <f t="shared" si="0"/>
        <v>16720538</v>
      </c>
      <c r="K5" s="26">
        <f t="shared" si="0"/>
        <v>36880029</v>
      </c>
      <c r="L5" s="26">
        <f t="shared" si="0"/>
        <v>0</v>
      </c>
      <c r="M5" s="26">
        <f t="shared" si="0"/>
        <v>1462</v>
      </c>
      <c r="N5" s="27">
        <f>SUM(D5:M5)</f>
        <v>79269766</v>
      </c>
      <c r="O5" s="32">
        <f aca="true" t="shared" si="1" ref="O5:O33">(N5/O$35)</f>
        <v>1521.0838930037994</v>
      </c>
      <c r="P5" s="6"/>
    </row>
    <row r="6" spans="1:16" ht="15">
      <c r="A6" s="12"/>
      <c r="B6" s="44">
        <v>511</v>
      </c>
      <c r="C6" s="20" t="s">
        <v>19</v>
      </c>
      <c r="D6" s="46">
        <v>212746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212746</v>
      </c>
      <c r="O6" s="47">
        <f t="shared" si="1"/>
        <v>4.082319530260582</v>
      </c>
      <c r="P6" s="9"/>
    </row>
    <row r="7" spans="1:16" ht="15">
      <c r="A7" s="12"/>
      <c r="B7" s="44">
        <v>512</v>
      </c>
      <c r="C7" s="20" t="s">
        <v>20</v>
      </c>
      <c r="D7" s="46">
        <v>472049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472049</v>
      </c>
      <c r="O7" s="47">
        <f t="shared" si="1"/>
        <v>9.058007445216257</v>
      </c>
      <c r="P7" s="9"/>
    </row>
    <row r="8" spans="1:16" ht="15">
      <c r="A8" s="12"/>
      <c r="B8" s="44">
        <v>513</v>
      </c>
      <c r="C8" s="20" t="s">
        <v>21</v>
      </c>
      <c r="D8" s="46">
        <v>3986337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3986337</v>
      </c>
      <c r="O8" s="47">
        <f t="shared" si="1"/>
        <v>76.4926315385501</v>
      </c>
      <c r="P8" s="9"/>
    </row>
    <row r="9" spans="1:16" ht="15">
      <c r="A9" s="12"/>
      <c r="B9" s="44">
        <v>514</v>
      </c>
      <c r="C9" s="20" t="s">
        <v>22</v>
      </c>
      <c r="D9" s="46">
        <v>714585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714585</v>
      </c>
      <c r="O9" s="47">
        <f t="shared" si="1"/>
        <v>13.711958398894732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9562948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1462</v>
      </c>
      <c r="N10" s="46">
        <f t="shared" si="2"/>
        <v>9564410</v>
      </c>
      <c r="O10" s="47">
        <f t="shared" si="1"/>
        <v>183.52861035422345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36880029</v>
      </c>
      <c r="L11" s="46">
        <v>0</v>
      </c>
      <c r="M11" s="46">
        <v>0</v>
      </c>
      <c r="N11" s="46">
        <f t="shared" si="2"/>
        <v>36880029</v>
      </c>
      <c r="O11" s="47">
        <f t="shared" si="1"/>
        <v>707.6798748896649</v>
      </c>
      <c r="P11" s="9"/>
    </row>
    <row r="12" spans="1:16" ht="15">
      <c r="A12" s="12"/>
      <c r="B12" s="44">
        <v>519</v>
      </c>
      <c r="C12" s="20" t="s">
        <v>25</v>
      </c>
      <c r="D12" s="46">
        <v>10460252</v>
      </c>
      <c r="E12" s="46">
        <v>81177</v>
      </c>
      <c r="F12" s="46">
        <v>0</v>
      </c>
      <c r="G12" s="46">
        <v>177643</v>
      </c>
      <c r="H12" s="46">
        <v>0</v>
      </c>
      <c r="I12" s="46">
        <v>0</v>
      </c>
      <c r="J12" s="46">
        <v>16720538</v>
      </c>
      <c r="K12" s="46">
        <v>0</v>
      </c>
      <c r="L12" s="46">
        <v>0</v>
      </c>
      <c r="M12" s="46">
        <v>0</v>
      </c>
      <c r="N12" s="46">
        <f t="shared" si="2"/>
        <v>27439610</v>
      </c>
      <c r="O12" s="47">
        <f t="shared" si="1"/>
        <v>526.5304908469893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29415576</v>
      </c>
      <c r="E13" s="31">
        <f t="shared" si="3"/>
        <v>3317134</v>
      </c>
      <c r="F13" s="31">
        <f t="shared" si="3"/>
        <v>0</v>
      </c>
      <c r="G13" s="31">
        <f t="shared" si="3"/>
        <v>3776679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36509389</v>
      </c>
      <c r="O13" s="43">
        <f t="shared" si="1"/>
        <v>700.5677744943777</v>
      </c>
      <c r="P13" s="10"/>
    </row>
    <row r="14" spans="1:16" ht="15">
      <c r="A14" s="12"/>
      <c r="B14" s="44">
        <v>521</v>
      </c>
      <c r="C14" s="20" t="s">
        <v>27</v>
      </c>
      <c r="D14" s="46">
        <v>26158005</v>
      </c>
      <c r="E14" s="46">
        <v>1262581</v>
      </c>
      <c r="F14" s="46">
        <v>0</v>
      </c>
      <c r="G14" s="46">
        <v>3776679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31197265</v>
      </c>
      <c r="O14" s="47">
        <f t="shared" si="1"/>
        <v>598.635011705108</v>
      </c>
      <c r="P14" s="9"/>
    </row>
    <row r="15" spans="1:16" ht="15">
      <c r="A15" s="12"/>
      <c r="B15" s="44">
        <v>522</v>
      </c>
      <c r="C15" s="20" t="s">
        <v>28</v>
      </c>
      <c r="D15" s="46">
        <v>2658442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2658442</v>
      </c>
      <c r="O15" s="47">
        <f t="shared" si="1"/>
        <v>51.01205050466285</v>
      </c>
      <c r="P15" s="9"/>
    </row>
    <row r="16" spans="1:16" ht="15">
      <c r="A16" s="12"/>
      <c r="B16" s="44">
        <v>524</v>
      </c>
      <c r="C16" s="20" t="s">
        <v>29</v>
      </c>
      <c r="D16" s="46">
        <v>599129</v>
      </c>
      <c r="E16" s="46">
        <v>2054553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2653682</v>
      </c>
      <c r="O16" s="47">
        <f t="shared" si="1"/>
        <v>50.92071228460682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3110909</v>
      </c>
      <c r="E17" s="31">
        <f t="shared" si="5"/>
        <v>1700925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37700107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42511941</v>
      </c>
      <c r="O17" s="43">
        <f t="shared" si="1"/>
        <v>815.7489542157577</v>
      </c>
      <c r="P17" s="10"/>
    </row>
    <row r="18" spans="1:16" ht="15">
      <c r="A18" s="12"/>
      <c r="B18" s="44">
        <v>533</v>
      </c>
      <c r="C18" s="20" t="s">
        <v>31</v>
      </c>
      <c r="D18" s="46">
        <v>378643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378643</v>
      </c>
      <c r="O18" s="47">
        <f t="shared" si="1"/>
        <v>7.26566757493188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9129783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9129783</v>
      </c>
      <c r="O19" s="47">
        <f t="shared" si="1"/>
        <v>175.1886825037418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28570324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28570324</v>
      </c>
      <c r="O20" s="47">
        <f t="shared" si="1"/>
        <v>548.2274244924588</v>
      </c>
      <c r="P20" s="9"/>
    </row>
    <row r="21" spans="1:16" ht="15">
      <c r="A21" s="12"/>
      <c r="B21" s="44">
        <v>539</v>
      </c>
      <c r="C21" s="20" t="s">
        <v>34</v>
      </c>
      <c r="D21" s="46">
        <v>2732266</v>
      </c>
      <c r="E21" s="46">
        <v>1700925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4433191</v>
      </c>
      <c r="O21" s="47">
        <f t="shared" si="1"/>
        <v>85.06717964462524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2762000</v>
      </c>
      <c r="E22" s="31">
        <f t="shared" si="6"/>
        <v>6032125</v>
      </c>
      <c r="F22" s="31">
        <f t="shared" si="6"/>
        <v>0</v>
      </c>
      <c r="G22" s="31">
        <f t="shared" si="6"/>
        <v>2753939</v>
      </c>
      <c r="H22" s="31">
        <f t="shared" si="6"/>
        <v>0</v>
      </c>
      <c r="I22" s="31">
        <f t="shared" si="6"/>
        <v>753480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12301544</v>
      </c>
      <c r="O22" s="43">
        <f t="shared" si="1"/>
        <v>236.05065817246805</v>
      </c>
      <c r="P22" s="10"/>
    </row>
    <row r="23" spans="1:16" ht="15">
      <c r="A23" s="12"/>
      <c r="B23" s="44">
        <v>541</v>
      </c>
      <c r="C23" s="20" t="s">
        <v>36</v>
      </c>
      <c r="D23" s="46">
        <v>2762000</v>
      </c>
      <c r="E23" s="46">
        <v>6032125</v>
      </c>
      <c r="F23" s="46">
        <v>0</v>
      </c>
      <c r="G23" s="46">
        <v>2753939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11548064</v>
      </c>
      <c r="O23" s="47">
        <f t="shared" si="1"/>
        <v>221.59235522124573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753480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753480</v>
      </c>
      <c r="O24" s="47">
        <f t="shared" si="1"/>
        <v>14.45830295122232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0</v>
      </c>
      <c r="E25" s="31">
        <f t="shared" si="8"/>
        <v>18125775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410179</v>
      </c>
      <c r="N25" s="31">
        <f t="shared" si="7"/>
        <v>18535954</v>
      </c>
      <c r="O25" s="43">
        <f t="shared" si="1"/>
        <v>355.68089189085464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17193984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17193984</v>
      </c>
      <c r="O26" s="47">
        <f t="shared" si="1"/>
        <v>329.93022988064627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931791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410179</v>
      </c>
      <c r="N27" s="46">
        <f t="shared" si="7"/>
        <v>1341970</v>
      </c>
      <c r="O27" s="47">
        <f t="shared" si="1"/>
        <v>25.75066201020839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313371</v>
      </c>
      <c r="E28" s="31">
        <f t="shared" si="9"/>
        <v>4182681</v>
      </c>
      <c r="F28" s="31">
        <f t="shared" si="9"/>
        <v>0</v>
      </c>
      <c r="G28" s="31">
        <f t="shared" si="9"/>
        <v>15815415</v>
      </c>
      <c r="H28" s="31">
        <f t="shared" si="9"/>
        <v>0</v>
      </c>
      <c r="I28" s="31">
        <f t="shared" si="9"/>
        <v>11910395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3">SUM(D28:M28)</f>
        <v>32221862</v>
      </c>
      <c r="O28" s="43">
        <f t="shared" si="1"/>
        <v>618.2956978930805</v>
      </c>
      <c r="P28" s="9"/>
    </row>
    <row r="29" spans="1:16" ht="15">
      <c r="A29" s="12"/>
      <c r="B29" s="44">
        <v>572</v>
      </c>
      <c r="C29" s="20" t="s">
        <v>42</v>
      </c>
      <c r="D29" s="46">
        <v>0</v>
      </c>
      <c r="E29" s="46">
        <v>4182681</v>
      </c>
      <c r="F29" s="46">
        <v>0</v>
      </c>
      <c r="G29" s="46">
        <v>0</v>
      </c>
      <c r="H29" s="46">
        <v>0</v>
      </c>
      <c r="I29" s="46">
        <v>2855291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7037972</v>
      </c>
      <c r="O29" s="47">
        <f t="shared" si="1"/>
        <v>135.0495452277699</v>
      </c>
      <c r="P29" s="9"/>
    </row>
    <row r="30" spans="1:16" ht="15">
      <c r="A30" s="12"/>
      <c r="B30" s="44">
        <v>575</v>
      </c>
      <c r="C30" s="20" t="s">
        <v>43</v>
      </c>
      <c r="D30" s="46">
        <v>313371</v>
      </c>
      <c r="E30" s="46">
        <v>0</v>
      </c>
      <c r="F30" s="46">
        <v>0</v>
      </c>
      <c r="G30" s="46">
        <v>15815415</v>
      </c>
      <c r="H30" s="46">
        <v>0</v>
      </c>
      <c r="I30" s="46">
        <v>9055104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25183890</v>
      </c>
      <c r="O30" s="47">
        <f t="shared" si="1"/>
        <v>483.24615266531066</v>
      </c>
      <c r="P30" s="9"/>
    </row>
    <row r="31" spans="1:16" ht="15.75">
      <c r="A31" s="28" t="s">
        <v>46</v>
      </c>
      <c r="B31" s="29"/>
      <c r="C31" s="30"/>
      <c r="D31" s="31">
        <f aca="true" t="shared" si="11" ref="D31:M31">SUM(D32:D32)</f>
        <v>247263</v>
      </c>
      <c r="E31" s="31">
        <f t="shared" si="11"/>
        <v>8656557</v>
      </c>
      <c r="F31" s="31">
        <f t="shared" si="11"/>
        <v>86732</v>
      </c>
      <c r="G31" s="31">
        <f t="shared" si="11"/>
        <v>10893</v>
      </c>
      <c r="H31" s="31">
        <f t="shared" si="11"/>
        <v>0</v>
      </c>
      <c r="I31" s="31">
        <f t="shared" si="11"/>
        <v>327721</v>
      </c>
      <c r="J31" s="31">
        <f t="shared" si="11"/>
        <v>5837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9335003</v>
      </c>
      <c r="O31" s="43">
        <f t="shared" si="1"/>
        <v>179.12658786506506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247263</v>
      </c>
      <c r="E32" s="46">
        <v>8656557</v>
      </c>
      <c r="F32" s="46">
        <v>86732</v>
      </c>
      <c r="G32" s="46">
        <v>10893</v>
      </c>
      <c r="H32" s="46">
        <v>0</v>
      </c>
      <c r="I32" s="46">
        <v>327721</v>
      </c>
      <c r="J32" s="46">
        <v>5837</v>
      </c>
      <c r="K32" s="46">
        <v>0</v>
      </c>
      <c r="L32" s="46">
        <v>0</v>
      </c>
      <c r="M32" s="46">
        <v>0</v>
      </c>
      <c r="N32" s="46">
        <f t="shared" si="10"/>
        <v>9335003</v>
      </c>
      <c r="O32" s="47">
        <f t="shared" si="1"/>
        <v>179.12658786506506</v>
      </c>
      <c r="P32" s="9"/>
    </row>
    <row r="33" spans="1:119" ht="16.5" thickBot="1">
      <c r="A33" s="14" t="s">
        <v>10</v>
      </c>
      <c r="B33" s="23"/>
      <c r="C33" s="22"/>
      <c r="D33" s="15">
        <f>SUM(D5,D13,D17,D22,D25,D28,D31)</f>
        <v>51695088</v>
      </c>
      <c r="E33" s="15">
        <f aca="true" t="shared" si="12" ref="E33:M33">SUM(E5,E13,E17,E22,E25,E28,E31)</f>
        <v>42096374</v>
      </c>
      <c r="F33" s="15">
        <f t="shared" si="12"/>
        <v>9649680</v>
      </c>
      <c r="G33" s="15">
        <f t="shared" si="12"/>
        <v>22534569</v>
      </c>
      <c r="H33" s="15">
        <f t="shared" si="12"/>
        <v>0</v>
      </c>
      <c r="I33" s="15">
        <f t="shared" si="12"/>
        <v>50691703</v>
      </c>
      <c r="J33" s="15">
        <f t="shared" si="12"/>
        <v>16726375</v>
      </c>
      <c r="K33" s="15">
        <f t="shared" si="12"/>
        <v>36880029</v>
      </c>
      <c r="L33" s="15">
        <f t="shared" si="12"/>
        <v>0</v>
      </c>
      <c r="M33" s="15">
        <f t="shared" si="12"/>
        <v>411641</v>
      </c>
      <c r="N33" s="15">
        <f t="shared" si="10"/>
        <v>230685459</v>
      </c>
      <c r="O33" s="37">
        <f t="shared" si="1"/>
        <v>4426.554457535403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53</v>
      </c>
      <c r="M35" s="93"/>
      <c r="N35" s="93"/>
      <c r="O35" s="41">
        <v>52114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13882509</v>
      </c>
      <c r="E5" s="26">
        <f aca="true" t="shared" si="0" ref="E5:M5">SUM(E6:E12)</f>
        <v>94484</v>
      </c>
      <c r="F5" s="26">
        <f t="shared" si="0"/>
        <v>12591576</v>
      </c>
      <c r="G5" s="26">
        <f t="shared" si="0"/>
        <v>505186</v>
      </c>
      <c r="H5" s="26">
        <f t="shared" si="0"/>
        <v>0</v>
      </c>
      <c r="I5" s="26">
        <f t="shared" si="0"/>
        <v>0</v>
      </c>
      <c r="J5" s="26">
        <f t="shared" si="0"/>
        <v>15299324</v>
      </c>
      <c r="K5" s="26">
        <f t="shared" si="0"/>
        <v>33135953</v>
      </c>
      <c r="L5" s="26">
        <f t="shared" si="0"/>
        <v>0</v>
      </c>
      <c r="M5" s="26">
        <f t="shared" si="0"/>
        <v>154114</v>
      </c>
      <c r="N5" s="27">
        <f>SUM(D5:M5)</f>
        <v>75663146</v>
      </c>
      <c r="O5" s="32">
        <f aca="true" t="shared" si="1" ref="O5:O34">(N5/O$36)</f>
        <v>1457.3867134079396</v>
      </c>
      <c r="P5" s="6"/>
    </row>
    <row r="6" spans="1:16" ht="15">
      <c r="A6" s="12"/>
      <c r="B6" s="44">
        <v>511</v>
      </c>
      <c r="C6" s="20" t="s">
        <v>19</v>
      </c>
      <c r="D6" s="46">
        <v>226529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226529</v>
      </c>
      <c r="O6" s="47">
        <f t="shared" si="1"/>
        <v>4.363291407438797</v>
      </c>
      <c r="P6" s="9"/>
    </row>
    <row r="7" spans="1:16" ht="15">
      <c r="A7" s="12"/>
      <c r="B7" s="44">
        <v>512</v>
      </c>
      <c r="C7" s="20" t="s">
        <v>20</v>
      </c>
      <c r="D7" s="46">
        <v>519184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519184</v>
      </c>
      <c r="O7" s="47">
        <f t="shared" si="1"/>
        <v>10.000269661189977</v>
      </c>
      <c r="P7" s="9"/>
    </row>
    <row r="8" spans="1:16" ht="15">
      <c r="A8" s="12"/>
      <c r="B8" s="44">
        <v>513</v>
      </c>
      <c r="C8" s="20" t="s">
        <v>21</v>
      </c>
      <c r="D8" s="46">
        <v>4002352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4002352</v>
      </c>
      <c r="O8" s="47">
        <f t="shared" si="1"/>
        <v>77.09135735886126</v>
      </c>
      <c r="P8" s="9"/>
    </row>
    <row r="9" spans="1:16" ht="15">
      <c r="A9" s="12"/>
      <c r="B9" s="44">
        <v>514</v>
      </c>
      <c r="C9" s="20" t="s">
        <v>22</v>
      </c>
      <c r="D9" s="46">
        <v>845435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845435</v>
      </c>
      <c r="O9" s="47">
        <f t="shared" si="1"/>
        <v>16.284357724830016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12591576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154114</v>
      </c>
      <c r="N10" s="46">
        <f t="shared" si="2"/>
        <v>12745690</v>
      </c>
      <c r="O10" s="47">
        <f t="shared" si="1"/>
        <v>245.5012808906524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33135953</v>
      </c>
      <c r="L11" s="46">
        <v>0</v>
      </c>
      <c r="M11" s="46">
        <v>0</v>
      </c>
      <c r="N11" s="46">
        <f t="shared" si="2"/>
        <v>33135953</v>
      </c>
      <c r="O11" s="47">
        <f t="shared" si="1"/>
        <v>638.2486083556446</v>
      </c>
      <c r="P11" s="9"/>
    </row>
    <row r="12" spans="1:16" ht="15">
      <c r="A12" s="12"/>
      <c r="B12" s="44">
        <v>519</v>
      </c>
      <c r="C12" s="20" t="s">
        <v>25</v>
      </c>
      <c r="D12" s="46">
        <v>8289009</v>
      </c>
      <c r="E12" s="46">
        <v>94484</v>
      </c>
      <c r="F12" s="46">
        <v>0</v>
      </c>
      <c r="G12" s="46">
        <v>505186</v>
      </c>
      <c r="H12" s="46">
        <v>0</v>
      </c>
      <c r="I12" s="46">
        <v>0</v>
      </c>
      <c r="J12" s="46">
        <v>15299324</v>
      </c>
      <c r="K12" s="46">
        <v>0</v>
      </c>
      <c r="L12" s="46">
        <v>0</v>
      </c>
      <c r="M12" s="46">
        <v>0</v>
      </c>
      <c r="N12" s="46">
        <f t="shared" si="2"/>
        <v>24188003</v>
      </c>
      <c r="O12" s="47">
        <f t="shared" si="1"/>
        <v>465.8975480093226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31240850</v>
      </c>
      <c r="E13" s="31">
        <f t="shared" si="3"/>
        <v>2834040</v>
      </c>
      <c r="F13" s="31">
        <f t="shared" si="3"/>
        <v>0</v>
      </c>
      <c r="G13" s="31">
        <f t="shared" si="3"/>
        <v>20336979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54411869</v>
      </c>
      <c r="O13" s="43">
        <f t="shared" si="1"/>
        <v>1048.0549530982144</v>
      </c>
      <c r="P13" s="10"/>
    </row>
    <row r="14" spans="1:16" ht="15">
      <c r="A14" s="12"/>
      <c r="B14" s="44">
        <v>521</v>
      </c>
      <c r="C14" s="20" t="s">
        <v>27</v>
      </c>
      <c r="D14" s="46">
        <v>25689476</v>
      </c>
      <c r="E14" s="46">
        <v>907302</v>
      </c>
      <c r="F14" s="46">
        <v>0</v>
      </c>
      <c r="G14" s="46">
        <v>20336979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46933757</v>
      </c>
      <c r="O14" s="47">
        <f t="shared" si="1"/>
        <v>904.0151973342065</v>
      </c>
      <c r="P14" s="9"/>
    </row>
    <row r="15" spans="1:16" ht="15">
      <c r="A15" s="12"/>
      <c r="B15" s="44">
        <v>522</v>
      </c>
      <c r="C15" s="20" t="s">
        <v>28</v>
      </c>
      <c r="D15" s="46">
        <v>2404193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2404193</v>
      </c>
      <c r="O15" s="47">
        <f t="shared" si="1"/>
        <v>46.30839609376505</v>
      </c>
      <c r="P15" s="9"/>
    </row>
    <row r="16" spans="1:16" ht="15">
      <c r="A16" s="12"/>
      <c r="B16" s="44">
        <v>524</v>
      </c>
      <c r="C16" s="20" t="s">
        <v>29</v>
      </c>
      <c r="D16" s="46">
        <v>3147181</v>
      </c>
      <c r="E16" s="46">
        <v>1926738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5073919</v>
      </c>
      <c r="O16" s="47">
        <f t="shared" si="1"/>
        <v>97.73135967024288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3209828</v>
      </c>
      <c r="E17" s="31">
        <f t="shared" si="5"/>
        <v>1636098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38978948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43824874</v>
      </c>
      <c r="O17" s="43">
        <f t="shared" si="1"/>
        <v>844.1334052429839</v>
      </c>
      <c r="P17" s="10"/>
    </row>
    <row r="18" spans="1:16" ht="15">
      <c r="A18" s="12"/>
      <c r="B18" s="44">
        <v>533</v>
      </c>
      <c r="C18" s="20" t="s">
        <v>31</v>
      </c>
      <c r="D18" s="46">
        <v>519665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519665</v>
      </c>
      <c r="O18" s="47">
        <f t="shared" si="1"/>
        <v>10.00953444921702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10010227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10010227</v>
      </c>
      <c r="O19" s="47">
        <f t="shared" si="1"/>
        <v>192.81212319664078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28968721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28968721</v>
      </c>
      <c r="O20" s="47">
        <f t="shared" si="1"/>
        <v>557.9814126394052</v>
      </c>
      <c r="P20" s="9"/>
    </row>
    <row r="21" spans="1:16" ht="15">
      <c r="A21" s="12"/>
      <c r="B21" s="44">
        <v>539</v>
      </c>
      <c r="C21" s="20" t="s">
        <v>34</v>
      </c>
      <c r="D21" s="46">
        <v>2690163</v>
      </c>
      <c r="E21" s="46">
        <v>1636098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4326261</v>
      </c>
      <c r="O21" s="47">
        <f t="shared" si="1"/>
        <v>83.33033495772098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2775812</v>
      </c>
      <c r="E22" s="31">
        <f t="shared" si="6"/>
        <v>10287028</v>
      </c>
      <c r="F22" s="31">
        <f t="shared" si="6"/>
        <v>0</v>
      </c>
      <c r="G22" s="31">
        <f t="shared" si="6"/>
        <v>3278713</v>
      </c>
      <c r="H22" s="31">
        <f t="shared" si="6"/>
        <v>0</v>
      </c>
      <c r="I22" s="31">
        <f t="shared" si="6"/>
        <v>740142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17081695</v>
      </c>
      <c r="O22" s="43">
        <f t="shared" si="1"/>
        <v>329.01930003659686</v>
      </c>
      <c r="P22" s="10"/>
    </row>
    <row r="23" spans="1:16" ht="15">
      <c r="A23" s="12"/>
      <c r="B23" s="44">
        <v>541</v>
      </c>
      <c r="C23" s="20" t="s">
        <v>36</v>
      </c>
      <c r="D23" s="46">
        <v>2775812</v>
      </c>
      <c r="E23" s="46">
        <v>10287028</v>
      </c>
      <c r="F23" s="46">
        <v>0</v>
      </c>
      <c r="G23" s="46">
        <v>3278713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16341553</v>
      </c>
      <c r="O23" s="47">
        <f t="shared" si="1"/>
        <v>314.7630448600651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740142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740142</v>
      </c>
      <c r="O24" s="47">
        <f t="shared" si="1"/>
        <v>14.256255176531772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0</v>
      </c>
      <c r="E25" s="31">
        <f t="shared" si="8"/>
        <v>9137088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270416</v>
      </c>
      <c r="N25" s="31">
        <f t="shared" si="7"/>
        <v>9407504</v>
      </c>
      <c r="O25" s="43">
        <f t="shared" si="1"/>
        <v>181.2027659533486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8838792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8838792</v>
      </c>
      <c r="O26" s="47">
        <f t="shared" si="1"/>
        <v>170.24851204807675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298296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270416</v>
      </c>
      <c r="N27" s="46">
        <f t="shared" si="7"/>
        <v>568712</v>
      </c>
      <c r="O27" s="47">
        <f t="shared" si="1"/>
        <v>10.954253905271877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407223</v>
      </c>
      <c r="E28" s="31">
        <f t="shared" si="9"/>
        <v>384579</v>
      </c>
      <c r="F28" s="31">
        <f t="shared" si="9"/>
        <v>0</v>
      </c>
      <c r="G28" s="31">
        <f t="shared" si="9"/>
        <v>1779006</v>
      </c>
      <c r="H28" s="31">
        <f t="shared" si="9"/>
        <v>0</v>
      </c>
      <c r="I28" s="31">
        <f t="shared" si="9"/>
        <v>11894163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4">SUM(D28:M28)</f>
        <v>14464971</v>
      </c>
      <c r="O28" s="43">
        <f t="shared" si="1"/>
        <v>278.6172352023422</v>
      </c>
      <c r="P28" s="9"/>
    </row>
    <row r="29" spans="1:16" ht="15">
      <c r="A29" s="12"/>
      <c r="B29" s="44">
        <v>572</v>
      </c>
      <c r="C29" s="20" t="s">
        <v>42</v>
      </c>
      <c r="D29" s="46">
        <v>0</v>
      </c>
      <c r="E29" s="46">
        <v>384579</v>
      </c>
      <c r="F29" s="46">
        <v>0</v>
      </c>
      <c r="G29" s="46">
        <v>0</v>
      </c>
      <c r="H29" s="46">
        <v>0</v>
      </c>
      <c r="I29" s="46">
        <v>2903190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3287769</v>
      </c>
      <c r="O29" s="47">
        <f t="shared" si="1"/>
        <v>63.327407207658375</v>
      </c>
      <c r="P29" s="9"/>
    </row>
    <row r="30" spans="1:16" ht="15">
      <c r="A30" s="12"/>
      <c r="B30" s="44">
        <v>575</v>
      </c>
      <c r="C30" s="20" t="s">
        <v>43</v>
      </c>
      <c r="D30" s="46">
        <v>407223</v>
      </c>
      <c r="E30" s="46">
        <v>0</v>
      </c>
      <c r="F30" s="46">
        <v>0</v>
      </c>
      <c r="G30" s="46">
        <v>1779006</v>
      </c>
      <c r="H30" s="46">
        <v>0</v>
      </c>
      <c r="I30" s="46">
        <v>8990973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11177202</v>
      </c>
      <c r="O30" s="47">
        <f t="shared" si="1"/>
        <v>215.28982799468383</v>
      </c>
      <c r="P30" s="9"/>
    </row>
    <row r="31" spans="1:16" ht="15.75">
      <c r="A31" s="28" t="s">
        <v>46</v>
      </c>
      <c r="B31" s="29"/>
      <c r="C31" s="30"/>
      <c r="D31" s="31">
        <f aca="true" t="shared" si="11" ref="D31:M31">SUM(D32:D33)</f>
        <v>483614</v>
      </c>
      <c r="E31" s="31">
        <f t="shared" si="11"/>
        <v>10030715</v>
      </c>
      <c r="F31" s="31">
        <f t="shared" si="11"/>
        <v>143283</v>
      </c>
      <c r="G31" s="31">
        <f t="shared" si="11"/>
        <v>27044</v>
      </c>
      <c r="H31" s="31">
        <f t="shared" si="11"/>
        <v>0</v>
      </c>
      <c r="I31" s="31">
        <f t="shared" si="11"/>
        <v>1482441</v>
      </c>
      <c r="J31" s="31">
        <f t="shared" si="11"/>
        <v>6285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12173382</v>
      </c>
      <c r="O31" s="43">
        <f t="shared" si="1"/>
        <v>234.47776258258375</v>
      </c>
      <c r="P31" s="9"/>
    </row>
    <row r="32" spans="1:16" ht="15">
      <c r="A32" s="12"/>
      <c r="B32" s="44">
        <v>581</v>
      </c>
      <c r="C32" s="20" t="s">
        <v>44</v>
      </c>
      <c r="D32" s="46">
        <v>483614</v>
      </c>
      <c r="E32" s="46">
        <v>10030715</v>
      </c>
      <c r="F32" s="46">
        <v>143283</v>
      </c>
      <c r="G32" s="46">
        <v>27044</v>
      </c>
      <c r="H32" s="46">
        <v>0</v>
      </c>
      <c r="I32" s="46">
        <v>205395</v>
      </c>
      <c r="J32" s="46">
        <v>6285</v>
      </c>
      <c r="K32" s="46">
        <v>0</v>
      </c>
      <c r="L32" s="46">
        <v>0</v>
      </c>
      <c r="M32" s="46">
        <v>0</v>
      </c>
      <c r="N32" s="46">
        <f t="shared" si="10"/>
        <v>10896336</v>
      </c>
      <c r="O32" s="47">
        <f t="shared" si="1"/>
        <v>209.87992372440627</v>
      </c>
      <c r="P32" s="9"/>
    </row>
    <row r="33" spans="1:16" ht="15.75" thickBot="1">
      <c r="A33" s="12"/>
      <c r="B33" s="44">
        <v>593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1277046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1277046</v>
      </c>
      <c r="O33" s="47">
        <f t="shared" si="1"/>
        <v>24.597838858177475</v>
      </c>
      <c r="P33" s="9"/>
    </row>
    <row r="34" spans="1:119" ht="16.5" thickBot="1">
      <c r="A34" s="14" t="s">
        <v>10</v>
      </c>
      <c r="B34" s="23"/>
      <c r="C34" s="22"/>
      <c r="D34" s="15">
        <f>SUM(D5,D13,D17,D22,D25,D28,D31)</f>
        <v>51999836</v>
      </c>
      <c r="E34" s="15">
        <f aca="true" t="shared" si="12" ref="E34:M34">SUM(E5,E13,E17,E22,E25,E28,E31)</f>
        <v>34404032</v>
      </c>
      <c r="F34" s="15">
        <f t="shared" si="12"/>
        <v>12734859</v>
      </c>
      <c r="G34" s="15">
        <f t="shared" si="12"/>
        <v>25926928</v>
      </c>
      <c r="H34" s="15">
        <f t="shared" si="12"/>
        <v>0</v>
      </c>
      <c r="I34" s="15">
        <f t="shared" si="12"/>
        <v>53095694</v>
      </c>
      <c r="J34" s="15">
        <f t="shared" si="12"/>
        <v>15305609</v>
      </c>
      <c r="K34" s="15">
        <f t="shared" si="12"/>
        <v>33135953</v>
      </c>
      <c r="L34" s="15">
        <f t="shared" si="12"/>
        <v>0</v>
      </c>
      <c r="M34" s="15">
        <f t="shared" si="12"/>
        <v>424530</v>
      </c>
      <c r="N34" s="15">
        <f t="shared" si="10"/>
        <v>227027441</v>
      </c>
      <c r="O34" s="37">
        <f t="shared" si="1"/>
        <v>4372.892135524009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50</v>
      </c>
      <c r="M36" s="93"/>
      <c r="N36" s="93"/>
      <c r="O36" s="41">
        <v>51917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14402925</v>
      </c>
      <c r="E5" s="26">
        <f aca="true" t="shared" si="0" ref="E5:M5">SUM(E6:E12)</f>
        <v>152292</v>
      </c>
      <c r="F5" s="26">
        <f t="shared" si="0"/>
        <v>8369672</v>
      </c>
      <c r="G5" s="26">
        <f t="shared" si="0"/>
        <v>64113</v>
      </c>
      <c r="H5" s="26">
        <f t="shared" si="0"/>
        <v>0</v>
      </c>
      <c r="I5" s="26">
        <f t="shared" si="0"/>
        <v>0</v>
      </c>
      <c r="J5" s="26">
        <f t="shared" si="0"/>
        <v>16135866</v>
      </c>
      <c r="K5" s="26">
        <f t="shared" si="0"/>
        <v>31317894</v>
      </c>
      <c r="L5" s="26">
        <f t="shared" si="0"/>
        <v>0</v>
      </c>
      <c r="M5" s="26">
        <f t="shared" si="0"/>
        <v>131205</v>
      </c>
      <c r="N5" s="27">
        <f>SUM(D5:M5)</f>
        <v>70573967</v>
      </c>
      <c r="O5" s="32">
        <f aca="true" t="shared" si="1" ref="O5:O34">(N5/O$36)</f>
        <v>1327.5765048908954</v>
      </c>
      <c r="P5" s="6"/>
    </row>
    <row r="6" spans="1:16" ht="15">
      <c r="A6" s="12"/>
      <c r="B6" s="44">
        <v>511</v>
      </c>
      <c r="C6" s="20" t="s">
        <v>19</v>
      </c>
      <c r="D6" s="46">
        <v>243649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243649</v>
      </c>
      <c r="O6" s="47">
        <f t="shared" si="1"/>
        <v>4.58331452219714</v>
      </c>
      <c r="P6" s="9"/>
    </row>
    <row r="7" spans="1:16" ht="15">
      <c r="A7" s="12"/>
      <c r="B7" s="44">
        <v>512</v>
      </c>
      <c r="C7" s="20" t="s">
        <v>20</v>
      </c>
      <c r="D7" s="46">
        <v>619296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619296</v>
      </c>
      <c r="O7" s="47">
        <f t="shared" si="1"/>
        <v>11.649661399548533</v>
      </c>
      <c r="P7" s="9"/>
    </row>
    <row r="8" spans="1:16" ht="15">
      <c r="A8" s="12"/>
      <c r="B8" s="44">
        <v>513</v>
      </c>
      <c r="C8" s="20" t="s">
        <v>21</v>
      </c>
      <c r="D8" s="46">
        <v>4489304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4489304</v>
      </c>
      <c r="O8" s="47">
        <f t="shared" si="1"/>
        <v>84.44890895410083</v>
      </c>
      <c r="P8" s="9"/>
    </row>
    <row r="9" spans="1:16" ht="15">
      <c r="A9" s="12"/>
      <c r="B9" s="44">
        <v>514</v>
      </c>
      <c r="C9" s="20" t="s">
        <v>22</v>
      </c>
      <c r="D9" s="46">
        <v>839469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839469</v>
      </c>
      <c r="O9" s="47">
        <f t="shared" si="1"/>
        <v>15.791365688487584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8369672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131205</v>
      </c>
      <c r="N10" s="46">
        <f t="shared" si="2"/>
        <v>8500877</v>
      </c>
      <c r="O10" s="47">
        <f t="shared" si="1"/>
        <v>159.91115500376222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31317894</v>
      </c>
      <c r="L11" s="46">
        <v>0</v>
      </c>
      <c r="M11" s="46">
        <v>0</v>
      </c>
      <c r="N11" s="46">
        <f t="shared" si="2"/>
        <v>31317894</v>
      </c>
      <c r="O11" s="47">
        <f t="shared" si="1"/>
        <v>589.1251693002257</v>
      </c>
      <c r="P11" s="9"/>
    </row>
    <row r="12" spans="1:16" ht="15">
      <c r="A12" s="12"/>
      <c r="B12" s="44">
        <v>519</v>
      </c>
      <c r="C12" s="20" t="s">
        <v>25</v>
      </c>
      <c r="D12" s="46">
        <v>8211207</v>
      </c>
      <c r="E12" s="46">
        <v>152292</v>
      </c>
      <c r="F12" s="46">
        <v>0</v>
      </c>
      <c r="G12" s="46">
        <v>64113</v>
      </c>
      <c r="H12" s="46">
        <v>0</v>
      </c>
      <c r="I12" s="46">
        <v>0</v>
      </c>
      <c r="J12" s="46">
        <v>16135866</v>
      </c>
      <c r="K12" s="46">
        <v>0</v>
      </c>
      <c r="L12" s="46">
        <v>0</v>
      </c>
      <c r="M12" s="46">
        <v>0</v>
      </c>
      <c r="N12" s="46">
        <f t="shared" si="2"/>
        <v>24563478</v>
      </c>
      <c r="O12" s="47">
        <f t="shared" si="1"/>
        <v>462.0669300225734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32709099</v>
      </c>
      <c r="E13" s="31">
        <f t="shared" si="3"/>
        <v>2684950</v>
      </c>
      <c r="F13" s="31">
        <f t="shared" si="3"/>
        <v>0</v>
      </c>
      <c r="G13" s="31">
        <f t="shared" si="3"/>
        <v>17591687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52985736</v>
      </c>
      <c r="O13" s="43">
        <f t="shared" si="1"/>
        <v>996.7218961625282</v>
      </c>
      <c r="P13" s="10"/>
    </row>
    <row r="14" spans="1:16" ht="15">
      <c r="A14" s="12"/>
      <c r="B14" s="44">
        <v>521</v>
      </c>
      <c r="C14" s="20" t="s">
        <v>27</v>
      </c>
      <c r="D14" s="46">
        <v>27258218</v>
      </c>
      <c r="E14" s="46">
        <v>598384</v>
      </c>
      <c r="F14" s="46">
        <v>0</v>
      </c>
      <c r="G14" s="46">
        <v>17591687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45448289</v>
      </c>
      <c r="O14" s="47">
        <f t="shared" si="1"/>
        <v>854.9339541008277</v>
      </c>
      <c r="P14" s="9"/>
    </row>
    <row r="15" spans="1:16" ht="15">
      <c r="A15" s="12"/>
      <c r="B15" s="44">
        <v>522</v>
      </c>
      <c r="C15" s="20" t="s">
        <v>28</v>
      </c>
      <c r="D15" s="46">
        <v>2212900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2212900</v>
      </c>
      <c r="O15" s="47">
        <f t="shared" si="1"/>
        <v>41.62716328066215</v>
      </c>
      <c r="P15" s="9"/>
    </row>
    <row r="16" spans="1:16" ht="15">
      <c r="A16" s="12"/>
      <c r="B16" s="44">
        <v>524</v>
      </c>
      <c r="C16" s="20" t="s">
        <v>29</v>
      </c>
      <c r="D16" s="46">
        <v>3237981</v>
      </c>
      <c r="E16" s="46">
        <v>2086566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5324547</v>
      </c>
      <c r="O16" s="47">
        <f t="shared" si="1"/>
        <v>100.16077878103837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3555139</v>
      </c>
      <c r="E17" s="31">
        <f t="shared" si="5"/>
        <v>6236274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39259997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49051410</v>
      </c>
      <c r="O17" s="43">
        <f t="shared" si="1"/>
        <v>922.7127539503387</v>
      </c>
      <c r="P17" s="10"/>
    </row>
    <row r="18" spans="1:16" ht="15">
      <c r="A18" s="12"/>
      <c r="B18" s="44">
        <v>533</v>
      </c>
      <c r="C18" s="20" t="s">
        <v>31</v>
      </c>
      <c r="D18" s="46">
        <v>804400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804400</v>
      </c>
      <c r="O18" s="47">
        <f t="shared" si="1"/>
        <v>15.131677953348381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9691991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9691991</v>
      </c>
      <c r="O19" s="47">
        <f t="shared" si="1"/>
        <v>182.3173626787058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29568006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29568006</v>
      </c>
      <c r="O20" s="47">
        <f t="shared" si="1"/>
        <v>556.2077878103837</v>
      </c>
      <c r="P20" s="9"/>
    </row>
    <row r="21" spans="1:16" ht="15">
      <c r="A21" s="12"/>
      <c r="B21" s="44">
        <v>539</v>
      </c>
      <c r="C21" s="20" t="s">
        <v>34</v>
      </c>
      <c r="D21" s="46">
        <v>2750739</v>
      </c>
      <c r="E21" s="46">
        <v>6236274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8987013</v>
      </c>
      <c r="O21" s="47">
        <f t="shared" si="1"/>
        <v>169.05592550790067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3072606</v>
      </c>
      <c r="E22" s="31">
        <f t="shared" si="6"/>
        <v>7335929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784440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11192975</v>
      </c>
      <c r="O22" s="43">
        <f t="shared" si="1"/>
        <v>210.5525771256584</v>
      </c>
      <c r="P22" s="10"/>
    </row>
    <row r="23" spans="1:16" ht="15">
      <c r="A23" s="12"/>
      <c r="B23" s="44">
        <v>541</v>
      </c>
      <c r="C23" s="20" t="s">
        <v>36</v>
      </c>
      <c r="D23" s="46">
        <v>3072606</v>
      </c>
      <c r="E23" s="46">
        <v>7335929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10408535</v>
      </c>
      <c r="O23" s="47">
        <f t="shared" si="1"/>
        <v>195.79636945071482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784440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784440</v>
      </c>
      <c r="O24" s="47">
        <f t="shared" si="1"/>
        <v>14.756207674943566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16516</v>
      </c>
      <c r="E25" s="31">
        <f t="shared" si="8"/>
        <v>7028233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241338</v>
      </c>
      <c r="N25" s="31">
        <f t="shared" si="7"/>
        <v>7286087</v>
      </c>
      <c r="O25" s="43">
        <f t="shared" si="1"/>
        <v>137.05957486832204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6752718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6752718</v>
      </c>
      <c r="O26" s="47">
        <f t="shared" si="1"/>
        <v>127.02629796839729</v>
      </c>
      <c r="P26" s="9"/>
    </row>
    <row r="27" spans="1:16" ht="15">
      <c r="A27" s="13"/>
      <c r="B27" s="45">
        <v>559</v>
      </c>
      <c r="C27" s="21" t="s">
        <v>40</v>
      </c>
      <c r="D27" s="46">
        <v>16516</v>
      </c>
      <c r="E27" s="46">
        <v>275515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241338</v>
      </c>
      <c r="N27" s="46">
        <f t="shared" si="7"/>
        <v>533369</v>
      </c>
      <c r="O27" s="47">
        <f t="shared" si="1"/>
        <v>10.033276899924756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275722</v>
      </c>
      <c r="E28" s="31">
        <f t="shared" si="9"/>
        <v>725631</v>
      </c>
      <c r="F28" s="31">
        <f t="shared" si="9"/>
        <v>0</v>
      </c>
      <c r="G28" s="31">
        <f t="shared" si="9"/>
        <v>4971155</v>
      </c>
      <c r="H28" s="31">
        <f t="shared" si="9"/>
        <v>0</v>
      </c>
      <c r="I28" s="31">
        <f t="shared" si="9"/>
        <v>13133411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4">SUM(D28:M28)</f>
        <v>19105919</v>
      </c>
      <c r="O28" s="43">
        <f t="shared" si="1"/>
        <v>359.4040443942814</v>
      </c>
      <c r="P28" s="9"/>
    </row>
    <row r="29" spans="1:16" ht="15">
      <c r="A29" s="12"/>
      <c r="B29" s="44">
        <v>572</v>
      </c>
      <c r="C29" s="20" t="s">
        <v>42</v>
      </c>
      <c r="D29" s="46">
        <v>0</v>
      </c>
      <c r="E29" s="46">
        <v>725631</v>
      </c>
      <c r="F29" s="46">
        <v>0</v>
      </c>
      <c r="G29" s="46">
        <v>0</v>
      </c>
      <c r="H29" s="46">
        <v>0</v>
      </c>
      <c r="I29" s="46">
        <v>3074905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3800536</v>
      </c>
      <c r="O29" s="47">
        <f t="shared" si="1"/>
        <v>71.49240030097818</v>
      </c>
      <c r="P29" s="9"/>
    </row>
    <row r="30" spans="1:16" ht="15">
      <c r="A30" s="12"/>
      <c r="B30" s="44">
        <v>575</v>
      </c>
      <c r="C30" s="20" t="s">
        <v>43</v>
      </c>
      <c r="D30" s="46">
        <v>275722</v>
      </c>
      <c r="E30" s="46">
        <v>0</v>
      </c>
      <c r="F30" s="46">
        <v>0</v>
      </c>
      <c r="G30" s="46">
        <v>4971155</v>
      </c>
      <c r="H30" s="46">
        <v>0</v>
      </c>
      <c r="I30" s="46">
        <v>10058506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15305383</v>
      </c>
      <c r="O30" s="47">
        <f t="shared" si="1"/>
        <v>287.9116440933032</v>
      </c>
      <c r="P30" s="9"/>
    </row>
    <row r="31" spans="1:16" ht="15.75">
      <c r="A31" s="28" t="s">
        <v>46</v>
      </c>
      <c r="B31" s="29"/>
      <c r="C31" s="30"/>
      <c r="D31" s="31">
        <f aca="true" t="shared" si="11" ref="D31:M31">SUM(D32:D33)</f>
        <v>3655641</v>
      </c>
      <c r="E31" s="31">
        <f t="shared" si="11"/>
        <v>8558656</v>
      </c>
      <c r="F31" s="31">
        <f t="shared" si="11"/>
        <v>390489</v>
      </c>
      <c r="G31" s="31">
        <f t="shared" si="11"/>
        <v>47022</v>
      </c>
      <c r="H31" s="31">
        <f t="shared" si="11"/>
        <v>0</v>
      </c>
      <c r="I31" s="31">
        <f t="shared" si="11"/>
        <v>6048038</v>
      </c>
      <c r="J31" s="31">
        <f t="shared" si="11"/>
        <v>10964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18710810</v>
      </c>
      <c r="O31" s="43">
        <f t="shared" si="1"/>
        <v>351.97159518434916</v>
      </c>
      <c r="P31" s="9"/>
    </row>
    <row r="32" spans="1:16" ht="15">
      <c r="A32" s="12"/>
      <c r="B32" s="44">
        <v>581</v>
      </c>
      <c r="C32" s="20" t="s">
        <v>44</v>
      </c>
      <c r="D32" s="46">
        <v>3655641</v>
      </c>
      <c r="E32" s="46">
        <v>8558656</v>
      </c>
      <c r="F32" s="46">
        <v>390489</v>
      </c>
      <c r="G32" s="46">
        <v>47022</v>
      </c>
      <c r="H32" s="46">
        <v>0</v>
      </c>
      <c r="I32" s="46">
        <v>244251</v>
      </c>
      <c r="J32" s="46">
        <v>10964</v>
      </c>
      <c r="K32" s="46">
        <v>0</v>
      </c>
      <c r="L32" s="46">
        <v>0</v>
      </c>
      <c r="M32" s="46">
        <v>0</v>
      </c>
      <c r="N32" s="46">
        <f t="shared" si="10"/>
        <v>12907023</v>
      </c>
      <c r="O32" s="47">
        <f t="shared" si="1"/>
        <v>242.79576749435665</v>
      </c>
      <c r="P32" s="9"/>
    </row>
    <row r="33" spans="1:16" ht="15.75" thickBot="1">
      <c r="A33" s="12"/>
      <c r="B33" s="44">
        <v>593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5803787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5803787</v>
      </c>
      <c r="O33" s="47">
        <f t="shared" si="1"/>
        <v>109.17582768999247</v>
      </c>
      <c r="P33" s="9"/>
    </row>
    <row r="34" spans="1:119" ht="16.5" thickBot="1">
      <c r="A34" s="14" t="s">
        <v>10</v>
      </c>
      <c r="B34" s="23"/>
      <c r="C34" s="22"/>
      <c r="D34" s="15">
        <f>SUM(D5,D13,D17,D22,D25,D28,D31)</f>
        <v>57687648</v>
      </c>
      <c r="E34" s="15">
        <f aca="true" t="shared" si="12" ref="E34:M34">SUM(E5,E13,E17,E22,E25,E28,E31)</f>
        <v>32721965</v>
      </c>
      <c r="F34" s="15">
        <f t="shared" si="12"/>
        <v>8760161</v>
      </c>
      <c r="G34" s="15">
        <f t="shared" si="12"/>
        <v>22673977</v>
      </c>
      <c r="H34" s="15">
        <f t="shared" si="12"/>
        <v>0</v>
      </c>
      <c r="I34" s="15">
        <f t="shared" si="12"/>
        <v>59225886</v>
      </c>
      <c r="J34" s="15">
        <f t="shared" si="12"/>
        <v>16146830</v>
      </c>
      <c r="K34" s="15">
        <f t="shared" si="12"/>
        <v>31317894</v>
      </c>
      <c r="L34" s="15">
        <f t="shared" si="12"/>
        <v>0</v>
      </c>
      <c r="M34" s="15">
        <f t="shared" si="12"/>
        <v>372543</v>
      </c>
      <c r="N34" s="15">
        <f t="shared" si="10"/>
        <v>228906904</v>
      </c>
      <c r="O34" s="37">
        <f t="shared" si="1"/>
        <v>4305.998946576373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47</v>
      </c>
      <c r="M36" s="93"/>
      <c r="N36" s="93"/>
      <c r="O36" s="41">
        <v>53160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16722592</v>
      </c>
      <c r="E5" s="26">
        <f t="shared" si="0"/>
        <v>467814</v>
      </c>
      <c r="F5" s="26">
        <f t="shared" si="0"/>
        <v>8867572</v>
      </c>
      <c r="G5" s="26">
        <f t="shared" si="0"/>
        <v>14906</v>
      </c>
      <c r="H5" s="26">
        <f t="shared" si="0"/>
        <v>0</v>
      </c>
      <c r="I5" s="26">
        <f t="shared" si="0"/>
        <v>0</v>
      </c>
      <c r="J5" s="26">
        <f t="shared" si="0"/>
        <v>17417694</v>
      </c>
      <c r="K5" s="26">
        <f t="shared" si="0"/>
        <v>29857098</v>
      </c>
      <c r="L5" s="26">
        <f t="shared" si="0"/>
        <v>0</v>
      </c>
      <c r="M5" s="26">
        <f t="shared" si="0"/>
        <v>143358</v>
      </c>
      <c r="N5" s="27">
        <f>SUM(D5:M5)</f>
        <v>73491034</v>
      </c>
      <c r="O5" s="32">
        <f aca="true" t="shared" si="1" ref="O5:O33">(N5/O$35)</f>
        <v>1331.9866966324719</v>
      </c>
      <c r="P5" s="6"/>
    </row>
    <row r="6" spans="1:16" ht="15">
      <c r="A6" s="12"/>
      <c r="B6" s="44">
        <v>511</v>
      </c>
      <c r="C6" s="20" t="s">
        <v>19</v>
      </c>
      <c r="D6" s="46">
        <v>294598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294598</v>
      </c>
      <c r="O6" s="47">
        <f t="shared" si="1"/>
        <v>5.3394352412368145</v>
      </c>
      <c r="P6" s="9"/>
    </row>
    <row r="7" spans="1:16" ht="15">
      <c r="A7" s="12"/>
      <c r="B7" s="44">
        <v>512</v>
      </c>
      <c r="C7" s="20" t="s">
        <v>20</v>
      </c>
      <c r="D7" s="46">
        <v>613903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613903</v>
      </c>
      <c r="O7" s="47">
        <f t="shared" si="1"/>
        <v>11.126671983180483</v>
      </c>
      <c r="P7" s="9"/>
    </row>
    <row r="8" spans="1:16" ht="15">
      <c r="A8" s="12"/>
      <c r="B8" s="44">
        <v>513</v>
      </c>
      <c r="C8" s="20" t="s">
        <v>21</v>
      </c>
      <c r="D8" s="46">
        <v>5700098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5700098</v>
      </c>
      <c r="O8" s="47">
        <f t="shared" si="1"/>
        <v>103.31130604995107</v>
      </c>
      <c r="P8" s="9"/>
    </row>
    <row r="9" spans="1:16" ht="15">
      <c r="A9" s="12"/>
      <c r="B9" s="44">
        <v>514</v>
      </c>
      <c r="C9" s="20" t="s">
        <v>22</v>
      </c>
      <c r="D9" s="46">
        <v>759554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759554</v>
      </c>
      <c r="O9" s="47">
        <f t="shared" si="1"/>
        <v>13.766520462536702</v>
      </c>
      <c r="P9" s="9"/>
    </row>
    <row r="10" spans="1:16" ht="15">
      <c r="A10" s="12"/>
      <c r="B10" s="44">
        <v>515</v>
      </c>
      <c r="C10" s="20" t="s">
        <v>57</v>
      </c>
      <c r="D10" s="46">
        <v>2292986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2292986</v>
      </c>
      <c r="O10" s="47">
        <f t="shared" si="1"/>
        <v>41.55917642367782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8867572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143358</v>
      </c>
      <c r="N11" s="46">
        <f t="shared" si="2"/>
        <v>9010930</v>
      </c>
      <c r="O11" s="47">
        <f t="shared" si="1"/>
        <v>163.3184108456882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29857098</v>
      </c>
      <c r="L12" s="46">
        <v>0</v>
      </c>
      <c r="M12" s="46">
        <v>0</v>
      </c>
      <c r="N12" s="46">
        <f t="shared" si="2"/>
        <v>29857098</v>
      </c>
      <c r="O12" s="47">
        <f t="shared" si="1"/>
        <v>541.1443433501287</v>
      </c>
      <c r="P12" s="9"/>
    </row>
    <row r="13" spans="1:16" ht="15">
      <c r="A13" s="12"/>
      <c r="B13" s="44">
        <v>519</v>
      </c>
      <c r="C13" s="20" t="s">
        <v>25</v>
      </c>
      <c r="D13" s="46">
        <v>7061453</v>
      </c>
      <c r="E13" s="46">
        <v>467814</v>
      </c>
      <c r="F13" s="46">
        <v>0</v>
      </c>
      <c r="G13" s="46">
        <v>14906</v>
      </c>
      <c r="H13" s="46">
        <v>0</v>
      </c>
      <c r="I13" s="46">
        <v>0</v>
      </c>
      <c r="J13" s="46">
        <v>17417694</v>
      </c>
      <c r="K13" s="46">
        <v>0</v>
      </c>
      <c r="L13" s="46">
        <v>0</v>
      </c>
      <c r="M13" s="46">
        <v>0</v>
      </c>
      <c r="N13" s="46">
        <f t="shared" si="2"/>
        <v>24961867</v>
      </c>
      <c r="O13" s="47">
        <f t="shared" si="1"/>
        <v>452.4208322760721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32305354</v>
      </c>
      <c r="E14" s="31">
        <f t="shared" si="3"/>
        <v>2891730</v>
      </c>
      <c r="F14" s="31">
        <f t="shared" si="3"/>
        <v>0</v>
      </c>
      <c r="G14" s="31">
        <f t="shared" si="3"/>
        <v>2464901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37661985</v>
      </c>
      <c r="O14" s="43">
        <f t="shared" si="1"/>
        <v>682.6038532642186</v>
      </c>
      <c r="P14" s="10"/>
    </row>
    <row r="15" spans="1:16" ht="15">
      <c r="A15" s="12"/>
      <c r="B15" s="44">
        <v>521</v>
      </c>
      <c r="C15" s="20" t="s">
        <v>27</v>
      </c>
      <c r="D15" s="46">
        <v>28142397</v>
      </c>
      <c r="E15" s="46">
        <v>907569</v>
      </c>
      <c r="F15" s="46">
        <v>0</v>
      </c>
      <c r="G15" s="46">
        <v>2464901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31514867</v>
      </c>
      <c r="O15" s="47">
        <f t="shared" si="1"/>
        <v>571.1905426468988</v>
      </c>
      <c r="P15" s="9"/>
    </row>
    <row r="16" spans="1:16" ht="15">
      <c r="A16" s="12"/>
      <c r="B16" s="44">
        <v>522</v>
      </c>
      <c r="C16" s="20" t="s">
        <v>28</v>
      </c>
      <c r="D16" s="46">
        <v>2696757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2696757</v>
      </c>
      <c r="O16" s="47">
        <f t="shared" si="1"/>
        <v>48.877315402182184</v>
      </c>
      <c r="P16" s="9"/>
    </row>
    <row r="17" spans="1:16" ht="15">
      <c r="A17" s="12"/>
      <c r="B17" s="44">
        <v>524</v>
      </c>
      <c r="C17" s="20" t="s">
        <v>29</v>
      </c>
      <c r="D17" s="46">
        <v>1466200</v>
      </c>
      <c r="E17" s="46">
        <v>1984161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3450361</v>
      </c>
      <c r="O17" s="47">
        <f t="shared" si="1"/>
        <v>62.53599521513757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SUM(D19:D21)</f>
        <v>3189047</v>
      </c>
      <c r="E18" s="31">
        <f t="shared" si="5"/>
        <v>640462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40018918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43848427</v>
      </c>
      <c r="O18" s="43">
        <f t="shared" si="1"/>
        <v>794.7298908906369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9818963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9818963</v>
      </c>
      <c r="O19" s="47">
        <f t="shared" si="1"/>
        <v>177.96358792184725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30199955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30199955</v>
      </c>
      <c r="O20" s="47">
        <f t="shared" si="1"/>
        <v>547.3584478196252</v>
      </c>
      <c r="P20" s="9"/>
    </row>
    <row r="21" spans="1:16" ht="15">
      <c r="A21" s="12"/>
      <c r="B21" s="44">
        <v>539</v>
      </c>
      <c r="C21" s="20" t="s">
        <v>34</v>
      </c>
      <c r="D21" s="46">
        <v>3189047</v>
      </c>
      <c r="E21" s="46">
        <v>640462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3829509</v>
      </c>
      <c r="O21" s="47">
        <f t="shared" si="1"/>
        <v>69.40785514916446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4328384</v>
      </c>
      <c r="E22" s="31">
        <f t="shared" si="6"/>
        <v>4765544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868659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9962587</v>
      </c>
      <c r="O22" s="43">
        <f t="shared" si="1"/>
        <v>180.56669808243012</v>
      </c>
      <c r="P22" s="10"/>
    </row>
    <row r="23" spans="1:16" ht="15">
      <c r="A23" s="12"/>
      <c r="B23" s="44">
        <v>541</v>
      </c>
      <c r="C23" s="20" t="s">
        <v>36</v>
      </c>
      <c r="D23" s="46">
        <v>4328384</v>
      </c>
      <c r="E23" s="46">
        <v>4765544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9093928</v>
      </c>
      <c r="O23" s="47">
        <f t="shared" si="1"/>
        <v>164.8227063471925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868659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868659</v>
      </c>
      <c r="O24" s="47">
        <f t="shared" si="1"/>
        <v>15.743991735237612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0</v>
      </c>
      <c r="E25" s="31">
        <f t="shared" si="8"/>
        <v>7015540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179146</v>
      </c>
      <c r="N25" s="31">
        <f t="shared" si="7"/>
        <v>7194686</v>
      </c>
      <c r="O25" s="43">
        <f t="shared" si="1"/>
        <v>130.3999347518759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6259090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6259090</v>
      </c>
      <c r="O26" s="47">
        <f t="shared" si="1"/>
        <v>113.44274477108783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756450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179146</v>
      </c>
      <c r="N27" s="46">
        <f t="shared" si="7"/>
        <v>935596</v>
      </c>
      <c r="O27" s="47">
        <f t="shared" si="1"/>
        <v>16.95718998078805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326227</v>
      </c>
      <c r="E28" s="31">
        <f t="shared" si="9"/>
        <v>591869</v>
      </c>
      <c r="F28" s="31">
        <f t="shared" si="9"/>
        <v>0</v>
      </c>
      <c r="G28" s="31">
        <f t="shared" si="9"/>
        <v>5075</v>
      </c>
      <c r="H28" s="31">
        <f t="shared" si="9"/>
        <v>0</v>
      </c>
      <c r="I28" s="31">
        <f t="shared" si="9"/>
        <v>14408204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3">SUM(D28:M28)</f>
        <v>15331375</v>
      </c>
      <c r="O28" s="43">
        <f t="shared" si="1"/>
        <v>277.87318302098817</v>
      </c>
      <c r="P28" s="9"/>
    </row>
    <row r="29" spans="1:16" ht="15">
      <c r="A29" s="12"/>
      <c r="B29" s="44">
        <v>572</v>
      </c>
      <c r="C29" s="20" t="s">
        <v>42</v>
      </c>
      <c r="D29" s="46">
        <v>0</v>
      </c>
      <c r="E29" s="46">
        <v>591869</v>
      </c>
      <c r="F29" s="46">
        <v>0</v>
      </c>
      <c r="G29" s="46">
        <v>5075</v>
      </c>
      <c r="H29" s="46">
        <v>0</v>
      </c>
      <c r="I29" s="46">
        <v>3113707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3710651</v>
      </c>
      <c r="O29" s="47">
        <f t="shared" si="1"/>
        <v>67.25361583354479</v>
      </c>
      <c r="P29" s="9"/>
    </row>
    <row r="30" spans="1:16" ht="15">
      <c r="A30" s="12"/>
      <c r="B30" s="44">
        <v>575</v>
      </c>
      <c r="C30" s="20" t="s">
        <v>43</v>
      </c>
      <c r="D30" s="46">
        <v>326227</v>
      </c>
      <c r="E30" s="46">
        <v>0</v>
      </c>
      <c r="F30" s="46">
        <v>0</v>
      </c>
      <c r="G30" s="46">
        <v>0</v>
      </c>
      <c r="H30" s="46">
        <v>0</v>
      </c>
      <c r="I30" s="46">
        <v>11294497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11620724</v>
      </c>
      <c r="O30" s="47">
        <f t="shared" si="1"/>
        <v>210.61956718744335</v>
      </c>
      <c r="P30" s="9"/>
    </row>
    <row r="31" spans="1:16" ht="15.75">
      <c r="A31" s="28" t="s">
        <v>46</v>
      </c>
      <c r="B31" s="29"/>
      <c r="C31" s="30"/>
      <c r="D31" s="31">
        <f aca="true" t="shared" si="11" ref="D31:M31">SUM(D32:D32)</f>
        <v>2288596</v>
      </c>
      <c r="E31" s="31">
        <f t="shared" si="11"/>
        <v>8090114</v>
      </c>
      <c r="F31" s="31">
        <f t="shared" si="11"/>
        <v>0</v>
      </c>
      <c r="G31" s="31">
        <f t="shared" si="11"/>
        <v>419068</v>
      </c>
      <c r="H31" s="31">
        <f t="shared" si="11"/>
        <v>0</v>
      </c>
      <c r="I31" s="31">
        <f t="shared" si="11"/>
        <v>78632</v>
      </c>
      <c r="J31" s="31">
        <f t="shared" si="11"/>
        <v>100341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10976751</v>
      </c>
      <c r="O31" s="43">
        <f t="shared" si="1"/>
        <v>198.94789212310147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2288596</v>
      </c>
      <c r="E32" s="46">
        <v>8090114</v>
      </c>
      <c r="F32" s="46">
        <v>0</v>
      </c>
      <c r="G32" s="46">
        <v>419068</v>
      </c>
      <c r="H32" s="46">
        <v>0</v>
      </c>
      <c r="I32" s="46">
        <v>78632</v>
      </c>
      <c r="J32" s="46">
        <v>100341</v>
      </c>
      <c r="K32" s="46">
        <v>0</v>
      </c>
      <c r="L32" s="46">
        <v>0</v>
      </c>
      <c r="M32" s="46">
        <v>0</v>
      </c>
      <c r="N32" s="46">
        <f t="shared" si="10"/>
        <v>10976751</v>
      </c>
      <c r="O32" s="47">
        <f t="shared" si="1"/>
        <v>198.94789212310147</v>
      </c>
      <c r="P32" s="9"/>
    </row>
    <row r="33" spans="1:119" ht="16.5" thickBot="1">
      <c r="A33" s="14" t="s">
        <v>10</v>
      </c>
      <c r="B33" s="23"/>
      <c r="C33" s="22"/>
      <c r="D33" s="15">
        <f>SUM(D5,D14,D18,D22,D25,D28,D31)</f>
        <v>59160200</v>
      </c>
      <c r="E33" s="15">
        <f aca="true" t="shared" si="12" ref="E33:M33">SUM(E5,E14,E18,E22,E25,E28,E31)</f>
        <v>24463073</v>
      </c>
      <c r="F33" s="15">
        <f t="shared" si="12"/>
        <v>8867572</v>
      </c>
      <c r="G33" s="15">
        <f t="shared" si="12"/>
        <v>2903950</v>
      </c>
      <c r="H33" s="15">
        <f t="shared" si="12"/>
        <v>0</v>
      </c>
      <c r="I33" s="15">
        <f t="shared" si="12"/>
        <v>55374413</v>
      </c>
      <c r="J33" s="15">
        <f t="shared" si="12"/>
        <v>17518035</v>
      </c>
      <c r="K33" s="15">
        <f t="shared" si="12"/>
        <v>29857098</v>
      </c>
      <c r="L33" s="15">
        <f t="shared" si="12"/>
        <v>0</v>
      </c>
      <c r="M33" s="15">
        <f t="shared" si="12"/>
        <v>322504</v>
      </c>
      <c r="N33" s="15">
        <f t="shared" si="10"/>
        <v>198466845</v>
      </c>
      <c r="O33" s="37">
        <f t="shared" si="1"/>
        <v>3597.108148765723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60</v>
      </c>
      <c r="M35" s="93"/>
      <c r="N35" s="93"/>
      <c r="O35" s="41">
        <v>55174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16709114</v>
      </c>
      <c r="E5" s="26">
        <f t="shared" si="0"/>
        <v>596848</v>
      </c>
      <c r="F5" s="26">
        <f t="shared" si="0"/>
        <v>6446689</v>
      </c>
      <c r="G5" s="26">
        <f t="shared" si="0"/>
        <v>2593</v>
      </c>
      <c r="H5" s="26">
        <f t="shared" si="0"/>
        <v>0</v>
      </c>
      <c r="I5" s="26">
        <f t="shared" si="0"/>
        <v>0</v>
      </c>
      <c r="J5" s="26">
        <f t="shared" si="0"/>
        <v>18184119</v>
      </c>
      <c r="K5" s="26">
        <f t="shared" si="0"/>
        <v>27004178</v>
      </c>
      <c r="L5" s="26">
        <f t="shared" si="0"/>
        <v>0</v>
      </c>
      <c r="M5" s="26">
        <f t="shared" si="0"/>
        <v>287702</v>
      </c>
      <c r="N5" s="27">
        <f>SUM(D5:M5)</f>
        <v>69231243</v>
      </c>
      <c r="O5" s="32">
        <f aca="true" t="shared" si="1" ref="O5:O33">(N5/O$35)</f>
        <v>1244.18163683416</v>
      </c>
      <c r="P5" s="6"/>
    </row>
    <row r="6" spans="1:16" ht="15">
      <c r="A6" s="12"/>
      <c r="B6" s="44">
        <v>511</v>
      </c>
      <c r="C6" s="20" t="s">
        <v>19</v>
      </c>
      <c r="D6" s="46">
        <v>326093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326093</v>
      </c>
      <c r="O6" s="47">
        <f t="shared" si="1"/>
        <v>5.860344331823737</v>
      </c>
      <c r="P6" s="9"/>
    </row>
    <row r="7" spans="1:16" ht="15">
      <c r="A7" s="12"/>
      <c r="B7" s="44">
        <v>512</v>
      </c>
      <c r="C7" s="20" t="s">
        <v>20</v>
      </c>
      <c r="D7" s="46">
        <v>675723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675723</v>
      </c>
      <c r="O7" s="47">
        <f t="shared" si="1"/>
        <v>12.14368125943498</v>
      </c>
      <c r="P7" s="9"/>
    </row>
    <row r="8" spans="1:16" ht="15">
      <c r="A8" s="12"/>
      <c r="B8" s="44">
        <v>513</v>
      </c>
      <c r="C8" s="20" t="s">
        <v>21</v>
      </c>
      <c r="D8" s="46">
        <v>5669730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5669730</v>
      </c>
      <c r="O8" s="47">
        <f t="shared" si="1"/>
        <v>101.89292646107397</v>
      </c>
      <c r="P8" s="9"/>
    </row>
    <row r="9" spans="1:16" ht="15">
      <c r="A9" s="12"/>
      <c r="B9" s="44">
        <v>514</v>
      </c>
      <c r="C9" s="20" t="s">
        <v>22</v>
      </c>
      <c r="D9" s="46">
        <v>759424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759424</v>
      </c>
      <c r="O9" s="47">
        <f t="shared" si="1"/>
        <v>13.647904535978721</v>
      </c>
      <c r="P9" s="9"/>
    </row>
    <row r="10" spans="1:16" ht="15">
      <c r="A10" s="12"/>
      <c r="B10" s="44">
        <v>515</v>
      </c>
      <c r="C10" s="20" t="s">
        <v>57</v>
      </c>
      <c r="D10" s="46">
        <v>2649094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2649094</v>
      </c>
      <c r="O10" s="47">
        <f t="shared" si="1"/>
        <v>47.60790022284523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6446689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287702</v>
      </c>
      <c r="N11" s="46">
        <f t="shared" si="2"/>
        <v>6734391</v>
      </c>
      <c r="O11" s="47">
        <f t="shared" si="1"/>
        <v>121.02636402846669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27004178</v>
      </c>
      <c r="L12" s="46">
        <v>0</v>
      </c>
      <c r="M12" s="46">
        <v>0</v>
      </c>
      <c r="N12" s="46">
        <f t="shared" si="2"/>
        <v>27004178</v>
      </c>
      <c r="O12" s="47">
        <f t="shared" si="1"/>
        <v>485.3026022572065</v>
      </c>
      <c r="P12" s="9"/>
    </row>
    <row r="13" spans="1:16" ht="15">
      <c r="A13" s="12"/>
      <c r="B13" s="44">
        <v>519</v>
      </c>
      <c r="C13" s="20" t="s">
        <v>25</v>
      </c>
      <c r="D13" s="46">
        <v>6629050</v>
      </c>
      <c r="E13" s="46">
        <v>596848</v>
      </c>
      <c r="F13" s="46">
        <v>0</v>
      </c>
      <c r="G13" s="46">
        <v>2593</v>
      </c>
      <c r="H13" s="46">
        <v>0</v>
      </c>
      <c r="I13" s="46">
        <v>0</v>
      </c>
      <c r="J13" s="46">
        <v>18184119</v>
      </c>
      <c r="K13" s="46">
        <v>0</v>
      </c>
      <c r="L13" s="46">
        <v>0</v>
      </c>
      <c r="M13" s="46">
        <v>0</v>
      </c>
      <c r="N13" s="46">
        <f t="shared" si="2"/>
        <v>25412610</v>
      </c>
      <c r="O13" s="47">
        <f t="shared" si="1"/>
        <v>456.6999137373302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30270969</v>
      </c>
      <c r="E14" s="31">
        <f t="shared" si="3"/>
        <v>3358652</v>
      </c>
      <c r="F14" s="31">
        <f t="shared" si="3"/>
        <v>0</v>
      </c>
      <c r="G14" s="31">
        <f t="shared" si="3"/>
        <v>3642396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37272017</v>
      </c>
      <c r="O14" s="43">
        <f t="shared" si="1"/>
        <v>669.8299367407088</v>
      </c>
      <c r="P14" s="10"/>
    </row>
    <row r="15" spans="1:16" ht="15">
      <c r="A15" s="12"/>
      <c r="B15" s="44">
        <v>521</v>
      </c>
      <c r="C15" s="20" t="s">
        <v>27</v>
      </c>
      <c r="D15" s="46">
        <v>27852608</v>
      </c>
      <c r="E15" s="46">
        <v>739650</v>
      </c>
      <c r="F15" s="46">
        <v>0</v>
      </c>
      <c r="G15" s="46">
        <v>3642396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32234654</v>
      </c>
      <c r="O15" s="47">
        <f t="shared" si="1"/>
        <v>579.3015239738337</v>
      </c>
      <c r="P15" s="9"/>
    </row>
    <row r="16" spans="1:16" ht="15">
      <c r="A16" s="12"/>
      <c r="B16" s="44">
        <v>522</v>
      </c>
      <c r="C16" s="20" t="s">
        <v>28</v>
      </c>
      <c r="D16" s="46">
        <v>1209497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1209497</v>
      </c>
      <c r="O16" s="47">
        <f t="shared" si="1"/>
        <v>21.73634174394364</v>
      </c>
      <c r="P16" s="9"/>
    </row>
    <row r="17" spans="1:16" ht="15">
      <c r="A17" s="12"/>
      <c r="B17" s="44">
        <v>524</v>
      </c>
      <c r="C17" s="20" t="s">
        <v>29</v>
      </c>
      <c r="D17" s="46">
        <v>1208864</v>
      </c>
      <c r="E17" s="46">
        <v>2619002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3827866</v>
      </c>
      <c r="O17" s="47">
        <f t="shared" si="1"/>
        <v>68.7920710229315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SUM(D19:D21)</f>
        <v>3392760</v>
      </c>
      <c r="E18" s="31">
        <f t="shared" si="5"/>
        <v>1002946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39862611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44258317</v>
      </c>
      <c r="O18" s="43">
        <f t="shared" si="1"/>
        <v>795.3834555387823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10042121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10042121</v>
      </c>
      <c r="O19" s="47">
        <f t="shared" si="1"/>
        <v>180.47086837754296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29820490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29820490</v>
      </c>
      <c r="O20" s="47">
        <f t="shared" si="1"/>
        <v>535.9156422974625</v>
      </c>
      <c r="P20" s="9"/>
    </row>
    <row r="21" spans="1:16" ht="15">
      <c r="A21" s="12"/>
      <c r="B21" s="44">
        <v>539</v>
      </c>
      <c r="C21" s="20" t="s">
        <v>34</v>
      </c>
      <c r="D21" s="46">
        <v>3392760</v>
      </c>
      <c r="E21" s="46">
        <v>1002946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4395706</v>
      </c>
      <c r="O21" s="47">
        <f t="shared" si="1"/>
        <v>78.99694486377686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4537783</v>
      </c>
      <c r="E22" s="31">
        <f t="shared" si="6"/>
        <v>4294232</v>
      </c>
      <c r="F22" s="31">
        <f t="shared" si="6"/>
        <v>0</v>
      </c>
      <c r="G22" s="31">
        <f t="shared" si="6"/>
        <v>76970</v>
      </c>
      <c r="H22" s="31">
        <f t="shared" si="6"/>
        <v>0</v>
      </c>
      <c r="I22" s="31">
        <f t="shared" si="6"/>
        <v>765339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739811</v>
      </c>
      <c r="N22" s="31">
        <f aca="true" t="shared" si="7" ref="N22:N27">SUM(D22:M22)</f>
        <v>10414135</v>
      </c>
      <c r="O22" s="43">
        <f t="shared" si="1"/>
        <v>187.15647688879304</v>
      </c>
      <c r="P22" s="10"/>
    </row>
    <row r="23" spans="1:16" ht="15">
      <c r="A23" s="12"/>
      <c r="B23" s="44">
        <v>541</v>
      </c>
      <c r="C23" s="20" t="s">
        <v>36</v>
      </c>
      <c r="D23" s="46">
        <v>4537783</v>
      </c>
      <c r="E23" s="46">
        <v>4294232</v>
      </c>
      <c r="F23" s="46">
        <v>0</v>
      </c>
      <c r="G23" s="46">
        <v>76970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739811</v>
      </c>
      <c r="N23" s="46">
        <f t="shared" si="7"/>
        <v>9648796</v>
      </c>
      <c r="O23" s="47">
        <f t="shared" si="1"/>
        <v>173.40227158363885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765339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765339</v>
      </c>
      <c r="O24" s="47">
        <f t="shared" si="1"/>
        <v>13.754205305154194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0</v>
      </c>
      <c r="E25" s="31">
        <f t="shared" si="8"/>
        <v>9023125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146709</v>
      </c>
      <c r="N25" s="31">
        <f t="shared" si="7"/>
        <v>9169834</v>
      </c>
      <c r="O25" s="43">
        <f t="shared" si="1"/>
        <v>164.79465890302637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8723252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8723252</v>
      </c>
      <c r="O26" s="47">
        <f t="shared" si="1"/>
        <v>156.76895981597298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299873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146709</v>
      </c>
      <c r="N27" s="46">
        <f t="shared" si="7"/>
        <v>446582</v>
      </c>
      <c r="O27" s="47">
        <f t="shared" si="1"/>
        <v>8.025699087053411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532180</v>
      </c>
      <c r="E28" s="31">
        <f t="shared" si="9"/>
        <v>8638334</v>
      </c>
      <c r="F28" s="31">
        <f t="shared" si="9"/>
        <v>0</v>
      </c>
      <c r="G28" s="31">
        <f t="shared" si="9"/>
        <v>204100</v>
      </c>
      <c r="H28" s="31">
        <f t="shared" si="9"/>
        <v>0</v>
      </c>
      <c r="I28" s="31">
        <f t="shared" si="9"/>
        <v>16481725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1377</v>
      </c>
      <c r="N28" s="31">
        <f aca="true" t="shared" si="10" ref="N28:N33">SUM(D28:M28)</f>
        <v>25857716</v>
      </c>
      <c r="O28" s="43">
        <f t="shared" si="1"/>
        <v>464.69908705341095</v>
      </c>
      <c r="P28" s="9"/>
    </row>
    <row r="29" spans="1:16" ht="15">
      <c r="A29" s="12"/>
      <c r="B29" s="44">
        <v>572</v>
      </c>
      <c r="C29" s="20" t="s">
        <v>42</v>
      </c>
      <c r="D29" s="46">
        <v>98491</v>
      </c>
      <c r="E29" s="46">
        <v>8638334</v>
      </c>
      <c r="F29" s="46">
        <v>0</v>
      </c>
      <c r="G29" s="46">
        <v>204100</v>
      </c>
      <c r="H29" s="46">
        <v>0</v>
      </c>
      <c r="I29" s="46">
        <v>2949369</v>
      </c>
      <c r="J29" s="46">
        <v>0</v>
      </c>
      <c r="K29" s="46">
        <v>0</v>
      </c>
      <c r="L29" s="46">
        <v>0</v>
      </c>
      <c r="M29" s="46">
        <v>1377</v>
      </c>
      <c r="N29" s="46">
        <f t="shared" si="10"/>
        <v>11891671</v>
      </c>
      <c r="O29" s="47">
        <f t="shared" si="1"/>
        <v>213.70985191575014</v>
      </c>
      <c r="P29" s="9"/>
    </row>
    <row r="30" spans="1:16" ht="15">
      <c r="A30" s="12"/>
      <c r="B30" s="44">
        <v>575</v>
      </c>
      <c r="C30" s="20" t="s">
        <v>43</v>
      </c>
      <c r="D30" s="46">
        <v>433689</v>
      </c>
      <c r="E30" s="46">
        <v>0</v>
      </c>
      <c r="F30" s="46">
        <v>0</v>
      </c>
      <c r="G30" s="46">
        <v>0</v>
      </c>
      <c r="H30" s="46">
        <v>0</v>
      </c>
      <c r="I30" s="46">
        <v>13532356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13966045</v>
      </c>
      <c r="O30" s="47">
        <f t="shared" si="1"/>
        <v>250.98923513766084</v>
      </c>
      <c r="P30" s="9"/>
    </row>
    <row r="31" spans="1:16" ht="15.75">
      <c r="A31" s="28" t="s">
        <v>46</v>
      </c>
      <c r="B31" s="29"/>
      <c r="C31" s="30"/>
      <c r="D31" s="31">
        <f aca="true" t="shared" si="11" ref="D31:M31">SUM(D32:D32)</f>
        <v>2819478</v>
      </c>
      <c r="E31" s="31">
        <f t="shared" si="11"/>
        <v>13332195</v>
      </c>
      <c r="F31" s="31">
        <f t="shared" si="11"/>
        <v>0</v>
      </c>
      <c r="G31" s="31">
        <f t="shared" si="11"/>
        <v>25955</v>
      </c>
      <c r="H31" s="31">
        <f t="shared" si="11"/>
        <v>0</v>
      </c>
      <c r="I31" s="31">
        <f t="shared" si="11"/>
        <v>393023</v>
      </c>
      <c r="J31" s="31">
        <f t="shared" si="11"/>
        <v>2063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16572714</v>
      </c>
      <c r="O31" s="43">
        <f t="shared" si="1"/>
        <v>297.834699158939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2819478</v>
      </c>
      <c r="E32" s="46">
        <v>13332195</v>
      </c>
      <c r="F32" s="46">
        <v>0</v>
      </c>
      <c r="G32" s="46">
        <v>25955</v>
      </c>
      <c r="H32" s="46">
        <v>0</v>
      </c>
      <c r="I32" s="46">
        <v>393023</v>
      </c>
      <c r="J32" s="46">
        <v>2063</v>
      </c>
      <c r="K32" s="46">
        <v>0</v>
      </c>
      <c r="L32" s="46">
        <v>0</v>
      </c>
      <c r="M32" s="46">
        <v>0</v>
      </c>
      <c r="N32" s="46">
        <f t="shared" si="10"/>
        <v>16572714</v>
      </c>
      <c r="O32" s="47">
        <f t="shared" si="1"/>
        <v>297.834699158939</v>
      </c>
      <c r="P32" s="9"/>
    </row>
    <row r="33" spans="1:119" ht="16.5" thickBot="1">
      <c r="A33" s="14" t="s">
        <v>10</v>
      </c>
      <c r="B33" s="23"/>
      <c r="C33" s="22"/>
      <c r="D33" s="15">
        <f>SUM(D5,D14,D18,D22,D25,D28,D31)</f>
        <v>58262284</v>
      </c>
      <c r="E33" s="15">
        <f aca="true" t="shared" si="12" ref="E33:M33">SUM(E5,E14,E18,E22,E25,E28,E31)</f>
        <v>40246332</v>
      </c>
      <c r="F33" s="15">
        <f t="shared" si="12"/>
        <v>6446689</v>
      </c>
      <c r="G33" s="15">
        <f t="shared" si="12"/>
        <v>3952014</v>
      </c>
      <c r="H33" s="15">
        <f t="shared" si="12"/>
        <v>0</v>
      </c>
      <c r="I33" s="15">
        <f t="shared" si="12"/>
        <v>57502698</v>
      </c>
      <c r="J33" s="15">
        <f t="shared" si="12"/>
        <v>18186182</v>
      </c>
      <c r="K33" s="15">
        <f t="shared" si="12"/>
        <v>27004178</v>
      </c>
      <c r="L33" s="15">
        <f t="shared" si="12"/>
        <v>0</v>
      </c>
      <c r="M33" s="15">
        <f t="shared" si="12"/>
        <v>1175599</v>
      </c>
      <c r="N33" s="15">
        <f t="shared" si="10"/>
        <v>212775976</v>
      </c>
      <c r="O33" s="37">
        <f t="shared" si="1"/>
        <v>3823.8799511178204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75</v>
      </c>
      <c r="M35" s="93"/>
      <c r="N35" s="93"/>
      <c r="O35" s="41">
        <v>55644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18903527</v>
      </c>
      <c r="E5" s="26">
        <f t="shared" si="0"/>
        <v>286711</v>
      </c>
      <c r="F5" s="26">
        <f t="shared" si="0"/>
        <v>4650297</v>
      </c>
      <c r="G5" s="26">
        <f t="shared" si="0"/>
        <v>153091</v>
      </c>
      <c r="H5" s="26">
        <f t="shared" si="0"/>
        <v>0</v>
      </c>
      <c r="I5" s="26">
        <f t="shared" si="0"/>
        <v>0</v>
      </c>
      <c r="J5" s="26">
        <f t="shared" si="0"/>
        <v>20038889</v>
      </c>
      <c r="K5" s="26">
        <f t="shared" si="0"/>
        <v>53186850</v>
      </c>
      <c r="L5" s="26">
        <f t="shared" si="0"/>
        <v>0</v>
      </c>
      <c r="M5" s="26">
        <f t="shared" si="0"/>
        <v>0</v>
      </c>
      <c r="N5" s="27">
        <f>SUM(D5:M5)</f>
        <v>97219365</v>
      </c>
      <c r="O5" s="32">
        <f aca="true" t="shared" si="1" ref="O5:O36">(N5/O$38)</f>
        <v>1685.407572421684</v>
      </c>
      <c r="P5" s="6"/>
    </row>
    <row r="6" spans="1:16" ht="15">
      <c r="A6" s="12"/>
      <c r="B6" s="44">
        <v>511</v>
      </c>
      <c r="C6" s="20" t="s">
        <v>19</v>
      </c>
      <c r="D6" s="46">
        <v>421604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421604</v>
      </c>
      <c r="O6" s="47">
        <f t="shared" si="1"/>
        <v>7.3089818490716505</v>
      </c>
      <c r="P6" s="9"/>
    </row>
    <row r="7" spans="1:16" ht="15">
      <c r="A7" s="12"/>
      <c r="B7" s="44">
        <v>512</v>
      </c>
      <c r="C7" s="20" t="s">
        <v>20</v>
      </c>
      <c r="D7" s="46">
        <v>1637100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1637100</v>
      </c>
      <c r="O7" s="47">
        <f t="shared" si="1"/>
        <v>28.38097879791273</v>
      </c>
      <c r="P7" s="9"/>
    </row>
    <row r="8" spans="1:16" ht="15">
      <c r="A8" s="12"/>
      <c r="B8" s="44">
        <v>513</v>
      </c>
      <c r="C8" s="20" t="s">
        <v>21</v>
      </c>
      <c r="D8" s="46">
        <v>5646235</v>
      </c>
      <c r="E8" s="46">
        <v>10403</v>
      </c>
      <c r="F8" s="46">
        <v>0</v>
      </c>
      <c r="G8" s="46">
        <v>153091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5809729</v>
      </c>
      <c r="O8" s="47">
        <f t="shared" si="1"/>
        <v>100.71821853925766</v>
      </c>
      <c r="P8" s="9"/>
    </row>
    <row r="9" spans="1:16" ht="15">
      <c r="A9" s="12"/>
      <c r="B9" s="44">
        <v>514</v>
      </c>
      <c r="C9" s="20" t="s">
        <v>22</v>
      </c>
      <c r="D9" s="46">
        <v>1837777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1837777</v>
      </c>
      <c r="O9" s="47">
        <f t="shared" si="1"/>
        <v>31.859941403879827</v>
      </c>
      <c r="P9" s="9"/>
    </row>
    <row r="10" spans="1:16" ht="15">
      <c r="A10" s="12"/>
      <c r="B10" s="44">
        <v>515</v>
      </c>
      <c r="C10" s="20" t="s">
        <v>57</v>
      </c>
      <c r="D10" s="46">
        <v>1898106</v>
      </c>
      <c r="E10" s="46">
        <v>273754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2171860</v>
      </c>
      <c r="O10" s="47">
        <f t="shared" si="1"/>
        <v>37.65164779917827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4650297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4650297</v>
      </c>
      <c r="O11" s="47">
        <f t="shared" si="1"/>
        <v>80.61815439557581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53186850</v>
      </c>
      <c r="L12" s="46">
        <v>0</v>
      </c>
      <c r="M12" s="46">
        <v>0</v>
      </c>
      <c r="N12" s="46">
        <f t="shared" si="2"/>
        <v>53186850</v>
      </c>
      <c r="O12" s="47">
        <f t="shared" si="1"/>
        <v>922.0541580708355</v>
      </c>
      <c r="P12" s="9"/>
    </row>
    <row r="13" spans="1:16" ht="15">
      <c r="A13" s="12"/>
      <c r="B13" s="44">
        <v>519</v>
      </c>
      <c r="C13" s="20" t="s">
        <v>62</v>
      </c>
      <c r="D13" s="46">
        <v>7462705</v>
      </c>
      <c r="E13" s="46">
        <v>2554</v>
      </c>
      <c r="F13" s="46">
        <v>0</v>
      </c>
      <c r="G13" s="46">
        <v>0</v>
      </c>
      <c r="H13" s="46">
        <v>0</v>
      </c>
      <c r="I13" s="46">
        <v>0</v>
      </c>
      <c r="J13" s="46">
        <v>20038889</v>
      </c>
      <c r="K13" s="46">
        <v>0</v>
      </c>
      <c r="L13" s="46">
        <v>0</v>
      </c>
      <c r="M13" s="46">
        <v>0</v>
      </c>
      <c r="N13" s="46">
        <f t="shared" si="2"/>
        <v>27504148</v>
      </c>
      <c r="O13" s="47">
        <f t="shared" si="1"/>
        <v>476.81549156597265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SUM(D15:D18)</f>
        <v>41200459</v>
      </c>
      <c r="E14" s="31">
        <f t="shared" si="3"/>
        <v>7942347</v>
      </c>
      <c r="F14" s="31">
        <f t="shared" si="3"/>
        <v>0</v>
      </c>
      <c r="G14" s="31">
        <f t="shared" si="3"/>
        <v>1280995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50423801</v>
      </c>
      <c r="O14" s="43">
        <f t="shared" si="1"/>
        <v>874.1535807776988</v>
      </c>
      <c r="P14" s="10"/>
    </row>
    <row r="15" spans="1:16" ht="15">
      <c r="A15" s="12"/>
      <c r="B15" s="44">
        <v>521</v>
      </c>
      <c r="C15" s="20" t="s">
        <v>27</v>
      </c>
      <c r="D15" s="46">
        <v>36997552</v>
      </c>
      <c r="E15" s="46">
        <v>363786</v>
      </c>
      <c r="F15" s="46">
        <v>0</v>
      </c>
      <c r="G15" s="46">
        <v>1279098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38640436</v>
      </c>
      <c r="O15" s="47">
        <f t="shared" si="1"/>
        <v>669.875630601737</v>
      </c>
      <c r="P15" s="9"/>
    </row>
    <row r="16" spans="1:16" ht="15">
      <c r="A16" s="12"/>
      <c r="B16" s="44">
        <v>522</v>
      </c>
      <c r="C16" s="20" t="s">
        <v>28</v>
      </c>
      <c r="D16" s="46">
        <v>3383047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3383047</v>
      </c>
      <c r="O16" s="47">
        <f t="shared" si="1"/>
        <v>58.64894336286254</v>
      </c>
      <c r="P16" s="9"/>
    </row>
    <row r="17" spans="1:16" ht="15">
      <c r="A17" s="12"/>
      <c r="B17" s="44">
        <v>524</v>
      </c>
      <c r="C17" s="20" t="s">
        <v>29</v>
      </c>
      <c r="D17" s="46">
        <v>0</v>
      </c>
      <c r="E17" s="46">
        <v>6949397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6949397</v>
      </c>
      <c r="O17" s="47">
        <f t="shared" si="1"/>
        <v>120.47565140509336</v>
      </c>
      <c r="P17" s="9"/>
    </row>
    <row r="18" spans="1:16" ht="15">
      <c r="A18" s="12"/>
      <c r="B18" s="44">
        <v>529</v>
      </c>
      <c r="C18" s="20" t="s">
        <v>83</v>
      </c>
      <c r="D18" s="46">
        <v>819860</v>
      </c>
      <c r="E18" s="46">
        <v>629164</v>
      </c>
      <c r="F18" s="46">
        <v>0</v>
      </c>
      <c r="G18" s="46">
        <v>1897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1450921</v>
      </c>
      <c r="O18" s="47">
        <f t="shared" si="1"/>
        <v>25.153355408005826</v>
      </c>
      <c r="P18" s="9"/>
    </row>
    <row r="19" spans="1:16" ht="15.75">
      <c r="A19" s="28" t="s">
        <v>30</v>
      </c>
      <c r="B19" s="29"/>
      <c r="C19" s="30"/>
      <c r="D19" s="31">
        <f aca="true" t="shared" si="5" ref="D19:M19">SUM(D20:D22)</f>
        <v>2171172</v>
      </c>
      <c r="E19" s="31">
        <f t="shared" si="5"/>
        <v>309086</v>
      </c>
      <c r="F19" s="31">
        <f t="shared" si="5"/>
        <v>0</v>
      </c>
      <c r="G19" s="31">
        <f t="shared" si="5"/>
        <v>2015876</v>
      </c>
      <c r="H19" s="31">
        <f t="shared" si="5"/>
        <v>0</v>
      </c>
      <c r="I19" s="31">
        <f t="shared" si="5"/>
        <v>53775301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58271435</v>
      </c>
      <c r="O19" s="43">
        <f t="shared" si="1"/>
        <v>1010.2011857913077</v>
      </c>
      <c r="P19" s="10"/>
    </row>
    <row r="20" spans="1:16" ht="15">
      <c r="A20" s="12"/>
      <c r="B20" s="44">
        <v>534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13362371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13362371</v>
      </c>
      <c r="O20" s="47">
        <f t="shared" si="1"/>
        <v>231.65180382435034</v>
      </c>
      <c r="P20" s="9"/>
    </row>
    <row r="21" spans="1:16" ht="15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40412930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40412930</v>
      </c>
      <c r="O21" s="47">
        <f t="shared" si="1"/>
        <v>700.6038174158764</v>
      </c>
      <c r="P21" s="9"/>
    </row>
    <row r="22" spans="1:16" ht="15">
      <c r="A22" s="12"/>
      <c r="B22" s="44">
        <v>539</v>
      </c>
      <c r="C22" s="20" t="s">
        <v>34</v>
      </c>
      <c r="D22" s="46">
        <v>2171172</v>
      </c>
      <c r="E22" s="46">
        <v>309086</v>
      </c>
      <c r="F22" s="46">
        <v>0</v>
      </c>
      <c r="G22" s="46">
        <v>2015876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4496134</v>
      </c>
      <c r="O22" s="47">
        <f t="shared" si="1"/>
        <v>77.9455645510809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SUM(D24:D25)</f>
        <v>4547462</v>
      </c>
      <c r="E23" s="31">
        <f t="shared" si="6"/>
        <v>11586272</v>
      </c>
      <c r="F23" s="31">
        <f t="shared" si="6"/>
        <v>0</v>
      </c>
      <c r="G23" s="31">
        <f t="shared" si="6"/>
        <v>3039249</v>
      </c>
      <c r="H23" s="31">
        <f t="shared" si="6"/>
        <v>0</v>
      </c>
      <c r="I23" s="31">
        <f t="shared" si="6"/>
        <v>4508990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23681973</v>
      </c>
      <c r="O23" s="43">
        <f t="shared" si="1"/>
        <v>410.55376800790526</v>
      </c>
      <c r="P23" s="10"/>
    </row>
    <row r="24" spans="1:16" ht="15">
      <c r="A24" s="12"/>
      <c r="B24" s="44">
        <v>541</v>
      </c>
      <c r="C24" s="20" t="s">
        <v>65</v>
      </c>
      <c r="D24" s="46">
        <v>4547462</v>
      </c>
      <c r="E24" s="46">
        <v>11586272</v>
      </c>
      <c r="F24" s="46">
        <v>0</v>
      </c>
      <c r="G24" s="46">
        <v>3039249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19172983</v>
      </c>
      <c r="O24" s="47">
        <f t="shared" si="1"/>
        <v>332.3853301666002</v>
      </c>
      <c r="P24" s="9"/>
    </row>
    <row r="25" spans="1:16" ht="15">
      <c r="A25" s="12"/>
      <c r="B25" s="44">
        <v>545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4508990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4508990</v>
      </c>
      <c r="O25" s="47">
        <f t="shared" si="1"/>
        <v>78.16843784130506</v>
      </c>
      <c r="P25" s="9"/>
    </row>
    <row r="26" spans="1:16" ht="15.75">
      <c r="A26" s="28" t="s">
        <v>38</v>
      </c>
      <c r="B26" s="29"/>
      <c r="C26" s="30"/>
      <c r="D26" s="31">
        <f aca="true" t="shared" si="8" ref="D26:M26">SUM(D27:D28)</f>
        <v>511901</v>
      </c>
      <c r="E26" s="31">
        <f t="shared" si="8"/>
        <v>4319866</v>
      </c>
      <c r="F26" s="31">
        <f t="shared" si="8"/>
        <v>0</v>
      </c>
      <c r="G26" s="31">
        <f t="shared" si="8"/>
        <v>1042435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939387</v>
      </c>
      <c r="N26" s="31">
        <f t="shared" si="7"/>
        <v>6813589</v>
      </c>
      <c r="O26" s="43">
        <f t="shared" si="1"/>
        <v>118.12126623095193</v>
      </c>
      <c r="P26" s="10"/>
    </row>
    <row r="27" spans="1:16" ht="15">
      <c r="A27" s="13"/>
      <c r="B27" s="45">
        <v>554</v>
      </c>
      <c r="C27" s="21" t="s">
        <v>39</v>
      </c>
      <c r="D27" s="46">
        <v>511901</v>
      </c>
      <c r="E27" s="46">
        <v>3113659</v>
      </c>
      <c r="F27" s="46">
        <v>0</v>
      </c>
      <c r="G27" s="46">
        <v>1042435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4667995</v>
      </c>
      <c r="O27" s="47">
        <f t="shared" si="1"/>
        <v>80.92496922836884</v>
      </c>
      <c r="P27" s="9"/>
    </row>
    <row r="28" spans="1:16" ht="15">
      <c r="A28" s="13"/>
      <c r="B28" s="45">
        <v>559</v>
      </c>
      <c r="C28" s="21" t="s">
        <v>40</v>
      </c>
      <c r="D28" s="46">
        <v>0</v>
      </c>
      <c r="E28" s="46">
        <v>1206207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939387</v>
      </c>
      <c r="N28" s="46">
        <f t="shared" si="7"/>
        <v>2145594</v>
      </c>
      <c r="O28" s="47">
        <f t="shared" si="1"/>
        <v>37.19629700258308</v>
      </c>
      <c r="P28" s="9"/>
    </row>
    <row r="29" spans="1:16" ht="15.75">
      <c r="A29" s="28" t="s">
        <v>84</v>
      </c>
      <c r="B29" s="29"/>
      <c r="C29" s="30"/>
      <c r="D29" s="31">
        <f aca="true" t="shared" si="9" ref="D29:M29">SUM(D30:D30)</f>
        <v>769455</v>
      </c>
      <c r="E29" s="31">
        <f t="shared" si="9"/>
        <v>40000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809455</v>
      </c>
      <c r="O29" s="43">
        <f t="shared" si="1"/>
        <v>14.032817294523516</v>
      </c>
      <c r="P29" s="10"/>
    </row>
    <row r="30" spans="1:16" ht="15">
      <c r="A30" s="12"/>
      <c r="B30" s="44">
        <v>564</v>
      </c>
      <c r="C30" s="20" t="s">
        <v>85</v>
      </c>
      <c r="D30" s="46">
        <v>769455</v>
      </c>
      <c r="E30" s="46">
        <v>40000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809455</v>
      </c>
      <c r="O30" s="47">
        <f t="shared" si="1"/>
        <v>14.032817294523516</v>
      </c>
      <c r="P30" s="9"/>
    </row>
    <row r="31" spans="1:16" ht="15.75">
      <c r="A31" s="28" t="s">
        <v>41</v>
      </c>
      <c r="B31" s="29"/>
      <c r="C31" s="30"/>
      <c r="D31" s="31">
        <f aca="true" t="shared" si="11" ref="D31:M31">SUM(D32:D33)</f>
        <v>8030496</v>
      </c>
      <c r="E31" s="31">
        <f t="shared" si="11"/>
        <v>647248</v>
      </c>
      <c r="F31" s="31">
        <f t="shared" si="11"/>
        <v>0</v>
      </c>
      <c r="G31" s="31">
        <f t="shared" si="11"/>
        <v>966080</v>
      </c>
      <c r="H31" s="31">
        <f t="shared" si="11"/>
        <v>0</v>
      </c>
      <c r="I31" s="31">
        <f t="shared" si="11"/>
        <v>14753808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24397632</v>
      </c>
      <c r="O31" s="43">
        <f t="shared" si="1"/>
        <v>422.96052563146856</v>
      </c>
      <c r="P31" s="9"/>
    </row>
    <row r="32" spans="1:16" ht="15">
      <c r="A32" s="12"/>
      <c r="B32" s="44">
        <v>572</v>
      </c>
      <c r="C32" s="20" t="s">
        <v>66</v>
      </c>
      <c r="D32" s="46">
        <v>7822511</v>
      </c>
      <c r="E32" s="46">
        <v>647248</v>
      </c>
      <c r="F32" s="46">
        <v>0</v>
      </c>
      <c r="G32" s="46">
        <v>966080</v>
      </c>
      <c r="H32" s="46">
        <v>0</v>
      </c>
      <c r="I32" s="46">
        <v>1910562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11346401</v>
      </c>
      <c r="O32" s="47">
        <f t="shared" si="1"/>
        <v>196.70268536657247</v>
      </c>
      <c r="P32" s="9"/>
    </row>
    <row r="33" spans="1:16" ht="15">
      <c r="A33" s="12"/>
      <c r="B33" s="44">
        <v>575</v>
      </c>
      <c r="C33" s="20" t="s">
        <v>67</v>
      </c>
      <c r="D33" s="46">
        <v>207985</v>
      </c>
      <c r="E33" s="46">
        <v>0</v>
      </c>
      <c r="F33" s="46">
        <v>0</v>
      </c>
      <c r="G33" s="46">
        <v>0</v>
      </c>
      <c r="H33" s="46">
        <v>0</v>
      </c>
      <c r="I33" s="46">
        <v>12843246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13051231</v>
      </c>
      <c r="O33" s="47">
        <f t="shared" si="1"/>
        <v>226.25784026489606</v>
      </c>
      <c r="P33" s="9"/>
    </row>
    <row r="34" spans="1:16" ht="15.75">
      <c r="A34" s="28" t="s">
        <v>68</v>
      </c>
      <c r="B34" s="29"/>
      <c r="C34" s="30"/>
      <c r="D34" s="31">
        <f aca="true" t="shared" si="12" ref="D34:M34">SUM(D35:D35)</f>
        <v>615076</v>
      </c>
      <c r="E34" s="31">
        <f t="shared" si="12"/>
        <v>3038766</v>
      </c>
      <c r="F34" s="31">
        <f t="shared" si="12"/>
        <v>0</v>
      </c>
      <c r="G34" s="31">
        <f t="shared" si="12"/>
        <v>1397476</v>
      </c>
      <c r="H34" s="31">
        <f t="shared" si="12"/>
        <v>0</v>
      </c>
      <c r="I34" s="31">
        <f t="shared" si="12"/>
        <v>0</v>
      </c>
      <c r="J34" s="31">
        <f t="shared" si="12"/>
        <v>6645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5057963</v>
      </c>
      <c r="O34" s="43">
        <f t="shared" si="1"/>
        <v>87.68550526151553</v>
      </c>
      <c r="P34" s="9"/>
    </row>
    <row r="35" spans="1:16" ht="15.75" thickBot="1">
      <c r="A35" s="12"/>
      <c r="B35" s="44">
        <v>581</v>
      </c>
      <c r="C35" s="20" t="s">
        <v>69</v>
      </c>
      <c r="D35" s="46">
        <v>615076</v>
      </c>
      <c r="E35" s="46">
        <v>3038766</v>
      </c>
      <c r="F35" s="46">
        <v>0</v>
      </c>
      <c r="G35" s="46">
        <v>1397476</v>
      </c>
      <c r="H35" s="46">
        <v>0</v>
      </c>
      <c r="I35" s="46">
        <v>0</v>
      </c>
      <c r="J35" s="46">
        <v>6645</v>
      </c>
      <c r="K35" s="46">
        <v>0</v>
      </c>
      <c r="L35" s="46">
        <v>0</v>
      </c>
      <c r="M35" s="46">
        <v>0</v>
      </c>
      <c r="N35" s="46">
        <f t="shared" si="10"/>
        <v>5057963</v>
      </c>
      <c r="O35" s="47">
        <f t="shared" si="1"/>
        <v>87.68550526151553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SUM(D5,D14,D19,D23,D26,D29,D31,D34)</f>
        <v>76749548</v>
      </c>
      <c r="E36" s="15">
        <f t="shared" si="13"/>
        <v>28170296</v>
      </c>
      <c r="F36" s="15">
        <f t="shared" si="13"/>
        <v>4650297</v>
      </c>
      <c r="G36" s="15">
        <f t="shared" si="13"/>
        <v>9895202</v>
      </c>
      <c r="H36" s="15">
        <f t="shared" si="13"/>
        <v>0</v>
      </c>
      <c r="I36" s="15">
        <f t="shared" si="13"/>
        <v>73038099</v>
      </c>
      <c r="J36" s="15">
        <f t="shared" si="13"/>
        <v>20045534</v>
      </c>
      <c r="K36" s="15">
        <f t="shared" si="13"/>
        <v>53186850</v>
      </c>
      <c r="L36" s="15">
        <f t="shared" si="13"/>
        <v>0</v>
      </c>
      <c r="M36" s="15">
        <f t="shared" si="13"/>
        <v>939387</v>
      </c>
      <c r="N36" s="15">
        <f t="shared" si="10"/>
        <v>266675213</v>
      </c>
      <c r="O36" s="37">
        <f t="shared" si="1"/>
        <v>4623.116221417055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88</v>
      </c>
      <c r="M38" s="93"/>
      <c r="N38" s="93"/>
      <c r="O38" s="41">
        <v>57683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17303877</v>
      </c>
      <c r="E5" s="26">
        <f t="shared" si="0"/>
        <v>617529</v>
      </c>
      <c r="F5" s="26">
        <f t="shared" si="0"/>
        <v>4635296</v>
      </c>
      <c r="G5" s="26">
        <f t="shared" si="0"/>
        <v>1777775</v>
      </c>
      <c r="H5" s="26">
        <f t="shared" si="0"/>
        <v>0</v>
      </c>
      <c r="I5" s="26">
        <f t="shared" si="0"/>
        <v>0</v>
      </c>
      <c r="J5" s="26">
        <f t="shared" si="0"/>
        <v>21985465</v>
      </c>
      <c r="K5" s="26">
        <f t="shared" si="0"/>
        <v>54886306</v>
      </c>
      <c r="L5" s="26">
        <f t="shared" si="0"/>
        <v>0</v>
      </c>
      <c r="M5" s="26">
        <f t="shared" si="0"/>
        <v>0</v>
      </c>
      <c r="N5" s="27">
        <f>SUM(D5:M5)</f>
        <v>101206248</v>
      </c>
      <c r="O5" s="32">
        <f aca="true" t="shared" si="1" ref="O5:O36">(N5/O$38)</f>
        <v>1785.1945248006773</v>
      </c>
      <c r="P5" s="6"/>
    </row>
    <row r="6" spans="1:16" ht="15">
      <c r="A6" s="12"/>
      <c r="B6" s="44">
        <v>511</v>
      </c>
      <c r="C6" s="20" t="s">
        <v>19</v>
      </c>
      <c r="D6" s="46">
        <v>374509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374509</v>
      </c>
      <c r="O6" s="47">
        <f t="shared" si="1"/>
        <v>6.606029069357229</v>
      </c>
      <c r="P6" s="9"/>
    </row>
    <row r="7" spans="1:16" ht="15">
      <c r="A7" s="12"/>
      <c r="B7" s="44">
        <v>512</v>
      </c>
      <c r="C7" s="20" t="s">
        <v>20</v>
      </c>
      <c r="D7" s="46">
        <v>1465563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1465563</v>
      </c>
      <c r="O7" s="47">
        <f t="shared" si="1"/>
        <v>25.85131941014605</v>
      </c>
      <c r="P7" s="9"/>
    </row>
    <row r="8" spans="1:16" ht="15">
      <c r="A8" s="12"/>
      <c r="B8" s="44">
        <v>513</v>
      </c>
      <c r="C8" s="20" t="s">
        <v>21</v>
      </c>
      <c r="D8" s="46">
        <v>5389752</v>
      </c>
      <c r="E8" s="46">
        <v>9138</v>
      </c>
      <c r="F8" s="46">
        <v>0</v>
      </c>
      <c r="G8" s="46">
        <v>1192765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6591655</v>
      </c>
      <c r="O8" s="47">
        <f t="shared" si="1"/>
        <v>116.27134339942144</v>
      </c>
      <c r="P8" s="9"/>
    </row>
    <row r="9" spans="1:16" ht="15">
      <c r="A9" s="12"/>
      <c r="B9" s="44">
        <v>514</v>
      </c>
      <c r="C9" s="20" t="s">
        <v>22</v>
      </c>
      <c r="D9" s="46">
        <v>1860813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1860813</v>
      </c>
      <c r="O9" s="47">
        <f t="shared" si="1"/>
        <v>32.823202568263596</v>
      </c>
      <c r="P9" s="9"/>
    </row>
    <row r="10" spans="1:16" ht="15">
      <c r="A10" s="12"/>
      <c r="B10" s="44">
        <v>515</v>
      </c>
      <c r="C10" s="20" t="s">
        <v>57</v>
      </c>
      <c r="D10" s="46">
        <v>1696724</v>
      </c>
      <c r="E10" s="46">
        <v>167052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1863776</v>
      </c>
      <c r="O10" s="47">
        <f t="shared" si="1"/>
        <v>32.8754674380865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4635296</v>
      </c>
      <c r="G11" s="46">
        <v>585010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5220306</v>
      </c>
      <c r="O11" s="47">
        <f t="shared" si="1"/>
        <v>92.08188104141678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54886306</v>
      </c>
      <c r="L12" s="46">
        <v>0</v>
      </c>
      <c r="M12" s="46">
        <v>0</v>
      </c>
      <c r="N12" s="46">
        <f t="shared" si="2"/>
        <v>54886306</v>
      </c>
      <c r="O12" s="47">
        <f t="shared" si="1"/>
        <v>968.1490510124885</v>
      </c>
      <c r="P12" s="9"/>
    </row>
    <row r="13" spans="1:16" ht="15">
      <c r="A13" s="12"/>
      <c r="B13" s="44">
        <v>519</v>
      </c>
      <c r="C13" s="20" t="s">
        <v>62</v>
      </c>
      <c r="D13" s="46">
        <v>6516516</v>
      </c>
      <c r="E13" s="46">
        <v>441339</v>
      </c>
      <c r="F13" s="46">
        <v>0</v>
      </c>
      <c r="G13" s="46">
        <v>0</v>
      </c>
      <c r="H13" s="46">
        <v>0</v>
      </c>
      <c r="I13" s="46">
        <v>0</v>
      </c>
      <c r="J13" s="46">
        <v>21985465</v>
      </c>
      <c r="K13" s="46">
        <v>0</v>
      </c>
      <c r="L13" s="46">
        <v>0</v>
      </c>
      <c r="M13" s="46">
        <v>0</v>
      </c>
      <c r="N13" s="46">
        <f t="shared" si="2"/>
        <v>28943320</v>
      </c>
      <c r="O13" s="47">
        <f t="shared" si="1"/>
        <v>510.5362308614972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SUM(D15:D18)</f>
        <v>37883580</v>
      </c>
      <c r="E14" s="31">
        <f t="shared" si="3"/>
        <v>5896729</v>
      </c>
      <c r="F14" s="31">
        <f t="shared" si="3"/>
        <v>0</v>
      </c>
      <c r="G14" s="31">
        <f t="shared" si="3"/>
        <v>1396403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45176712</v>
      </c>
      <c r="O14" s="43">
        <f t="shared" si="1"/>
        <v>796.8798419530092</v>
      </c>
      <c r="P14" s="10"/>
    </row>
    <row r="15" spans="1:16" ht="15">
      <c r="A15" s="12"/>
      <c r="B15" s="44">
        <v>521</v>
      </c>
      <c r="C15" s="20" t="s">
        <v>27</v>
      </c>
      <c r="D15" s="46">
        <v>33874779</v>
      </c>
      <c r="E15" s="46">
        <v>364641</v>
      </c>
      <c r="F15" s="46">
        <v>0</v>
      </c>
      <c r="G15" s="46">
        <v>1386328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35625748</v>
      </c>
      <c r="O15" s="47">
        <f t="shared" si="1"/>
        <v>628.408734918507</v>
      </c>
      <c r="P15" s="9"/>
    </row>
    <row r="16" spans="1:16" ht="15">
      <c r="A16" s="12"/>
      <c r="B16" s="44">
        <v>522</v>
      </c>
      <c r="C16" s="20" t="s">
        <v>28</v>
      </c>
      <c r="D16" s="46">
        <v>3231926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3231926</v>
      </c>
      <c r="O16" s="47">
        <f t="shared" si="1"/>
        <v>57.00850208142242</v>
      </c>
      <c r="P16" s="9"/>
    </row>
    <row r="17" spans="1:16" ht="15">
      <c r="A17" s="12"/>
      <c r="B17" s="44">
        <v>524</v>
      </c>
      <c r="C17" s="20" t="s">
        <v>29</v>
      </c>
      <c r="D17" s="46">
        <v>0</v>
      </c>
      <c r="E17" s="46">
        <v>5469365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5469365</v>
      </c>
      <c r="O17" s="47">
        <f t="shared" si="1"/>
        <v>96.47507584844422</v>
      </c>
      <c r="P17" s="9"/>
    </row>
    <row r="18" spans="1:16" ht="15">
      <c r="A18" s="12"/>
      <c r="B18" s="44">
        <v>529</v>
      </c>
      <c r="C18" s="20" t="s">
        <v>83</v>
      </c>
      <c r="D18" s="46">
        <v>776875</v>
      </c>
      <c r="E18" s="46">
        <v>62723</v>
      </c>
      <c r="F18" s="46">
        <v>0</v>
      </c>
      <c r="G18" s="46">
        <v>10075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849673</v>
      </c>
      <c r="O18" s="47">
        <f t="shared" si="1"/>
        <v>14.987529104635575</v>
      </c>
      <c r="P18" s="9"/>
    </row>
    <row r="19" spans="1:16" ht="15.75">
      <c r="A19" s="28" t="s">
        <v>30</v>
      </c>
      <c r="B19" s="29"/>
      <c r="C19" s="30"/>
      <c r="D19" s="31">
        <f aca="true" t="shared" si="5" ref="D19:M19">SUM(D20:D22)</f>
        <v>4859216</v>
      </c>
      <c r="E19" s="31">
        <f t="shared" si="5"/>
        <v>10883073</v>
      </c>
      <c r="F19" s="31">
        <f t="shared" si="5"/>
        <v>0</v>
      </c>
      <c r="G19" s="31">
        <f t="shared" si="5"/>
        <v>2117406</v>
      </c>
      <c r="H19" s="31">
        <f t="shared" si="5"/>
        <v>0</v>
      </c>
      <c r="I19" s="31">
        <f t="shared" si="5"/>
        <v>60756764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78616459</v>
      </c>
      <c r="O19" s="43">
        <f t="shared" si="1"/>
        <v>1386.7293268891553</v>
      </c>
      <c r="P19" s="10"/>
    </row>
    <row r="20" spans="1:16" ht="15">
      <c r="A20" s="12"/>
      <c r="B20" s="44">
        <v>534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13140277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13140277</v>
      </c>
      <c r="O20" s="47">
        <f t="shared" si="1"/>
        <v>231.78362026388203</v>
      </c>
      <c r="P20" s="9"/>
    </row>
    <row r="21" spans="1:16" ht="15">
      <c r="A21" s="12"/>
      <c r="B21" s="44">
        <v>536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47616487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47616487</v>
      </c>
      <c r="O21" s="47">
        <f t="shared" si="1"/>
        <v>839.9154554434488</v>
      </c>
      <c r="P21" s="9"/>
    </row>
    <row r="22" spans="1:16" ht="15">
      <c r="A22" s="12"/>
      <c r="B22" s="44">
        <v>539</v>
      </c>
      <c r="C22" s="20" t="s">
        <v>34</v>
      </c>
      <c r="D22" s="46">
        <v>4859216</v>
      </c>
      <c r="E22" s="46">
        <v>10883073</v>
      </c>
      <c r="F22" s="46">
        <v>0</v>
      </c>
      <c r="G22" s="46">
        <v>2117406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17859695</v>
      </c>
      <c r="O22" s="47">
        <f t="shared" si="1"/>
        <v>315.0302511818246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SUM(D24:D25)</f>
        <v>4495081</v>
      </c>
      <c r="E23" s="31">
        <f t="shared" si="6"/>
        <v>4822424</v>
      </c>
      <c r="F23" s="31">
        <f t="shared" si="6"/>
        <v>0</v>
      </c>
      <c r="G23" s="31">
        <f t="shared" si="6"/>
        <v>3368296</v>
      </c>
      <c r="H23" s="31">
        <f t="shared" si="6"/>
        <v>0</v>
      </c>
      <c r="I23" s="31">
        <f t="shared" si="6"/>
        <v>4508458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17194259</v>
      </c>
      <c r="O23" s="43">
        <f t="shared" si="1"/>
        <v>303.2925104071121</v>
      </c>
      <c r="P23" s="10"/>
    </row>
    <row r="24" spans="1:16" ht="15">
      <c r="A24" s="12"/>
      <c r="B24" s="44">
        <v>541</v>
      </c>
      <c r="C24" s="20" t="s">
        <v>65</v>
      </c>
      <c r="D24" s="46">
        <v>4495081</v>
      </c>
      <c r="E24" s="46">
        <v>4822424</v>
      </c>
      <c r="F24" s="46">
        <v>0</v>
      </c>
      <c r="G24" s="46">
        <v>3368296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12685801</v>
      </c>
      <c r="O24" s="47">
        <f t="shared" si="1"/>
        <v>223.767039441191</v>
      </c>
      <c r="P24" s="9"/>
    </row>
    <row r="25" spans="1:16" ht="15">
      <c r="A25" s="12"/>
      <c r="B25" s="44">
        <v>545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4508458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4508458</v>
      </c>
      <c r="O25" s="47">
        <f t="shared" si="1"/>
        <v>79.52547096592112</v>
      </c>
      <c r="P25" s="9"/>
    </row>
    <row r="26" spans="1:16" ht="15.75">
      <c r="A26" s="28" t="s">
        <v>38</v>
      </c>
      <c r="B26" s="29"/>
      <c r="C26" s="30"/>
      <c r="D26" s="31">
        <f aca="true" t="shared" si="8" ref="D26:M26">SUM(D27:D28)</f>
        <v>545721</v>
      </c>
      <c r="E26" s="31">
        <f t="shared" si="8"/>
        <v>5246112</v>
      </c>
      <c r="F26" s="31">
        <f t="shared" si="8"/>
        <v>0</v>
      </c>
      <c r="G26" s="31">
        <f t="shared" si="8"/>
        <v>16746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732094</v>
      </c>
      <c r="N26" s="31">
        <f t="shared" si="7"/>
        <v>6540673</v>
      </c>
      <c r="O26" s="43">
        <f t="shared" si="1"/>
        <v>115.37206307768292</v>
      </c>
      <c r="P26" s="10"/>
    </row>
    <row r="27" spans="1:16" ht="15">
      <c r="A27" s="13"/>
      <c r="B27" s="45">
        <v>554</v>
      </c>
      <c r="C27" s="21" t="s">
        <v>39</v>
      </c>
      <c r="D27" s="46">
        <v>545721</v>
      </c>
      <c r="E27" s="46">
        <v>5106279</v>
      </c>
      <c r="F27" s="46">
        <v>0</v>
      </c>
      <c r="G27" s="46">
        <v>16746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5668746</v>
      </c>
      <c r="O27" s="47">
        <f t="shared" si="1"/>
        <v>99.99199181542369</v>
      </c>
      <c r="P27" s="9"/>
    </row>
    <row r="28" spans="1:16" ht="15">
      <c r="A28" s="13"/>
      <c r="B28" s="45">
        <v>559</v>
      </c>
      <c r="C28" s="21" t="s">
        <v>40</v>
      </c>
      <c r="D28" s="46">
        <v>0</v>
      </c>
      <c r="E28" s="46">
        <v>139833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732094</v>
      </c>
      <c r="N28" s="46">
        <f t="shared" si="7"/>
        <v>871927</v>
      </c>
      <c r="O28" s="47">
        <f t="shared" si="1"/>
        <v>15.380071262259225</v>
      </c>
      <c r="P28" s="9"/>
    </row>
    <row r="29" spans="1:16" ht="15.75">
      <c r="A29" s="28" t="s">
        <v>84</v>
      </c>
      <c r="B29" s="29"/>
      <c r="C29" s="30"/>
      <c r="D29" s="31">
        <f aca="true" t="shared" si="9" ref="D29:M29">SUM(D30:D30)</f>
        <v>898906</v>
      </c>
      <c r="E29" s="31">
        <f t="shared" si="9"/>
        <v>40000</v>
      </c>
      <c r="F29" s="31">
        <f t="shared" si="9"/>
        <v>0</v>
      </c>
      <c r="G29" s="31">
        <f t="shared" si="9"/>
        <v>18259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957165</v>
      </c>
      <c r="O29" s="43">
        <f t="shared" si="1"/>
        <v>16.883599096874338</v>
      </c>
      <c r="P29" s="10"/>
    </row>
    <row r="30" spans="1:16" ht="15">
      <c r="A30" s="12"/>
      <c r="B30" s="44">
        <v>564</v>
      </c>
      <c r="C30" s="20" t="s">
        <v>85</v>
      </c>
      <c r="D30" s="46">
        <v>898906</v>
      </c>
      <c r="E30" s="46">
        <v>40000</v>
      </c>
      <c r="F30" s="46">
        <v>0</v>
      </c>
      <c r="G30" s="46">
        <v>18259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957165</v>
      </c>
      <c r="O30" s="47">
        <f t="shared" si="1"/>
        <v>16.883599096874338</v>
      </c>
      <c r="P30" s="9"/>
    </row>
    <row r="31" spans="1:16" ht="15.75">
      <c r="A31" s="28" t="s">
        <v>41</v>
      </c>
      <c r="B31" s="29"/>
      <c r="C31" s="30"/>
      <c r="D31" s="31">
        <f aca="true" t="shared" si="11" ref="D31:M31">SUM(D32:D33)</f>
        <v>4254973</v>
      </c>
      <c r="E31" s="31">
        <f t="shared" si="11"/>
        <v>316294</v>
      </c>
      <c r="F31" s="31">
        <f t="shared" si="11"/>
        <v>0</v>
      </c>
      <c r="G31" s="31">
        <f t="shared" si="11"/>
        <v>840397</v>
      </c>
      <c r="H31" s="31">
        <f t="shared" si="11"/>
        <v>0</v>
      </c>
      <c r="I31" s="31">
        <f t="shared" si="11"/>
        <v>18969148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24380812</v>
      </c>
      <c r="O31" s="43">
        <f t="shared" si="1"/>
        <v>430.05736259084176</v>
      </c>
      <c r="P31" s="9"/>
    </row>
    <row r="32" spans="1:16" ht="15">
      <c r="A32" s="12"/>
      <c r="B32" s="44">
        <v>572</v>
      </c>
      <c r="C32" s="20" t="s">
        <v>66</v>
      </c>
      <c r="D32" s="46">
        <v>2380060</v>
      </c>
      <c r="E32" s="46">
        <v>316294</v>
      </c>
      <c r="F32" s="46">
        <v>0</v>
      </c>
      <c r="G32" s="46">
        <v>840397</v>
      </c>
      <c r="H32" s="46">
        <v>0</v>
      </c>
      <c r="I32" s="46">
        <v>2970407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6507158</v>
      </c>
      <c r="O32" s="47">
        <f t="shared" si="1"/>
        <v>114.78088619205532</v>
      </c>
      <c r="P32" s="9"/>
    </row>
    <row r="33" spans="1:16" ht="15">
      <c r="A33" s="12"/>
      <c r="B33" s="44">
        <v>575</v>
      </c>
      <c r="C33" s="20" t="s">
        <v>67</v>
      </c>
      <c r="D33" s="46">
        <v>1874913</v>
      </c>
      <c r="E33" s="46">
        <v>0</v>
      </c>
      <c r="F33" s="46">
        <v>0</v>
      </c>
      <c r="G33" s="46">
        <v>0</v>
      </c>
      <c r="H33" s="46">
        <v>0</v>
      </c>
      <c r="I33" s="46">
        <v>15998741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17873654</v>
      </c>
      <c r="O33" s="47">
        <f t="shared" si="1"/>
        <v>315.27647639878643</v>
      </c>
      <c r="P33" s="9"/>
    </row>
    <row r="34" spans="1:16" ht="15.75">
      <c r="A34" s="28" t="s">
        <v>68</v>
      </c>
      <c r="B34" s="29"/>
      <c r="C34" s="30"/>
      <c r="D34" s="31">
        <f aca="true" t="shared" si="12" ref="D34:M34">SUM(D35:D35)</f>
        <v>4277175</v>
      </c>
      <c r="E34" s="31">
        <f t="shared" si="12"/>
        <v>3190320</v>
      </c>
      <c r="F34" s="31">
        <f t="shared" si="12"/>
        <v>0</v>
      </c>
      <c r="G34" s="31">
        <f t="shared" si="12"/>
        <v>1329818</v>
      </c>
      <c r="H34" s="31">
        <f t="shared" si="12"/>
        <v>0</v>
      </c>
      <c r="I34" s="31">
        <f t="shared" si="12"/>
        <v>200000</v>
      </c>
      <c r="J34" s="31">
        <f t="shared" si="12"/>
        <v>140939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9138252</v>
      </c>
      <c r="O34" s="43">
        <f t="shared" si="1"/>
        <v>161.19120863613915</v>
      </c>
      <c r="P34" s="9"/>
    </row>
    <row r="35" spans="1:16" ht="15.75" thickBot="1">
      <c r="A35" s="12"/>
      <c r="B35" s="44">
        <v>581</v>
      </c>
      <c r="C35" s="20" t="s">
        <v>69</v>
      </c>
      <c r="D35" s="46">
        <v>4277175</v>
      </c>
      <c r="E35" s="46">
        <v>3190320</v>
      </c>
      <c r="F35" s="46">
        <v>0</v>
      </c>
      <c r="G35" s="46">
        <v>1329818</v>
      </c>
      <c r="H35" s="46">
        <v>0</v>
      </c>
      <c r="I35" s="46">
        <v>200000</v>
      </c>
      <c r="J35" s="46">
        <v>140939</v>
      </c>
      <c r="K35" s="46">
        <v>0</v>
      </c>
      <c r="L35" s="46">
        <v>0</v>
      </c>
      <c r="M35" s="46">
        <v>0</v>
      </c>
      <c r="N35" s="46">
        <f t="shared" si="10"/>
        <v>9138252</v>
      </c>
      <c r="O35" s="47">
        <f t="shared" si="1"/>
        <v>161.19120863613915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SUM(D5,D14,D19,D23,D26,D29,D31,D34)</f>
        <v>74518529</v>
      </c>
      <c r="E36" s="15">
        <f t="shared" si="13"/>
        <v>31012481</v>
      </c>
      <c r="F36" s="15">
        <f t="shared" si="13"/>
        <v>4635296</v>
      </c>
      <c r="G36" s="15">
        <f t="shared" si="13"/>
        <v>10865100</v>
      </c>
      <c r="H36" s="15">
        <f t="shared" si="13"/>
        <v>0</v>
      </c>
      <c r="I36" s="15">
        <f t="shared" si="13"/>
        <v>84434370</v>
      </c>
      <c r="J36" s="15">
        <f t="shared" si="13"/>
        <v>22126404</v>
      </c>
      <c r="K36" s="15">
        <f t="shared" si="13"/>
        <v>54886306</v>
      </c>
      <c r="L36" s="15">
        <f t="shared" si="13"/>
        <v>0</v>
      </c>
      <c r="M36" s="15">
        <f t="shared" si="13"/>
        <v>732094</v>
      </c>
      <c r="N36" s="15">
        <f t="shared" si="10"/>
        <v>283210580</v>
      </c>
      <c r="O36" s="37">
        <f t="shared" si="1"/>
        <v>4995.600437451492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86</v>
      </c>
      <c r="M38" s="93"/>
      <c r="N38" s="93"/>
      <c r="O38" s="41">
        <v>56692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17098801</v>
      </c>
      <c r="E5" s="26">
        <f t="shared" si="0"/>
        <v>288675</v>
      </c>
      <c r="F5" s="26">
        <f t="shared" si="0"/>
        <v>4611462</v>
      </c>
      <c r="G5" s="26">
        <f t="shared" si="0"/>
        <v>1587226</v>
      </c>
      <c r="H5" s="26">
        <f t="shared" si="0"/>
        <v>0</v>
      </c>
      <c r="I5" s="26">
        <f t="shared" si="0"/>
        <v>0</v>
      </c>
      <c r="J5" s="26">
        <f t="shared" si="0"/>
        <v>20431549</v>
      </c>
      <c r="K5" s="26">
        <f t="shared" si="0"/>
        <v>50945706</v>
      </c>
      <c r="L5" s="26">
        <f t="shared" si="0"/>
        <v>0</v>
      </c>
      <c r="M5" s="26">
        <f t="shared" si="0"/>
        <v>0</v>
      </c>
      <c r="N5" s="27">
        <f>SUM(D5:M5)</f>
        <v>94963419</v>
      </c>
      <c r="O5" s="32">
        <f aca="true" t="shared" si="1" ref="O5:O33">(N5/O$35)</f>
        <v>1700.8779732053304</v>
      </c>
      <c r="P5" s="6"/>
    </row>
    <row r="6" spans="1:16" ht="15">
      <c r="A6" s="12"/>
      <c r="B6" s="44">
        <v>511</v>
      </c>
      <c r="C6" s="20" t="s">
        <v>19</v>
      </c>
      <c r="D6" s="46">
        <v>367069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367069</v>
      </c>
      <c r="O6" s="47">
        <f t="shared" si="1"/>
        <v>6.574527152887233</v>
      </c>
      <c r="P6" s="9"/>
    </row>
    <row r="7" spans="1:16" ht="15">
      <c r="A7" s="12"/>
      <c r="B7" s="44">
        <v>512</v>
      </c>
      <c r="C7" s="20" t="s">
        <v>20</v>
      </c>
      <c r="D7" s="46">
        <v>1171567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1171567</v>
      </c>
      <c r="O7" s="47">
        <f t="shared" si="1"/>
        <v>20.983790657687347</v>
      </c>
      <c r="P7" s="9"/>
    </row>
    <row r="8" spans="1:16" ht="15">
      <c r="A8" s="12"/>
      <c r="B8" s="44">
        <v>513</v>
      </c>
      <c r="C8" s="20" t="s">
        <v>21</v>
      </c>
      <c r="D8" s="46">
        <v>5284939</v>
      </c>
      <c r="E8" s="46">
        <v>0</v>
      </c>
      <c r="F8" s="46">
        <v>0</v>
      </c>
      <c r="G8" s="46">
        <v>1002615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6287554</v>
      </c>
      <c r="O8" s="47">
        <f t="shared" si="1"/>
        <v>112.61559679037111</v>
      </c>
      <c r="P8" s="9"/>
    </row>
    <row r="9" spans="1:16" ht="15">
      <c r="A9" s="12"/>
      <c r="B9" s="44">
        <v>514</v>
      </c>
      <c r="C9" s="20" t="s">
        <v>22</v>
      </c>
      <c r="D9" s="46">
        <v>2023549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2023549</v>
      </c>
      <c r="O9" s="47">
        <f t="shared" si="1"/>
        <v>36.24353417395042</v>
      </c>
      <c r="P9" s="9"/>
    </row>
    <row r="10" spans="1:16" ht="15">
      <c r="A10" s="12"/>
      <c r="B10" s="44">
        <v>515</v>
      </c>
      <c r="C10" s="20" t="s">
        <v>57</v>
      </c>
      <c r="D10" s="46">
        <v>1489891</v>
      </c>
      <c r="E10" s="46">
        <v>192795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1682686</v>
      </c>
      <c r="O10" s="47">
        <f t="shared" si="1"/>
        <v>30.138379423986244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4611462</v>
      </c>
      <c r="G11" s="46">
        <v>584611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5196073</v>
      </c>
      <c r="O11" s="47">
        <f t="shared" si="1"/>
        <v>93.06621650666284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50945706</v>
      </c>
      <c r="L12" s="46">
        <v>0</v>
      </c>
      <c r="M12" s="46">
        <v>0</v>
      </c>
      <c r="N12" s="46">
        <f t="shared" si="2"/>
        <v>50945706</v>
      </c>
      <c r="O12" s="47">
        <f t="shared" si="1"/>
        <v>912.4821965897693</v>
      </c>
      <c r="P12" s="9"/>
    </row>
    <row r="13" spans="1:16" ht="15">
      <c r="A13" s="12"/>
      <c r="B13" s="44">
        <v>519</v>
      </c>
      <c r="C13" s="20" t="s">
        <v>62</v>
      </c>
      <c r="D13" s="46">
        <v>6761786</v>
      </c>
      <c r="E13" s="46">
        <v>95880</v>
      </c>
      <c r="F13" s="46">
        <v>0</v>
      </c>
      <c r="G13" s="46">
        <v>0</v>
      </c>
      <c r="H13" s="46">
        <v>0</v>
      </c>
      <c r="I13" s="46">
        <v>0</v>
      </c>
      <c r="J13" s="46">
        <v>20431549</v>
      </c>
      <c r="K13" s="46">
        <v>0</v>
      </c>
      <c r="L13" s="46">
        <v>0</v>
      </c>
      <c r="M13" s="46">
        <v>0</v>
      </c>
      <c r="N13" s="46">
        <f t="shared" si="2"/>
        <v>27289215</v>
      </c>
      <c r="O13" s="47">
        <f t="shared" si="1"/>
        <v>488.7737319100158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37264862</v>
      </c>
      <c r="E14" s="31">
        <f t="shared" si="3"/>
        <v>5592542</v>
      </c>
      <c r="F14" s="31">
        <f t="shared" si="3"/>
        <v>0</v>
      </c>
      <c r="G14" s="31">
        <f t="shared" si="3"/>
        <v>27039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42884443</v>
      </c>
      <c r="O14" s="43">
        <f t="shared" si="1"/>
        <v>768.0979187562688</v>
      </c>
      <c r="P14" s="10"/>
    </row>
    <row r="15" spans="1:16" ht="15">
      <c r="A15" s="12"/>
      <c r="B15" s="44">
        <v>521</v>
      </c>
      <c r="C15" s="20" t="s">
        <v>27</v>
      </c>
      <c r="D15" s="46">
        <v>32963550</v>
      </c>
      <c r="E15" s="46">
        <v>490619</v>
      </c>
      <c r="F15" s="46">
        <v>0</v>
      </c>
      <c r="G15" s="46">
        <v>27039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33481208</v>
      </c>
      <c r="O15" s="47">
        <f t="shared" si="1"/>
        <v>599.6777475282992</v>
      </c>
      <c r="P15" s="9"/>
    </row>
    <row r="16" spans="1:16" ht="15">
      <c r="A16" s="12"/>
      <c r="B16" s="44">
        <v>522</v>
      </c>
      <c r="C16" s="20" t="s">
        <v>28</v>
      </c>
      <c r="D16" s="46">
        <v>3108661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3108661</v>
      </c>
      <c r="O16" s="47">
        <f t="shared" si="1"/>
        <v>55.678840091703684</v>
      </c>
      <c r="P16" s="9"/>
    </row>
    <row r="17" spans="1:16" ht="15">
      <c r="A17" s="12"/>
      <c r="B17" s="44">
        <v>524</v>
      </c>
      <c r="C17" s="20" t="s">
        <v>29</v>
      </c>
      <c r="D17" s="46">
        <v>1192651</v>
      </c>
      <c r="E17" s="46">
        <v>5101923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6294574</v>
      </c>
      <c r="O17" s="47">
        <f t="shared" si="1"/>
        <v>112.74133113626594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SUM(D19:D21)</f>
        <v>4524709</v>
      </c>
      <c r="E18" s="31">
        <f t="shared" si="5"/>
        <v>880849</v>
      </c>
      <c r="F18" s="31">
        <f t="shared" si="5"/>
        <v>0</v>
      </c>
      <c r="G18" s="31">
        <f t="shared" si="5"/>
        <v>1791626</v>
      </c>
      <c r="H18" s="31">
        <f t="shared" si="5"/>
        <v>0</v>
      </c>
      <c r="I18" s="31">
        <f t="shared" si="5"/>
        <v>53424324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60621508</v>
      </c>
      <c r="O18" s="43">
        <f t="shared" si="1"/>
        <v>1085.7842814156757</v>
      </c>
      <c r="P18" s="10"/>
    </row>
    <row r="19" spans="1:16" ht="15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11711681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11711681</v>
      </c>
      <c r="O19" s="47">
        <f t="shared" si="1"/>
        <v>209.76646009456942</v>
      </c>
      <c r="P19" s="9"/>
    </row>
    <row r="20" spans="1:16" ht="15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41712643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41712643</v>
      </c>
      <c r="O20" s="47">
        <f t="shared" si="1"/>
        <v>747.1099548645938</v>
      </c>
      <c r="P20" s="9"/>
    </row>
    <row r="21" spans="1:16" ht="15">
      <c r="A21" s="12"/>
      <c r="B21" s="44">
        <v>539</v>
      </c>
      <c r="C21" s="20" t="s">
        <v>34</v>
      </c>
      <c r="D21" s="46">
        <v>4524709</v>
      </c>
      <c r="E21" s="46">
        <v>880849</v>
      </c>
      <c r="F21" s="46">
        <v>0</v>
      </c>
      <c r="G21" s="46">
        <v>1791626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7197184</v>
      </c>
      <c r="O21" s="47">
        <f t="shared" si="1"/>
        <v>128.90786645651238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4330277</v>
      </c>
      <c r="E22" s="31">
        <f t="shared" si="6"/>
        <v>3659047</v>
      </c>
      <c r="F22" s="31">
        <f t="shared" si="6"/>
        <v>0</v>
      </c>
      <c r="G22" s="31">
        <f t="shared" si="6"/>
        <v>4081645</v>
      </c>
      <c r="H22" s="31">
        <f t="shared" si="6"/>
        <v>0</v>
      </c>
      <c r="I22" s="31">
        <f t="shared" si="6"/>
        <v>2921038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14992007</v>
      </c>
      <c r="O22" s="43">
        <f t="shared" si="1"/>
        <v>268.5199706261642</v>
      </c>
      <c r="P22" s="10"/>
    </row>
    <row r="23" spans="1:16" ht="15">
      <c r="A23" s="12"/>
      <c r="B23" s="44">
        <v>541</v>
      </c>
      <c r="C23" s="20" t="s">
        <v>65</v>
      </c>
      <c r="D23" s="46">
        <v>4330277</v>
      </c>
      <c r="E23" s="46">
        <v>3659047</v>
      </c>
      <c r="F23" s="46">
        <v>0</v>
      </c>
      <c r="G23" s="46">
        <v>4081645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12070969</v>
      </c>
      <c r="O23" s="47">
        <f t="shared" si="1"/>
        <v>216.20162272531883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2921038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2921038</v>
      </c>
      <c r="O24" s="47">
        <f t="shared" si="1"/>
        <v>52.318347900845396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1155791</v>
      </c>
      <c r="E25" s="31">
        <f t="shared" si="8"/>
        <v>4135887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621587</v>
      </c>
      <c r="N25" s="31">
        <f t="shared" si="7"/>
        <v>5913265</v>
      </c>
      <c r="O25" s="43">
        <f t="shared" si="1"/>
        <v>105.91175311649233</v>
      </c>
      <c r="P25" s="10"/>
    </row>
    <row r="26" spans="1:16" ht="15">
      <c r="A26" s="13"/>
      <c r="B26" s="45">
        <v>554</v>
      </c>
      <c r="C26" s="21" t="s">
        <v>39</v>
      </c>
      <c r="D26" s="46">
        <v>1155791</v>
      </c>
      <c r="E26" s="46">
        <v>3477334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4633125</v>
      </c>
      <c r="O26" s="47">
        <f t="shared" si="1"/>
        <v>82.98332497492477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658553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621587</v>
      </c>
      <c r="N27" s="46">
        <f t="shared" si="7"/>
        <v>1280140</v>
      </c>
      <c r="O27" s="47">
        <f t="shared" si="1"/>
        <v>22.92842814156756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2244354</v>
      </c>
      <c r="E28" s="31">
        <f t="shared" si="9"/>
        <v>1201643</v>
      </c>
      <c r="F28" s="31">
        <f t="shared" si="9"/>
        <v>0</v>
      </c>
      <c r="G28" s="31">
        <f t="shared" si="9"/>
        <v>659450</v>
      </c>
      <c r="H28" s="31">
        <f t="shared" si="9"/>
        <v>0</v>
      </c>
      <c r="I28" s="31">
        <f t="shared" si="9"/>
        <v>15317989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3">SUM(D28:M28)</f>
        <v>19423436</v>
      </c>
      <c r="O28" s="43">
        <f t="shared" si="1"/>
        <v>347.8907436595501</v>
      </c>
      <c r="P28" s="9"/>
    </row>
    <row r="29" spans="1:16" ht="15">
      <c r="A29" s="12"/>
      <c r="B29" s="44">
        <v>572</v>
      </c>
      <c r="C29" s="20" t="s">
        <v>66</v>
      </c>
      <c r="D29" s="46">
        <v>547481</v>
      </c>
      <c r="E29" s="46">
        <v>1201643</v>
      </c>
      <c r="F29" s="46">
        <v>0</v>
      </c>
      <c r="G29" s="46">
        <v>659450</v>
      </c>
      <c r="H29" s="46">
        <v>0</v>
      </c>
      <c r="I29" s="46">
        <v>2773258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5181832</v>
      </c>
      <c r="O29" s="47">
        <f t="shared" si="1"/>
        <v>92.81114772890099</v>
      </c>
      <c r="P29" s="9"/>
    </row>
    <row r="30" spans="1:16" ht="15">
      <c r="A30" s="12"/>
      <c r="B30" s="44">
        <v>575</v>
      </c>
      <c r="C30" s="20" t="s">
        <v>67</v>
      </c>
      <c r="D30" s="46">
        <v>1696873</v>
      </c>
      <c r="E30" s="46">
        <v>0</v>
      </c>
      <c r="F30" s="46">
        <v>0</v>
      </c>
      <c r="G30" s="46">
        <v>0</v>
      </c>
      <c r="H30" s="46">
        <v>0</v>
      </c>
      <c r="I30" s="46">
        <v>12544731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14241604</v>
      </c>
      <c r="O30" s="47">
        <f t="shared" si="1"/>
        <v>255.07959593064908</v>
      </c>
      <c r="P30" s="9"/>
    </row>
    <row r="31" spans="1:16" ht="15.75">
      <c r="A31" s="28" t="s">
        <v>68</v>
      </c>
      <c r="B31" s="29"/>
      <c r="C31" s="30"/>
      <c r="D31" s="31">
        <f aca="true" t="shared" si="11" ref="D31:M31">SUM(D32:D32)</f>
        <v>1772481</v>
      </c>
      <c r="E31" s="31">
        <f t="shared" si="11"/>
        <v>2236811</v>
      </c>
      <c r="F31" s="31">
        <f t="shared" si="11"/>
        <v>0</v>
      </c>
      <c r="G31" s="31">
        <f t="shared" si="11"/>
        <v>1577685</v>
      </c>
      <c r="H31" s="31">
        <f t="shared" si="11"/>
        <v>0</v>
      </c>
      <c r="I31" s="31">
        <f t="shared" si="11"/>
        <v>200000</v>
      </c>
      <c r="J31" s="31">
        <f t="shared" si="11"/>
        <v>12703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5799680</v>
      </c>
      <c r="O31" s="43">
        <f t="shared" si="1"/>
        <v>103.87734632468835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1772481</v>
      </c>
      <c r="E32" s="46">
        <v>2236811</v>
      </c>
      <c r="F32" s="46">
        <v>0</v>
      </c>
      <c r="G32" s="46">
        <v>1577685</v>
      </c>
      <c r="H32" s="46">
        <v>0</v>
      </c>
      <c r="I32" s="46">
        <v>200000</v>
      </c>
      <c r="J32" s="46">
        <v>12703</v>
      </c>
      <c r="K32" s="46">
        <v>0</v>
      </c>
      <c r="L32" s="46">
        <v>0</v>
      </c>
      <c r="M32" s="46">
        <v>0</v>
      </c>
      <c r="N32" s="46">
        <f t="shared" si="10"/>
        <v>5799680</v>
      </c>
      <c r="O32" s="47">
        <f t="shared" si="1"/>
        <v>103.87734632468835</v>
      </c>
      <c r="P32" s="9"/>
    </row>
    <row r="33" spans="1:119" ht="16.5" thickBot="1">
      <c r="A33" s="14" t="s">
        <v>10</v>
      </c>
      <c r="B33" s="23"/>
      <c r="C33" s="22"/>
      <c r="D33" s="15">
        <f>SUM(D5,D14,D18,D22,D25,D28,D31)</f>
        <v>68391275</v>
      </c>
      <c r="E33" s="15">
        <f aca="true" t="shared" si="12" ref="E33:M33">SUM(E5,E14,E18,E22,E25,E28,E31)</f>
        <v>17995454</v>
      </c>
      <c r="F33" s="15">
        <f t="shared" si="12"/>
        <v>4611462</v>
      </c>
      <c r="G33" s="15">
        <f t="shared" si="12"/>
        <v>9724671</v>
      </c>
      <c r="H33" s="15">
        <f t="shared" si="12"/>
        <v>0</v>
      </c>
      <c r="I33" s="15">
        <f t="shared" si="12"/>
        <v>71863351</v>
      </c>
      <c r="J33" s="15">
        <f t="shared" si="12"/>
        <v>20444252</v>
      </c>
      <c r="K33" s="15">
        <f t="shared" si="12"/>
        <v>50945706</v>
      </c>
      <c r="L33" s="15">
        <f t="shared" si="12"/>
        <v>0</v>
      </c>
      <c r="M33" s="15">
        <f t="shared" si="12"/>
        <v>621587</v>
      </c>
      <c r="N33" s="15">
        <f t="shared" si="10"/>
        <v>244597758</v>
      </c>
      <c r="O33" s="37">
        <f t="shared" si="1"/>
        <v>4380.95998710417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81</v>
      </c>
      <c r="M35" s="93"/>
      <c r="N35" s="93"/>
      <c r="O35" s="41">
        <v>55832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13360323</v>
      </c>
      <c r="E5" s="26">
        <f t="shared" si="0"/>
        <v>179369</v>
      </c>
      <c r="F5" s="26">
        <f t="shared" si="0"/>
        <v>8343540</v>
      </c>
      <c r="G5" s="26">
        <f t="shared" si="0"/>
        <v>1949082</v>
      </c>
      <c r="H5" s="26">
        <f t="shared" si="0"/>
        <v>0</v>
      </c>
      <c r="I5" s="26">
        <f t="shared" si="0"/>
        <v>0</v>
      </c>
      <c r="J5" s="26">
        <f t="shared" si="0"/>
        <v>18404622</v>
      </c>
      <c r="K5" s="26">
        <f t="shared" si="0"/>
        <v>48619456</v>
      </c>
      <c r="L5" s="26">
        <f t="shared" si="0"/>
        <v>0</v>
      </c>
      <c r="M5" s="26">
        <f t="shared" si="0"/>
        <v>0</v>
      </c>
      <c r="N5" s="27">
        <f>SUM(D5:M5)</f>
        <v>90856392</v>
      </c>
      <c r="O5" s="32">
        <f aca="true" t="shared" si="1" ref="O5:O33">(N5/O$35)</f>
        <v>1662.787869914533</v>
      </c>
      <c r="P5" s="6"/>
    </row>
    <row r="6" spans="1:16" ht="15">
      <c r="A6" s="12"/>
      <c r="B6" s="44">
        <v>511</v>
      </c>
      <c r="C6" s="20" t="s">
        <v>19</v>
      </c>
      <c r="D6" s="46">
        <v>345189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345189</v>
      </c>
      <c r="O6" s="47">
        <f t="shared" si="1"/>
        <v>6.317399022711883</v>
      </c>
      <c r="P6" s="9"/>
    </row>
    <row r="7" spans="1:16" ht="15">
      <c r="A7" s="12"/>
      <c r="B7" s="44">
        <v>512</v>
      </c>
      <c r="C7" s="20" t="s">
        <v>20</v>
      </c>
      <c r="D7" s="46">
        <v>956433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956433</v>
      </c>
      <c r="O7" s="47">
        <f t="shared" si="1"/>
        <v>17.503943924891566</v>
      </c>
      <c r="P7" s="9"/>
    </row>
    <row r="8" spans="1:16" ht="15">
      <c r="A8" s="12"/>
      <c r="B8" s="44">
        <v>513</v>
      </c>
      <c r="C8" s="20" t="s">
        <v>21</v>
      </c>
      <c r="D8" s="46">
        <v>5075716</v>
      </c>
      <c r="E8" s="46">
        <v>0</v>
      </c>
      <c r="F8" s="46">
        <v>0</v>
      </c>
      <c r="G8" s="46">
        <v>1364072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6439788</v>
      </c>
      <c r="O8" s="47">
        <f t="shared" si="1"/>
        <v>117.85633498654856</v>
      </c>
      <c r="P8" s="9"/>
    </row>
    <row r="9" spans="1:16" ht="15">
      <c r="A9" s="12"/>
      <c r="B9" s="44">
        <v>514</v>
      </c>
      <c r="C9" s="20" t="s">
        <v>22</v>
      </c>
      <c r="D9" s="46">
        <v>1704612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1704612</v>
      </c>
      <c r="O9" s="47">
        <f t="shared" si="1"/>
        <v>31.196574001207885</v>
      </c>
      <c r="P9" s="9"/>
    </row>
    <row r="10" spans="1:16" ht="15">
      <c r="A10" s="12"/>
      <c r="B10" s="44">
        <v>515</v>
      </c>
      <c r="C10" s="20" t="s">
        <v>57</v>
      </c>
      <c r="D10" s="46">
        <v>223557</v>
      </c>
      <c r="E10" s="46">
        <v>179369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402926</v>
      </c>
      <c r="O10" s="47">
        <f t="shared" si="1"/>
        <v>7.374059771966106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8343540</v>
      </c>
      <c r="G11" s="46">
        <v>585010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8928550</v>
      </c>
      <c r="O11" s="47">
        <f t="shared" si="1"/>
        <v>163.40385424864112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48619456</v>
      </c>
      <c r="L12" s="46">
        <v>0</v>
      </c>
      <c r="M12" s="46">
        <v>0</v>
      </c>
      <c r="N12" s="46">
        <f t="shared" si="2"/>
        <v>48619456</v>
      </c>
      <c r="O12" s="47">
        <f t="shared" si="1"/>
        <v>889.7980637250416</v>
      </c>
      <c r="P12" s="9"/>
    </row>
    <row r="13" spans="1:16" ht="15">
      <c r="A13" s="12"/>
      <c r="B13" s="44">
        <v>519</v>
      </c>
      <c r="C13" s="20" t="s">
        <v>62</v>
      </c>
      <c r="D13" s="46">
        <v>5054816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18404622</v>
      </c>
      <c r="K13" s="46">
        <v>0</v>
      </c>
      <c r="L13" s="46">
        <v>0</v>
      </c>
      <c r="M13" s="46">
        <v>0</v>
      </c>
      <c r="N13" s="46">
        <f t="shared" si="2"/>
        <v>23459438</v>
      </c>
      <c r="O13" s="47">
        <f t="shared" si="1"/>
        <v>429.33764023352427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39618022</v>
      </c>
      <c r="E14" s="31">
        <f t="shared" si="3"/>
        <v>5126133</v>
      </c>
      <c r="F14" s="31">
        <f t="shared" si="3"/>
        <v>0</v>
      </c>
      <c r="G14" s="31">
        <f t="shared" si="3"/>
        <v>60588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44804743</v>
      </c>
      <c r="O14" s="43">
        <f t="shared" si="1"/>
        <v>819.9839497812998</v>
      </c>
      <c r="P14" s="10"/>
    </row>
    <row r="15" spans="1:16" ht="15">
      <c r="A15" s="12"/>
      <c r="B15" s="44">
        <v>521</v>
      </c>
      <c r="C15" s="20" t="s">
        <v>27</v>
      </c>
      <c r="D15" s="46">
        <v>34373067</v>
      </c>
      <c r="E15" s="46">
        <v>551230</v>
      </c>
      <c r="F15" s="46">
        <v>0</v>
      </c>
      <c r="G15" s="46">
        <v>60588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34984885</v>
      </c>
      <c r="O15" s="47">
        <f t="shared" si="1"/>
        <v>640.2680221811461</v>
      </c>
      <c r="P15" s="9"/>
    </row>
    <row r="16" spans="1:16" ht="15">
      <c r="A16" s="12"/>
      <c r="B16" s="44">
        <v>522</v>
      </c>
      <c r="C16" s="20" t="s">
        <v>28</v>
      </c>
      <c r="D16" s="46">
        <v>2477168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2477168</v>
      </c>
      <c r="O16" s="47">
        <f t="shared" si="1"/>
        <v>45.33533427279881</v>
      </c>
      <c r="P16" s="9"/>
    </row>
    <row r="17" spans="1:16" ht="15">
      <c r="A17" s="12"/>
      <c r="B17" s="44">
        <v>524</v>
      </c>
      <c r="C17" s="20" t="s">
        <v>29</v>
      </c>
      <c r="D17" s="46">
        <v>2767787</v>
      </c>
      <c r="E17" s="46">
        <v>4574903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7342690</v>
      </c>
      <c r="O17" s="47">
        <f t="shared" si="1"/>
        <v>134.38059332735492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SUM(D19:D21)</f>
        <v>3806432</v>
      </c>
      <c r="E18" s="31">
        <f t="shared" si="5"/>
        <v>1575064</v>
      </c>
      <c r="F18" s="31">
        <f t="shared" si="5"/>
        <v>0</v>
      </c>
      <c r="G18" s="31">
        <f t="shared" si="5"/>
        <v>441099</v>
      </c>
      <c r="H18" s="31">
        <f t="shared" si="5"/>
        <v>0</v>
      </c>
      <c r="I18" s="31">
        <f t="shared" si="5"/>
        <v>48572658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54395253</v>
      </c>
      <c r="O18" s="43">
        <f t="shared" si="1"/>
        <v>995.5025164253949</v>
      </c>
      <c r="P18" s="10"/>
    </row>
    <row r="19" spans="1:16" ht="15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10463659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10463659</v>
      </c>
      <c r="O19" s="47">
        <f t="shared" si="1"/>
        <v>191.4983071320071</v>
      </c>
      <c r="P19" s="9"/>
    </row>
    <row r="20" spans="1:16" ht="15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38108999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38108999</v>
      </c>
      <c r="O20" s="47">
        <f t="shared" si="1"/>
        <v>697.4432934975567</v>
      </c>
      <c r="P20" s="9"/>
    </row>
    <row r="21" spans="1:16" ht="15">
      <c r="A21" s="12"/>
      <c r="B21" s="44">
        <v>539</v>
      </c>
      <c r="C21" s="20" t="s">
        <v>34</v>
      </c>
      <c r="D21" s="46">
        <v>3806432</v>
      </c>
      <c r="E21" s="46">
        <v>1575064</v>
      </c>
      <c r="F21" s="46">
        <v>0</v>
      </c>
      <c r="G21" s="46">
        <v>441099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5822595</v>
      </c>
      <c r="O21" s="47">
        <f t="shared" si="1"/>
        <v>106.56091579583097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3539839</v>
      </c>
      <c r="E22" s="31">
        <f t="shared" si="6"/>
        <v>3856727</v>
      </c>
      <c r="F22" s="31">
        <f t="shared" si="6"/>
        <v>0</v>
      </c>
      <c r="G22" s="31">
        <f t="shared" si="6"/>
        <v>3112589</v>
      </c>
      <c r="H22" s="31">
        <f t="shared" si="6"/>
        <v>0</v>
      </c>
      <c r="I22" s="31">
        <f t="shared" si="6"/>
        <v>2092231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12601386</v>
      </c>
      <c r="O22" s="43">
        <f t="shared" si="1"/>
        <v>230.62143811423655</v>
      </c>
      <c r="P22" s="10"/>
    </row>
    <row r="23" spans="1:16" ht="15">
      <c r="A23" s="12"/>
      <c r="B23" s="44">
        <v>541</v>
      </c>
      <c r="C23" s="20" t="s">
        <v>65</v>
      </c>
      <c r="D23" s="46">
        <v>3539839</v>
      </c>
      <c r="E23" s="46">
        <v>3856727</v>
      </c>
      <c r="F23" s="46">
        <v>0</v>
      </c>
      <c r="G23" s="46">
        <v>3112589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10509155</v>
      </c>
      <c r="O23" s="47">
        <f t="shared" si="1"/>
        <v>192.33094196665508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2092231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2092231</v>
      </c>
      <c r="O24" s="47">
        <f t="shared" si="1"/>
        <v>38.290496147581486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113013</v>
      </c>
      <c r="E25" s="31">
        <f t="shared" si="8"/>
        <v>4873774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563727</v>
      </c>
      <c r="N25" s="31">
        <f t="shared" si="7"/>
        <v>5550514</v>
      </c>
      <c r="O25" s="43">
        <f t="shared" si="1"/>
        <v>101.58148642960414</v>
      </c>
      <c r="P25" s="10"/>
    </row>
    <row r="26" spans="1:16" ht="15">
      <c r="A26" s="13"/>
      <c r="B26" s="45">
        <v>554</v>
      </c>
      <c r="C26" s="21" t="s">
        <v>39</v>
      </c>
      <c r="D26" s="46">
        <v>113013</v>
      </c>
      <c r="E26" s="46">
        <v>4455826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4568839</v>
      </c>
      <c r="O26" s="47">
        <f t="shared" si="1"/>
        <v>83.6155817060449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417948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563727</v>
      </c>
      <c r="N27" s="46">
        <f t="shared" si="7"/>
        <v>981675</v>
      </c>
      <c r="O27" s="47">
        <f t="shared" si="1"/>
        <v>17.96590472355923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1922791</v>
      </c>
      <c r="E28" s="31">
        <f t="shared" si="9"/>
        <v>483184</v>
      </c>
      <c r="F28" s="31">
        <f t="shared" si="9"/>
        <v>0</v>
      </c>
      <c r="G28" s="31">
        <f t="shared" si="9"/>
        <v>817331</v>
      </c>
      <c r="H28" s="31">
        <f t="shared" si="9"/>
        <v>0</v>
      </c>
      <c r="I28" s="31">
        <f t="shared" si="9"/>
        <v>16040602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3">SUM(D28:M28)</f>
        <v>19263908</v>
      </c>
      <c r="O28" s="43">
        <f t="shared" si="1"/>
        <v>352.5540894200326</v>
      </c>
      <c r="P28" s="9"/>
    </row>
    <row r="29" spans="1:16" ht="15">
      <c r="A29" s="12"/>
      <c r="B29" s="44">
        <v>572</v>
      </c>
      <c r="C29" s="20" t="s">
        <v>66</v>
      </c>
      <c r="D29" s="46">
        <v>416816</v>
      </c>
      <c r="E29" s="46">
        <v>483184</v>
      </c>
      <c r="F29" s="46">
        <v>0</v>
      </c>
      <c r="G29" s="46">
        <v>817331</v>
      </c>
      <c r="H29" s="46">
        <v>0</v>
      </c>
      <c r="I29" s="46">
        <v>2904204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4621535</v>
      </c>
      <c r="O29" s="47">
        <f t="shared" si="1"/>
        <v>84.57998572500503</v>
      </c>
      <c r="P29" s="9"/>
    </row>
    <row r="30" spans="1:16" ht="14.25" customHeight="1">
      <c r="A30" s="12"/>
      <c r="B30" s="44">
        <v>575</v>
      </c>
      <c r="C30" s="20" t="s">
        <v>67</v>
      </c>
      <c r="D30" s="46">
        <v>1505975</v>
      </c>
      <c r="E30" s="46">
        <v>0</v>
      </c>
      <c r="F30" s="46">
        <v>0</v>
      </c>
      <c r="G30" s="46">
        <v>0</v>
      </c>
      <c r="H30" s="46">
        <v>0</v>
      </c>
      <c r="I30" s="46">
        <v>13136398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14642373</v>
      </c>
      <c r="O30" s="47">
        <f t="shared" si="1"/>
        <v>267.97410369502757</v>
      </c>
      <c r="P30" s="9"/>
    </row>
    <row r="31" spans="1:16" ht="15.75">
      <c r="A31" s="28" t="s">
        <v>68</v>
      </c>
      <c r="B31" s="29"/>
      <c r="C31" s="30"/>
      <c r="D31" s="31">
        <f aca="true" t="shared" si="11" ref="D31:M31">SUM(D32:D32)</f>
        <v>957733</v>
      </c>
      <c r="E31" s="31">
        <f t="shared" si="11"/>
        <v>5475382</v>
      </c>
      <c r="F31" s="31">
        <f t="shared" si="11"/>
        <v>15005</v>
      </c>
      <c r="G31" s="31">
        <f t="shared" si="11"/>
        <v>1674289</v>
      </c>
      <c r="H31" s="31">
        <f t="shared" si="11"/>
        <v>0</v>
      </c>
      <c r="I31" s="31">
        <f t="shared" si="11"/>
        <v>661692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8784101</v>
      </c>
      <c r="O31" s="43">
        <f t="shared" si="1"/>
        <v>160.7602532896543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957733</v>
      </c>
      <c r="E32" s="46">
        <v>5475382</v>
      </c>
      <c r="F32" s="46">
        <v>15005</v>
      </c>
      <c r="G32" s="46">
        <v>1674289</v>
      </c>
      <c r="H32" s="46">
        <v>0</v>
      </c>
      <c r="I32" s="46">
        <v>661692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8784101</v>
      </c>
      <c r="O32" s="47">
        <f t="shared" si="1"/>
        <v>160.7602532896543</v>
      </c>
      <c r="P32" s="9"/>
    </row>
    <row r="33" spans="1:119" ht="16.5" thickBot="1">
      <c r="A33" s="14" t="s">
        <v>10</v>
      </c>
      <c r="B33" s="23"/>
      <c r="C33" s="22"/>
      <c r="D33" s="15">
        <f>SUM(D5,D14,D18,D22,D25,D28,D31)</f>
        <v>63318153</v>
      </c>
      <c r="E33" s="15">
        <f aca="true" t="shared" si="12" ref="E33:M33">SUM(E5,E14,E18,E22,E25,E28,E31)</f>
        <v>21569633</v>
      </c>
      <c r="F33" s="15">
        <f t="shared" si="12"/>
        <v>8358545</v>
      </c>
      <c r="G33" s="15">
        <f t="shared" si="12"/>
        <v>8054978</v>
      </c>
      <c r="H33" s="15">
        <f t="shared" si="12"/>
        <v>0</v>
      </c>
      <c r="I33" s="15">
        <f t="shared" si="12"/>
        <v>67367183</v>
      </c>
      <c r="J33" s="15">
        <f t="shared" si="12"/>
        <v>18404622</v>
      </c>
      <c r="K33" s="15">
        <f t="shared" si="12"/>
        <v>48619456</v>
      </c>
      <c r="L33" s="15">
        <f t="shared" si="12"/>
        <v>0</v>
      </c>
      <c r="M33" s="15">
        <f t="shared" si="12"/>
        <v>563727</v>
      </c>
      <c r="N33" s="15">
        <f t="shared" si="10"/>
        <v>236256297</v>
      </c>
      <c r="O33" s="37">
        <f t="shared" si="1"/>
        <v>4323.791603374755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79</v>
      </c>
      <c r="M35" s="93"/>
      <c r="N35" s="93"/>
      <c r="O35" s="41">
        <v>54641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11897094</v>
      </c>
      <c r="E5" s="26">
        <f t="shared" si="0"/>
        <v>174304</v>
      </c>
      <c r="F5" s="26">
        <f t="shared" si="0"/>
        <v>9310410</v>
      </c>
      <c r="G5" s="26">
        <f t="shared" si="0"/>
        <v>717675</v>
      </c>
      <c r="H5" s="26">
        <f t="shared" si="0"/>
        <v>0</v>
      </c>
      <c r="I5" s="26">
        <f t="shared" si="0"/>
        <v>0</v>
      </c>
      <c r="J5" s="26">
        <f t="shared" si="0"/>
        <v>16925745</v>
      </c>
      <c r="K5" s="26">
        <f t="shared" si="0"/>
        <v>48212230</v>
      </c>
      <c r="L5" s="26">
        <f t="shared" si="0"/>
        <v>0</v>
      </c>
      <c r="M5" s="26">
        <f t="shared" si="0"/>
        <v>0</v>
      </c>
      <c r="N5" s="27">
        <f>SUM(D5:M5)</f>
        <v>87237458</v>
      </c>
      <c r="O5" s="32">
        <f aca="true" t="shared" si="1" ref="O5:O34">(N5/O$36)</f>
        <v>1619.5573749187784</v>
      </c>
      <c r="P5" s="6"/>
    </row>
    <row r="6" spans="1:16" ht="15">
      <c r="A6" s="12"/>
      <c r="B6" s="44">
        <v>511</v>
      </c>
      <c r="C6" s="20" t="s">
        <v>19</v>
      </c>
      <c r="D6" s="46">
        <v>333148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333148</v>
      </c>
      <c r="O6" s="47">
        <f t="shared" si="1"/>
        <v>6.184869581360809</v>
      </c>
      <c r="P6" s="9"/>
    </row>
    <row r="7" spans="1:16" ht="15">
      <c r="A7" s="12"/>
      <c r="B7" s="44">
        <v>512</v>
      </c>
      <c r="C7" s="20" t="s">
        <v>20</v>
      </c>
      <c r="D7" s="46">
        <v>734345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734345</v>
      </c>
      <c r="O7" s="47">
        <f t="shared" si="1"/>
        <v>13.633064141836071</v>
      </c>
      <c r="P7" s="9"/>
    </row>
    <row r="8" spans="1:16" ht="15">
      <c r="A8" s="12"/>
      <c r="B8" s="44">
        <v>513</v>
      </c>
      <c r="C8" s="20" t="s">
        <v>21</v>
      </c>
      <c r="D8" s="46">
        <v>4849876</v>
      </c>
      <c r="E8" s="46">
        <v>0</v>
      </c>
      <c r="F8" s="46">
        <v>0</v>
      </c>
      <c r="G8" s="46">
        <v>717675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5567551</v>
      </c>
      <c r="O8" s="47">
        <f t="shared" si="1"/>
        <v>103.36119929453263</v>
      </c>
      <c r="P8" s="9"/>
    </row>
    <row r="9" spans="1:16" ht="15">
      <c r="A9" s="12"/>
      <c r="B9" s="44">
        <v>514</v>
      </c>
      <c r="C9" s="20" t="s">
        <v>22</v>
      </c>
      <c r="D9" s="46">
        <v>1485210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1485210</v>
      </c>
      <c r="O9" s="47">
        <f t="shared" si="1"/>
        <v>27.572820941241993</v>
      </c>
      <c r="P9" s="9"/>
    </row>
    <row r="10" spans="1:16" ht="15">
      <c r="A10" s="12"/>
      <c r="B10" s="44">
        <v>515</v>
      </c>
      <c r="C10" s="20" t="s">
        <v>57</v>
      </c>
      <c r="D10" s="46">
        <v>212889</v>
      </c>
      <c r="E10" s="46">
        <v>174304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387193</v>
      </c>
      <c r="O10" s="47">
        <f t="shared" si="1"/>
        <v>7.188211268913023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9310410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9310410</v>
      </c>
      <c r="O11" s="47">
        <f t="shared" si="1"/>
        <v>172.84711779448622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48212230</v>
      </c>
      <c r="L12" s="46">
        <v>0</v>
      </c>
      <c r="M12" s="46">
        <v>0</v>
      </c>
      <c r="N12" s="46">
        <f t="shared" si="2"/>
        <v>48212230</v>
      </c>
      <c r="O12" s="47">
        <f t="shared" si="1"/>
        <v>895.0567158637334</v>
      </c>
      <c r="P12" s="9"/>
    </row>
    <row r="13" spans="1:16" ht="15">
      <c r="A13" s="12"/>
      <c r="B13" s="44">
        <v>519</v>
      </c>
      <c r="C13" s="20" t="s">
        <v>62</v>
      </c>
      <c r="D13" s="46">
        <v>4281626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16925745</v>
      </c>
      <c r="K13" s="46">
        <v>0</v>
      </c>
      <c r="L13" s="46">
        <v>0</v>
      </c>
      <c r="M13" s="46">
        <v>0</v>
      </c>
      <c r="N13" s="46">
        <f t="shared" si="2"/>
        <v>21207371</v>
      </c>
      <c r="O13" s="47">
        <f t="shared" si="1"/>
        <v>393.71337603267426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36563278</v>
      </c>
      <c r="E14" s="31">
        <f t="shared" si="3"/>
        <v>4007417</v>
      </c>
      <c r="F14" s="31">
        <f t="shared" si="3"/>
        <v>0</v>
      </c>
      <c r="G14" s="31">
        <f t="shared" si="3"/>
        <v>2397316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42968011</v>
      </c>
      <c r="O14" s="43">
        <f t="shared" si="1"/>
        <v>797.6981527893809</v>
      </c>
      <c r="P14" s="10"/>
    </row>
    <row r="15" spans="1:16" ht="15">
      <c r="A15" s="12"/>
      <c r="B15" s="44">
        <v>521</v>
      </c>
      <c r="C15" s="20" t="s">
        <v>27</v>
      </c>
      <c r="D15" s="46">
        <v>31835497</v>
      </c>
      <c r="E15" s="46">
        <v>657504</v>
      </c>
      <c r="F15" s="46">
        <v>0</v>
      </c>
      <c r="G15" s="46">
        <v>2397316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34890317</v>
      </c>
      <c r="O15" s="47">
        <f t="shared" si="1"/>
        <v>647.7363222871995</v>
      </c>
      <c r="P15" s="9"/>
    </row>
    <row r="16" spans="1:16" ht="15">
      <c r="A16" s="12"/>
      <c r="B16" s="44">
        <v>522</v>
      </c>
      <c r="C16" s="20" t="s">
        <v>28</v>
      </c>
      <c r="D16" s="46">
        <v>2239242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2239242</v>
      </c>
      <c r="O16" s="47">
        <f t="shared" si="1"/>
        <v>41.57137287663603</v>
      </c>
      <c r="P16" s="9"/>
    </row>
    <row r="17" spans="1:16" ht="15">
      <c r="A17" s="12"/>
      <c r="B17" s="44">
        <v>524</v>
      </c>
      <c r="C17" s="20" t="s">
        <v>29</v>
      </c>
      <c r="D17" s="46">
        <v>2488539</v>
      </c>
      <c r="E17" s="46">
        <v>3349913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5838452</v>
      </c>
      <c r="O17" s="47">
        <f t="shared" si="1"/>
        <v>108.39045762554534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SUM(D19:D21)</f>
        <v>3515316</v>
      </c>
      <c r="E18" s="31">
        <f t="shared" si="5"/>
        <v>331571</v>
      </c>
      <c r="F18" s="31">
        <f t="shared" si="5"/>
        <v>0</v>
      </c>
      <c r="G18" s="31">
        <f t="shared" si="5"/>
        <v>473942</v>
      </c>
      <c r="H18" s="31">
        <f t="shared" si="5"/>
        <v>0</v>
      </c>
      <c r="I18" s="31">
        <f t="shared" si="5"/>
        <v>47504167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51824996</v>
      </c>
      <c r="O18" s="43">
        <f t="shared" si="1"/>
        <v>962.1274668151862</v>
      </c>
      <c r="P18" s="10"/>
    </row>
    <row r="19" spans="1:16" ht="15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9748633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9748633</v>
      </c>
      <c r="O19" s="47">
        <f t="shared" si="1"/>
        <v>180.98269748445188</v>
      </c>
      <c r="P19" s="9"/>
    </row>
    <row r="20" spans="1:16" ht="15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37755534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37755534</v>
      </c>
      <c r="O20" s="47">
        <f t="shared" si="1"/>
        <v>700.9288777499304</v>
      </c>
      <c r="P20" s="9"/>
    </row>
    <row r="21" spans="1:16" ht="15">
      <c r="A21" s="12"/>
      <c r="B21" s="44">
        <v>539</v>
      </c>
      <c r="C21" s="20" t="s">
        <v>34</v>
      </c>
      <c r="D21" s="46">
        <v>3515316</v>
      </c>
      <c r="E21" s="46">
        <v>331571</v>
      </c>
      <c r="F21" s="46">
        <v>0</v>
      </c>
      <c r="G21" s="46">
        <v>473942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4320829</v>
      </c>
      <c r="O21" s="47">
        <f t="shared" si="1"/>
        <v>80.21589158080386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3345429</v>
      </c>
      <c r="E22" s="31">
        <f t="shared" si="6"/>
        <v>9293418</v>
      </c>
      <c r="F22" s="31">
        <f t="shared" si="6"/>
        <v>0</v>
      </c>
      <c r="G22" s="31">
        <f t="shared" si="6"/>
        <v>2144188</v>
      </c>
      <c r="H22" s="31">
        <f t="shared" si="6"/>
        <v>0</v>
      </c>
      <c r="I22" s="31">
        <f t="shared" si="6"/>
        <v>1866884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16649919</v>
      </c>
      <c r="O22" s="43">
        <f t="shared" si="1"/>
        <v>309.1045948203843</v>
      </c>
      <c r="P22" s="10"/>
    </row>
    <row r="23" spans="1:16" ht="15">
      <c r="A23" s="12"/>
      <c r="B23" s="44">
        <v>541</v>
      </c>
      <c r="C23" s="20" t="s">
        <v>65</v>
      </c>
      <c r="D23" s="46">
        <v>3345429</v>
      </c>
      <c r="E23" s="46">
        <v>9293418</v>
      </c>
      <c r="F23" s="46">
        <v>0</v>
      </c>
      <c r="G23" s="46">
        <v>2144188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14783035</v>
      </c>
      <c r="O23" s="47">
        <f t="shared" si="1"/>
        <v>274.44602246356635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1866884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1866884</v>
      </c>
      <c r="O24" s="47">
        <f t="shared" si="1"/>
        <v>34.65857235681797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145408</v>
      </c>
      <c r="E25" s="31">
        <f t="shared" si="8"/>
        <v>5022959</v>
      </c>
      <c r="F25" s="31">
        <f t="shared" si="8"/>
        <v>0</v>
      </c>
      <c r="G25" s="31">
        <f t="shared" si="8"/>
        <v>33900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470186</v>
      </c>
      <c r="N25" s="31">
        <f t="shared" si="7"/>
        <v>5672453</v>
      </c>
      <c r="O25" s="43">
        <f t="shared" si="1"/>
        <v>105.30869767010118</v>
      </c>
      <c r="P25" s="10"/>
    </row>
    <row r="26" spans="1:16" ht="15">
      <c r="A26" s="13"/>
      <c r="B26" s="45">
        <v>554</v>
      </c>
      <c r="C26" s="21" t="s">
        <v>39</v>
      </c>
      <c r="D26" s="46">
        <v>145408</v>
      </c>
      <c r="E26" s="46">
        <v>3980992</v>
      </c>
      <c r="F26" s="46">
        <v>0</v>
      </c>
      <c r="G26" s="46">
        <v>33900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4160300</v>
      </c>
      <c r="O26" s="47">
        <f t="shared" si="1"/>
        <v>77.2356817970853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1041967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470186</v>
      </c>
      <c r="N27" s="46">
        <f t="shared" si="7"/>
        <v>1512153</v>
      </c>
      <c r="O27" s="47">
        <f t="shared" si="1"/>
        <v>28.073015873015873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1813765</v>
      </c>
      <c r="E28" s="31">
        <f t="shared" si="9"/>
        <v>937251</v>
      </c>
      <c r="F28" s="31">
        <f t="shared" si="9"/>
        <v>0</v>
      </c>
      <c r="G28" s="31">
        <f t="shared" si="9"/>
        <v>2159016</v>
      </c>
      <c r="H28" s="31">
        <f t="shared" si="9"/>
        <v>0</v>
      </c>
      <c r="I28" s="31">
        <f t="shared" si="9"/>
        <v>15191299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4">SUM(D28:M28)</f>
        <v>20101331</v>
      </c>
      <c r="O28" s="43">
        <f t="shared" si="1"/>
        <v>373.1798199201708</v>
      </c>
      <c r="P28" s="9"/>
    </row>
    <row r="29" spans="1:16" ht="15">
      <c r="A29" s="12"/>
      <c r="B29" s="44">
        <v>572</v>
      </c>
      <c r="C29" s="20" t="s">
        <v>66</v>
      </c>
      <c r="D29" s="46">
        <v>332268</v>
      </c>
      <c r="E29" s="46">
        <v>937251</v>
      </c>
      <c r="F29" s="46">
        <v>0</v>
      </c>
      <c r="G29" s="46">
        <v>1297640</v>
      </c>
      <c r="H29" s="46">
        <v>0</v>
      </c>
      <c r="I29" s="46">
        <v>2955312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5522471</v>
      </c>
      <c r="O29" s="47">
        <f t="shared" si="1"/>
        <v>102.52429221201152</v>
      </c>
      <c r="P29" s="9"/>
    </row>
    <row r="30" spans="1:16" ht="15">
      <c r="A30" s="12"/>
      <c r="B30" s="44">
        <v>575</v>
      </c>
      <c r="C30" s="20" t="s">
        <v>67</v>
      </c>
      <c r="D30" s="46">
        <v>1481497</v>
      </c>
      <c r="E30" s="46">
        <v>0</v>
      </c>
      <c r="F30" s="46">
        <v>0</v>
      </c>
      <c r="G30" s="46">
        <v>861376</v>
      </c>
      <c r="H30" s="46">
        <v>0</v>
      </c>
      <c r="I30" s="46">
        <v>12235987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14578860</v>
      </c>
      <c r="O30" s="47">
        <f t="shared" si="1"/>
        <v>270.6555277081593</v>
      </c>
      <c r="P30" s="9"/>
    </row>
    <row r="31" spans="1:16" ht="15.75">
      <c r="A31" s="28" t="s">
        <v>68</v>
      </c>
      <c r="B31" s="29"/>
      <c r="C31" s="30"/>
      <c r="D31" s="31">
        <f aca="true" t="shared" si="11" ref="D31:M31">SUM(D32:D33)</f>
        <v>1314912</v>
      </c>
      <c r="E31" s="31">
        <f t="shared" si="11"/>
        <v>7255352</v>
      </c>
      <c r="F31" s="31">
        <f t="shared" si="11"/>
        <v>2942308</v>
      </c>
      <c r="G31" s="31">
        <f t="shared" si="11"/>
        <v>2164232</v>
      </c>
      <c r="H31" s="31">
        <f t="shared" si="11"/>
        <v>0</v>
      </c>
      <c r="I31" s="31">
        <f t="shared" si="11"/>
        <v>618955</v>
      </c>
      <c r="J31" s="31">
        <f t="shared" si="11"/>
        <v>53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14295812</v>
      </c>
      <c r="O31" s="43">
        <f t="shared" si="1"/>
        <v>265.40076116216466</v>
      </c>
      <c r="P31" s="9"/>
    </row>
    <row r="32" spans="1:16" ht="15">
      <c r="A32" s="12"/>
      <c r="B32" s="44">
        <v>581</v>
      </c>
      <c r="C32" s="20" t="s">
        <v>69</v>
      </c>
      <c r="D32" s="46">
        <v>1314912</v>
      </c>
      <c r="E32" s="46">
        <v>7255352</v>
      </c>
      <c r="F32" s="46">
        <v>232188</v>
      </c>
      <c r="G32" s="46">
        <v>2164232</v>
      </c>
      <c r="H32" s="46">
        <v>0</v>
      </c>
      <c r="I32" s="46">
        <v>618955</v>
      </c>
      <c r="J32" s="46">
        <v>53</v>
      </c>
      <c r="K32" s="46">
        <v>0</v>
      </c>
      <c r="L32" s="46">
        <v>0</v>
      </c>
      <c r="M32" s="46">
        <v>0</v>
      </c>
      <c r="N32" s="46">
        <f t="shared" si="10"/>
        <v>11585692</v>
      </c>
      <c r="O32" s="47">
        <f t="shared" si="1"/>
        <v>215.08757077879886</v>
      </c>
      <c r="P32" s="9"/>
    </row>
    <row r="33" spans="1:16" ht="15.75" thickBot="1">
      <c r="A33" s="12"/>
      <c r="B33" s="44">
        <v>585</v>
      </c>
      <c r="C33" s="20" t="s">
        <v>72</v>
      </c>
      <c r="D33" s="46">
        <v>0</v>
      </c>
      <c r="E33" s="46">
        <v>0</v>
      </c>
      <c r="F33" s="46">
        <v>2710120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2710120</v>
      </c>
      <c r="O33" s="47">
        <f t="shared" si="1"/>
        <v>50.31319038336582</v>
      </c>
      <c r="P33" s="9"/>
    </row>
    <row r="34" spans="1:119" ht="16.5" thickBot="1">
      <c r="A34" s="14" t="s">
        <v>10</v>
      </c>
      <c r="B34" s="23"/>
      <c r="C34" s="22"/>
      <c r="D34" s="15">
        <f>SUM(D5,D14,D18,D22,D25,D28,D31)</f>
        <v>58595202</v>
      </c>
      <c r="E34" s="15">
        <f aca="true" t="shared" si="12" ref="E34:M34">SUM(E5,E14,E18,E22,E25,E28,E31)</f>
        <v>27022272</v>
      </c>
      <c r="F34" s="15">
        <f t="shared" si="12"/>
        <v>12252718</v>
      </c>
      <c r="G34" s="15">
        <f t="shared" si="12"/>
        <v>10090269</v>
      </c>
      <c r="H34" s="15">
        <f t="shared" si="12"/>
        <v>0</v>
      </c>
      <c r="I34" s="15">
        <f t="shared" si="12"/>
        <v>65181305</v>
      </c>
      <c r="J34" s="15">
        <f t="shared" si="12"/>
        <v>16925798</v>
      </c>
      <c r="K34" s="15">
        <f t="shared" si="12"/>
        <v>48212230</v>
      </c>
      <c r="L34" s="15">
        <f t="shared" si="12"/>
        <v>0</v>
      </c>
      <c r="M34" s="15">
        <f t="shared" si="12"/>
        <v>470186</v>
      </c>
      <c r="N34" s="15">
        <f t="shared" si="10"/>
        <v>238749980</v>
      </c>
      <c r="O34" s="37">
        <f t="shared" si="1"/>
        <v>4432.376868096167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77</v>
      </c>
      <c r="M36" s="93"/>
      <c r="N36" s="93"/>
      <c r="O36" s="41">
        <v>53865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12027164</v>
      </c>
      <c r="E5" s="26">
        <f t="shared" si="0"/>
        <v>282750</v>
      </c>
      <c r="F5" s="26">
        <f t="shared" si="0"/>
        <v>9180878</v>
      </c>
      <c r="G5" s="26">
        <f t="shared" si="0"/>
        <v>4000</v>
      </c>
      <c r="H5" s="26">
        <f t="shared" si="0"/>
        <v>0</v>
      </c>
      <c r="I5" s="26">
        <f t="shared" si="0"/>
        <v>0</v>
      </c>
      <c r="J5" s="26">
        <f t="shared" si="0"/>
        <v>16106860</v>
      </c>
      <c r="K5" s="26">
        <f t="shared" si="0"/>
        <v>48348442</v>
      </c>
      <c r="L5" s="26">
        <f t="shared" si="0"/>
        <v>0</v>
      </c>
      <c r="M5" s="26">
        <f t="shared" si="0"/>
        <v>0</v>
      </c>
      <c r="N5" s="27">
        <f>SUM(D5:M5)</f>
        <v>85950094</v>
      </c>
      <c r="O5" s="32">
        <f aca="true" t="shared" si="1" ref="O5:O34">(N5/O$36)</f>
        <v>1624.6119270390323</v>
      </c>
      <c r="P5" s="6"/>
    </row>
    <row r="6" spans="1:16" ht="15">
      <c r="A6" s="12"/>
      <c r="B6" s="44">
        <v>511</v>
      </c>
      <c r="C6" s="20" t="s">
        <v>19</v>
      </c>
      <c r="D6" s="46">
        <v>221149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221149</v>
      </c>
      <c r="O6" s="47">
        <f t="shared" si="1"/>
        <v>4.180115301011247</v>
      </c>
      <c r="P6" s="9"/>
    </row>
    <row r="7" spans="1:16" ht="15">
      <c r="A7" s="12"/>
      <c r="B7" s="44">
        <v>512</v>
      </c>
      <c r="C7" s="20" t="s">
        <v>20</v>
      </c>
      <c r="D7" s="46">
        <v>594472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594472</v>
      </c>
      <c r="O7" s="47">
        <f t="shared" si="1"/>
        <v>11.236593894716945</v>
      </c>
      <c r="P7" s="9"/>
    </row>
    <row r="8" spans="1:16" ht="15">
      <c r="A8" s="12"/>
      <c r="B8" s="44">
        <v>513</v>
      </c>
      <c r="C8" s="20" t="s">
        <v>21</v>
      </c>
      <c r="D8" s="46">
        <v>4950306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4950306</v>
      </c>
      <c r="O8" s="47">
        <f t="shared" si="1"/>
        <v>93.56971930819394</v>
      </c>
      <c r="P8" s="9"/>
    </row>
    <row r="9" spans="1:16" ht="15">
      <c r="A9" s="12"/>
      <c r="B9" s="44">
        <v>514</v>
      </c>
      <c r="C9" s="20" t="s">
        <v>22</v>
      </c>
      <c r="D9" s="46">
        <v>1566552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1566552</v>
      </c>
      <c r="O9" s="47">
        <f t="shared" si="1"/>
        <v>29.610660618089028</v>
      </c>
      <c r="P9" s="9"/>
    </row>
    <row r="10" spans="1:16" ht="15">
      <c r="A10" s="12"/>
      <c r="B10" s="44">
        <v>515</v>
      </c>
      <c r="C10" s="20" t="s">
        <v>57</v>
      </c>
      <c r="D10" s="46">
        <v>277417</v>
      </c>
      <c r="E10" s="46">
        <v>215193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492610</v>
      </c>
      <c r="O10" s="47">
        <f t="shared" si="1"/>
        <v>9.311218221340138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67557</v>
      </c>
      <c r="F11" s="46">
        <v>9180878</v>
      </c>
      <c r="G11" s="46">
        <v>4000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9252435</v>
      </c>
      <c r="O11" s="47">
        <f t="shared" si="1"/>
        <v>174.887723277573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48348442</v>
      </c>
      <c r="L12" s="46">
        <v>0</v>
      </c>
      <c r="M12" s="46">
        <v>0</v>
      </c>
      <c r="N12" s="46">
        <f t="shared" si="2"/>
        <v>48348442</v>
      </c>
      <c r="O12" s="47">
        <f t="shared" si="1"/>
        <v>913.8728286551366</v>
      </c>
      <c r="P12" s="9"/>
    </row>
    <row r="13" spans="1:16" ht="15">
      <c r="A13" s="12"/>
      <c r="B13" s="44">
        <v>519</v>
      </c>
      <c r="C13" s="20" t="s">
        <v>62</v>
      </c>
      <c r="D13" s="46">
        <v>4417268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16106860</v>
      </c>
      <c r="K13" s="46">
        <v>0</v>
      </c>
      <c r="L13" s="46">
        <v>0</v>
      </c>
      <c r="M13" s="46">
        <v>0</v>
      </c>
      <c r="N13" s="46">
        <f t="shared" si="2"/>
        <v>20524128</v>
      </c>
      <c r="O13" s="47">
        <f t="shared" si="1"/>
        <v>387.94306776297134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34803307</v>
      </c>
      <c r="E14" s="31">
        <f t="shared" si="3"/>
        <v>3896040</v>
      </c>
      <c r="F14" s="31">
        <f t="shared" si="3"/>
        <v>0</v>
      </c>
      <c r="G14" s="31">
        <f t="shared" si="3"/>
        <v>598984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39298331</v>
      </c>
      <c r="O14" s="43">
        <f t="shared" si="1"/>
        <v>742.8093941971458</v>
      </c>
      <c r="P14" s="10"/>
    </row>
    <row r="15" spans="1:16" ht="15">
      <c r="A15" s="12"/>
      <c r="B15" s="44">
        <v>521</v>
      </c>
      <c r="C15" s="20" t="s">
        <v>27</v>
      </c>
      <c r="D15" s="46">
        <v>29710889</v>
      </c>
      <c r="E15" s="46">
        <v>918330</v>
      </c>
      <c r="F15" s="46">
        <v>0</v>
      </c>
      <c r="G15" s="46">
        <v>598984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31228203</v>
      </c>
      <c r="O15" s="47">
        <f t="shared" si="1"/>
        <v>590.2694074284094</v>
      </c>
      <c r="P15" s="9"/>
    </row>
    <row r="16" spans="1:16" ht="15">
      <c r="A16" s="12"/>
      <c r="B16" s="44">
        <v>522</v>
      </c>
      <c r="C16" s="20" t="s">
        <v>28</v>
      </c>
      <c r="D16" s="46">
        <v>2811820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2811820</v>
      </c>
      <c r="O16" s="47">
        <f t="shared" si="1"/>
        <v>53.14847367923637</v>
      </c>
      <c r="P16" s="9"/>
    </row>
    <row r="17" spans="1:16" ht="15">
      <c r="A17" s="12"/>
      <c r="B17" s="44">
        <v>524</v>
      </c>
      <c r="C17" s="20" t="s">
        <v>29</v>
      </c>
      <c r="D17" s="46">
        <v>2280598</v>
      </c>
      <c r="E17" s="46">
        <v>2977710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5258308</v>
      </c>
      <c r="O17" s="47">
        <f t="shared" si="1"/>
        <v>99.39151308950005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SUM(D19:D21)</f>
        <v>3320419</v>
      </c>
      <c r="E18" s="31">
        <f t="shared" si="5"/>
        <v>4630612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42524844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50475875</v>
      </c>
      <c r="O18" s="43">
        <f t="shared" si="1"/>
        <v>954.0851526320764</v>
      </c>
      <c r="P18" s="10"/>
    </row>
    <row r="19" spans="1:16" ht="15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9790904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9790904</v>
      </c>
      <c r="O19" s="47">
        <f t="shared" si="1"/>
        <v>185.06575938002078</v>
      </c>
      <c r="P19" s="9"/>
    </row>
    <row r="20" spans="1:16" ht="15">
      <c r="A20" s="12"/>
      <c r="B20" s="44">
        <v>536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32733940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32733940</v>
      </c>
      <c r="O20" s="47">
        <f t="shared" si="1"/>
        <v>618.7305547679804</v>
      </c>
      <c r="P20" s="9"/>
    </row>
    <row r="21" spans="1:16" ht="15">
      <c r="A21" s="12"/>
      <c r="B21" s="44">
        <v>539</v>
      </c>
      <c r="C21" s="20" t="s">
        <v>34</v>
      </c>
      <c r="D21" s="46">
        <v>3320419</v>
      </c>
      <c r="E21" s="46">
        <v>4630612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7951031</v>
      </c>
      <c r="O21" s="47">
        <f t="shared" si="1"/>
        <v>150.28883848407523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3281776</v>
      </c>
      <c r="E22" s="31">
        <f t="shared" si="6"/>
        <v>19346825</v>
      </c>
      <c r="F22" s="31">
        <f t="shared" si="6"/>
        <v>0</v>
      </c>
      <c r="G22" s="31">
        <f t="shared" si="6"/>
        <v>335028</v>
      </c>
      <c r="H22" s="31">
        <f t="shared" si="6"/>
        <v>0</v>
      </c>
      <c r="I22" s="31">
        <f t="shared" si="6"/>
        <v>1416980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24380609</v>
      </c>
      <c r="O22" s="43">
        <f t="shared" si="1"/>
        <v>460.83752008316793</v>
      </c>
      <c r="P22" s="10"/>
    </row>
    <row r="23" spans="1:16" ht="15">
      <c r="A23" s="12"/>
      <c r="B23" s="44">
        <v>541</v>
      </c>
      <c r="C23" s="20" t="s">
        <v>65</v>
      </c>
      <c r="D23" s="46">
        <v>3281776</v>
      </c>
      <c r="E23" s="46">
        <v>19346825</v>
      </c>
      <c r="F23" s="46">
        <v>0</v>
      </c>
      <c r="G23" s="46">
        <v>335028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22963629</v>
      </c>
      <c r="O23" s="47">
        <f t="shared" si="1"/>
        <v>434.0540402608449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1416980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1416980</v>
      </c>
      <c r="O24" s="47">
        <f t="shared" si="1"/>
        <v>26.78347982232303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65049</v>
      </c>
      <c r="E25" s="31">
        <f t="shared" si="8"/>
        <v>4373201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534494</v>
      </c>
      <c r="N25" s="31">
        <f t="shared" si="7"/>
        <v>4972744</v>
      </c>
      <c r="O25" s="43">
        <f t="shared" si="1"/>
        <v>93.9938380115301</v>
      </c>
      <c r="P25" s="10"/>
    </row>
    <row r="26" spans="1:16" ht="15">
      <c r="A26" s="13"/>
      <c r="B26" s="45">
        <v>554</v>
      </c>
      <c r="C26" s="21" t="s">
        <v>39</v>
      </c>
      <c r="D26" s="46">
        <v>65049</v>
      </c>
      <c r="E26" s="46">
        <v>3935610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4000659</v>
      </c>
      <c r="O26" s="47">
        <f t="shared" si="1"/>
        <v>75.6196767791324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437591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534494</v>
      </c>
      <c r="N27" s="46">
        <f t="shared" si="7"/>
        <v>972085</v>
      </c>
      <c r="O27" s="47">
        <f t="shared" si="1"/>
        <v>18.374161232397693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1481746</v>
      </c>
      <c r="E28" s="31">
        <f t="shared" si="9"/>
        <v>840819</v>
      </c>
      <c r="F28" s="31">
        <f t="shared" si="9"/>
        <v>0</v>
      </c>
      <c r="G28" s="31">
        <f t="shared" si="9"/>
        <v>107210</v>
      </c>
      <c r="H28" s="31">
        <f t="shared" si="9"/>
        <v>0</v>
      </c>
      <c r="I28" s="31">
        <f t="shared" si="9"/>
        <v>14435983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4">SUM(D28:M28)</f>
        <v>16865758</v>
      </c>
      <c r="O28" s="43">
        <f t="shared" si="1"/>
        <v>318.7932709573764</v>
      </c>
      <c r="P28" s="9"/>
    </row>
    <row r="29" spans="1:16" ht="15">
      <c r="A29" s="12"/>
      <c r="B29" s="44">
        <v>572</v>
      </c>
      <c r="C29" s="20" t="s">
        <v>66</v>
      </c>
      <c r="D29" s="46">
        <v>151390</v>
      </c>
      <c r="E29" s="46">
        <v>840819</v>
      </c>
      <c r="F29" s="46">
        <v>0</v>
      </c>
      <c r="G29" s="46">
        <v>0</v>
      </c>
      <c r="H29" s="46">
        <v>0</v>
      </c>
      <c r="I29" s="46">
        <v>2874348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3866557</v>
      </c>
      <c r="O29" s="47">
        <f t="shared" si="1"/>
        <v>73.08490690860977</v>
      </c>
      <c r="P29" s="9"/>
    </row>
    <row r="30" spans="1:16" ht="15">
      <c r="A30" s="12"/>
      <c r="B30" s="44">
        <v>575</v>
      </c>
      <c r="C30" s="20" t="s">
        <v>67</v>
      </c>
      <c r="D30" s="46">
        <v>1330356</v>
      </c>
      <c r="E30" s="46">
        <v>0</v>
      </c>
      <c r="F30" s="46">
        <v>0</v>
      </c>
      <c r="G30" s="46">
        <v>107210</v>
      </c>
      <c r="H30" s="46">
        <v>0</v>
      </c>
      <c r="I30" s="46">
        <v>11561635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12999201</v>
      </c>
      <c r="O30" s="47">
        <f t="shared" si="1"/>
        <v>245.70836404876667</v>
      </c>
      <c r="P30" s="9"/>
    </row>
    <row r="31" spans="1:16" ht="15.75">
      <c r="A31" s="28" t="s">
        <v>68</v>
      </c>
      <c r="B31" s="29"/>
      <c r="C31" s="30"/>
      <c r="D31" s="31">
        <f aca="true" t="shared" si="11" ref="D31:M31">SUM(D32:D33)</f>
        <v>783673</v>
      </c>
      <c r="E31" s="31">
        <f t="shared" si="11"/>
        <v>9337364</v>
      </c>
      <c r="F31" s="31">
        <f t="shared" si="11"/>
        <v>37464073</v>
      </c>
      <c r="G31" s="31">
        <f t="shared" si="11"/>
        <v>1095053</v>
      </c>
      <c r="H31" s="31">
        <f t="shared" si="11"/>
        <v>0</v>
      </c>
      <c r="I31" s="31">
        <f t="shared" si="11"/>
        <v>886260</v>
      </c>
      <c r="J31" s="31">
        <f t="shared" si="11"/>
        <v>4282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49570705</v>
      </c>
      <c r="O31" s="43">
        <f t="shared" si="1"/>
        <v>936.9758056894433</v>
      </c>
      <c r="P31" s="9"/>
    </row>
    <row r="32" spans="1:16" ht="15">
      <c r="A32" s="12"/>
      <c r="B32" s="44">
        <v>581</v>
      </c>
      <c r="C32" s="20" t="s">
        <v>69</v>
      </c>
      <c r="D32" s="46">
        <v>783673</v>
      </c>
      <c r="E32" s="46">
        <v>9337364</v>
      </c>
      <c r="F32" s="46">
        <v>209462</v>
      </c>
      <c r="G32" s="46">
        <v>3628</v>
      </c>
      <c r="H32" s="46">
        <v>0</v>
      </c>
      <c r="I32" s="46">
        <v>886260</v>
      </c>
      <c r="J32" s="46">
        <v>4282</v>
      </c>
      <c r="K32" s="46">
        <v>0</v>
      </c>
      <c r="L32" s="46">
        <v>0</v>
      </c>
      <c r="M32" s="46">
        <v>0</v>
      </c>
      <c r="N32" s="46">
        <f t="shared" si="10"/>
        <v>11224669</v>
      </c>
      <c r="O32" s="47">
        <f t="shared" si="1"/>
        <v>212.1665060013231</v>
      </c>
      <c r="P32" s="9"/>
    </row>
    <row r="33" spans="1:16" ht="15.75" thickBot="1">
      <c r="A33" s="12"/>
      <c r="B33" s="44">
        <v>585</v>
      </c>
      <c r="C33" s="20" t="s">
        <v>72</v>
      </c>
      <c r="D33" s="46">
        <v>0</v>
      </c>
      <c r="E33" s="46">
        <v>0</v>
      </c>
      <c r="F33" s="46">
        <v>37254611</v>
      </c>
      <c r="G33" s="46">
        <v>1091425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38346036</v>
      </c>
      <c r="O33" s="47">
        <f t="shared" si="1"/>
        <v>724.8092996881202</v>
      </c>
      <c r="P33" s="9"/>
    </row>
    <row r="34" spans="1:119" ht="16.5" thickBot="1">
      <c r="A34" s="14" t="s">
        <v>10</v>
      </c>
      <c r="B34" s="23"/>
      <c r="C34" s="22"/>
      <c r="D34" s="15">
        <f>SUM(D5,D14,D18,D22,D25,D28,D31)</f>
        <v>55763134</v>
      </c>
      <c r="E34" s="15">
        <f aca="true" t="shared" si="12" ref="E34:M34">SUM(E5,E14,E18,E22,E25,E28,E31)</f>
        <v>42707611</v>
      </c>
      <c r="F34" s="15">
        <f t="shared" si="12"/>
        <v>46644951</v>
      </c>
      <c r="G34" s="15">
        <f t="shared" si="12"/>
        <v>2140275</v>
      </c>
      <c r="H34" s="15">
        <f t="shared" si="12"/>
        <v>0</v>
      </c>
      <c r="I34" s="15">
        <f t="shared" si="12"/>
        <v>59264067</v>
      </c>
      <c r="J34" s="15">
        <f t="shared" si="12"/>
        <v>16111142</v>
      </c>
      <c r="K34" s="15">
        <f t="shared" si="12"/>
        <v>48348442</v>
      </c>
      <c r="L34" s="15">
        <f t="shared" si="12"/>
        <v>0</v>
      </c>
      <c r="M34" s="15">
        <f t="shared" si="12"/>
        <v>534494</v>
      </c>
      <c r="N34" s="15">
        <f t="shared" si="10"/>
        <v>271514116</v>
      </c>
      <c r="O34" s="37">
        <f t="shared" si="1"/>
        <v>5132.106908609772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73</v>
      </c>
      <c r="M36" s="93"/>
      <c r="N36" s="93"/>
      <c r="O36" s="41">
        <v>52905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15457480</v>
      </c>
      <c r="E5" s="59">
        <f t="shared" si="0"/>
        <v>126962</v>
      </c>
      <c r="F5" s="59">
        <f t="shared" si="0"/>
        <v>9415160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18437007</v>
      </c>
      <c r="K5" s="59">
        <f t="shared" si="0"/>
        <v>46297109</v>
      </c>
      <c r="L5" s="59">
        <f t="shared" si="0"/>
        <v>0</v>
      </c>
      <c r="M5" s="59">
        <f t="shared" si="0"/>
        <v>0</v>
      </c>
      <c r="N5" s="60">
        <f>SUM(D5:M5)</f>
        <v>89733718</v>
      </c>
      <c r="O5" s="61">
        <f aca="true" t="shared" si="1" ref="O5:O33">(N5/O$35)</f>
        <v>1706.4833029058268</v>
      </c>
      <c r="P5" s="62"/>
    </row>
    <row r="6" spans="1:16" ht="15">
      <c r="A6" s="64"/>
      <c r="B6" s="65">
        <v>511</v>
      </c>
      <c r="C6" s="66" t="s">
        <v>19</v>
      </c>
      <c r="D6" s="67">
        <v>206337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206337</v>
      </c>
      <c r="O6" s="68">
        <f t="shared" si="1"/>
        <v>3.923950251026928</v>
      </c>
      <c r="P6" s="69"/>
    </row>
    <row r="7" spans="1:16" ht="15">
      <c r="A7" s="64"/>
      <c r="B7" s="65">
        <v>512</v>
      </c>
      <c r="C7" s="66" t="s">
        <v>20</v>
      </c>
      <c r="D7" s="67">
        <v>590921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590921</v>
      </c>
      <c r="O7" s="68">
        <f t="shared" si="1"/>
        <v>11.237657842689792</v>
      </c>
      <c r="P7" s="69"/>
    </row>
    <row r="8" spans="1:16" ht="15">
      <c r="A8" s="64"/>
      <c r="B8" s="65">
        <v>513</v>
      </c>
      <c r="C8" s="66" t="s">
        <v>21</v>
      </c>
      <c r="D8" s="67">
        <v>4570815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4570815</v>
      </c>
      <c r="O8" s="68">
        <f t="shared" si="1"/>
        <v>86.92406435417618</v>
      </c>
      <c r="P8" s="69"/>
    </row>
    <row r="9" spans="1:16" ht="15">
      <c r="A9" s="64"/>
      <c r="B9" s="65">
        <v>514</v>
      </c>
      <c r="C9" s="66" t="s">
        <v>22</v>
      </c>
      <c r="D9" s="67">
        <v>1466259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1466259</v>
      </c>
      <c r="O9" s="68">
        <f t="shared" si="1"/>
        <v>27.884128251939753</v>
      </c>
      <c r="P9" s="69"/>
    </row>
    <row r="10" spans="1:16" ht="15">
      <c r="A10" s="64"/>
      <c r="B10" s="65">
        <v>515</v>
      </c>
      <c r="C10" s="66" t="s">
        <v>57</v>
      </c>
      <c r="D10" s="67">
        <v>246451</v>
      </c>
      <c r="E10" s="67">
        <v>126962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373413</v>
      </c>
      <c r="O10" s="68">
        <f t="shared" si="1"/>
        <v>7.101266544956641</v>
      </c>
      <c r="P10" s="69"/>
    </row>
    <row r="11" spans="1:16" ht="15">
      <c r="A11" s="64"/>
      <c r="B11" s="65">
        <v>517</v>
      </c>
      <c r="C11" s="66" t="s">
        <v>23</v>
      </c>
      <c r="D11" s="67">
        <v>0</v>
      </c>
      <c r="E11" s="67">
        <v>0</v>
      </c>
      <c r="F11" s="67">
        <v>9415160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9415160</v>
      </c>
      <c r="O11" s="68">
        <f t="shared" si="1"/>
        <v>179.049901110604</v>
      </c>
      <c r="P11" s="69"/>
    </row>
    <row r="12" spans="1:16" ht="15">
      <c r="A12" s="64"/>
      <c r="B12" s="65">
        <v>518</v>
      </c>
      <c r="C12" s="66" t="s">
        <v>24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46297109</v>
      </c>
      <c r="L12" s="67">
        <v>0</v>
      </c>
      <c r="M12" s="67">
        <v>0</v>
      </c>
      <c r="N12" s="67">
        <f t="shared" si="2"/>
        <v>46297109</v>
      </c>
      <c r="O12" s="68">
        <f t="shared" si="1"/>
        <v>880.4409896546478</v>
      </c>
      <c r="P12" s="69"/>
    </row>
    <row r="13" spans="1:16" ht="15">
      <c r="A13" s="64"/>
      <c r="B13" s="65">
        <v>519</v>
      </c>
      <c r="C13" s="66" t="s">
        <v>62</v>
      </c>
      <c r="D13" s="67">
        <v>8376697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18437007</v>
      </c>
      <c r="K13" s="67">
        <v>0</v>
      </c>
      <c r="L13" s="67">
        <v>0</v>
      </c>
      <c r="M13" s="67">
        <v>0</v>
      </c>
      <c r="N13" s="67">
        <f t="shared" si="2"/>
        <v>26813704</v>
      </c>
      <c r="O13" s="68">
        <f t="shared" si="1"/>
        <v>509.9213448957858</v>
      </c>
      <c r="P13" s="69"/>
    </row>
    <row r="14" spans="1:16" ht="15.75">
      <c r="A14" s="70" t="s">
        <v>26</v>
      </c>
      <c r="B14" s="71"/>
      <c r="C14" s="72"/>
      <c r="D14" s="73">
        <f aca="true" t="shared" si="3" ref="D14:M14">SUM(D15:D17)</f>
        <v>35960807</v>
      </c>
      <c r="E14" s="73">
        <f t="shared" si="3"/>
        <v>3410442</v>
      </c>
      <c r="F14" s="73">
        <f t="shared" si="3"/>
        <v>0</v>
      </c>
      <c r="G14" s="73">
        <f t="shared" si="3"/>
        <v>548972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1">SUM(D14:M14)</f>
        <v>39920221</v>
      </c>
      <c r="O14" s="75">
        <f t="shared" si="1"/>
        <v>759.1704891221665</v>
      </c>
      <c r="P14" s="76"/>
    </row>
    <row r="15" spans="1:16" ht="15">
      <c r="A15" s="64"/>
      <c r="B15" s="65">
        <v>521</v>
      </c>
      <c r="C15" s="66" t="s">
        <v>27</v>
      </c>
      <c r="D15" s="67">
        <v>29703690</v>
      </c>
      <c r="E15" s="67">
        <v>1425684</v>
      </c>
      <c r="F15" s="67">
        <v>0</v>
      </c>
      <c r="G15" s="67">
        <v>548972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31678346</v>
      </c>
      <c r="O15" s="68">
        <f t="shared" si="1"/>
        <v>602.4331735889244</v>
      </c>
      <c r="P15" s="69"/>
    </row>
    <row r="16" spans="1:16" ht="15">
      <c r="A16" s="64"/>
      <c r="B16" s="65">
        <v>522</v>
      </c>
      <c r="C16" s="66" t="s">
        <v>28</v>
      </c>
      <c r="D16" s="67">
        <v>3675195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3675195</v>
      </c>
      <c r="O16" s="68">
        <f t="shared" si="1"/>
        <v>69.89188726608855</v>
      </c>
      <c r="P16" s="69"/>
    </row>
    <row r="17" spans="1:16" ht="15">
      <c r="A17" s="64"/>
      <c r="B17" s="65">
        <v>524</v>
      </c>
      <c r="C17" s="66" t="s">
        <v>29</v>
      </c>
      <c r="D17" s="67">
        <v>2581922</v>
      </c>
      <c r="E17" s="67">
        <v>1984758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4566680</v>
      </c>
      <c r="O17" s="68">
        <f t="shared" si="1"/>
        <v>86.84542826715351</v>
      </c>
      <c r="P17" s="69"/>
    </row>
    <row r="18" spans="1:16" ht="15.75">
      <c r="A18" s="70" t="s">
        <v>30</v>
      </c>
      <c r="B18" s="71"/>
      <c r="C18" s="72"/>
      <c r="D18" s="73">
        <f aca="true" t="shared" si="5" ref="D18:M18">SUM(D19:D21)</f>
        <v>2808130</v>
      </c>
      <c r="E18" s="73">
        <f t="shared" si="5"/>
        <v>756589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42078275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45642994</v>
      </c>
      <c r="O18" s="75">
        <f t="shared" si="1"/>
        <v>868.0015594097064</v>
      </c>
      <c r="P18" s="76"/>
    </row>
    <row r="19" spans="1:16" ht="15">
      <c r="A19" s="64"/>
      <c r="B19" s="65">
        <v>534</v>
      </c>
      <c r="C19" s="66" t="s">
        <v>63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9774612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9774612</v>
      </c>
      <c r="O19" s="68">
        <f t="shared" si="1"/>
        <v>185.8856686444546</v>
      </c>
      <c r="P19" s="69"/>
    </row>
    <row r="20" spans="1:16" ht="15">
      <c r="A20" s="64"/>
      <c r="B20" s="65">
        <v>536</v>
      </c>
      <c r="C20" s="66" t="s">
        <v>64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32303663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32303663</v>
      </c>
      <c r="O20" s="68">
        <f t="shared" si="1"/>
        <v>614.3249467518636</v>
      </c>
      <c r="P20" s="69"/>
    </row>
    <row r="21" spans="1:16" ht="15">
      <c r="A21" s="64"/>
      <c r="B21" s="65">
        <v>539</v>
      </c>
      <c r="C21" s="66" t="s">
        <v>34</v>
      </c>
      <c r="D21" s="67">
        <v>2808130</v>
      </c>
      <c r="E21" s="67">
        <v>756589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3564719</v>
      </c>
      <c r="O21" s="68">
        <f t="shared" si="1"/>
        <v>67.7909440133881</v>
      </c>
      <c r="P21" s="69"/>
    </row>
    <row r="22" spans="1:16" ht="15.75">
      <c r="A22" s="70" t="s">
        <v>35</v>
      </c>
      <c r="B22" s="71"/>
      <c r="C22" s="72"/>
      <c r="D22" s="73">
        <f aca="true" t="shared" si="6" ref="D22:M22">SUM(D23:D24)</f>
        <v>2954358</v>
      </c>
      <c r="E22" s="73">
        <f t="shared" si="6"/>
        <v>10317016</v>
      </c>
      <c r="F22" s="73">
        <f t="shared" si="6"/>
        <v>0</v>
      </c>
      <c r="G22" s="73">
        <f t="shared" si="6"/>
        <v>478076</v>
      </c>
      <c r="H22" s="73">
        <f t="shared" si="6"/>
        <v>0</v>
      </c>
      <c r="I22" s="73">
        <f t="shared" si="6"/>
        <v>1314048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aca="true" t="shared" si="7" ref="N22:N27">SUM(D22:M22)</f>
        <v>15063498</v>
      </c>
      <c r="O22" s="75">
        <f t="shared" si="1"/>
        <v>286.4654267457782</v>
      </c>
      <c r="P22" s="76"/>
    </row>
    <row r="23" spans="1:16" ht="15">
      <c r="A23" s="64"/>
      <c r="B23" s="65">
        <v>541</v>
      </c>
      <c r="C23" s="66" t="s">
        <v>65</v>
      </c>
      <c r="D23" s="67">
        <v>2954358</v>
      </c>
      <c r="E23" s="67">
        <v>10317016</v>
      </c>
      <c r="F23" s="67">
        <v>0</v>
      </c>
      <c r="G23" s="67">
        <v>478076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13749450</v>
      </c>
      <c r="O23" s="68">
        <f t="shared" si="1"/>
        <v>261.4759242355089</v>
      </c>
      <c r="P23" s="69"/>
    </row>
    <row r="24" spans="1:16" ht="15">
      <c r="A24" s="64"/>
      <c r="B24" s="65">
        <v>545</v>
      </c>
      <c r="C24" s="66" t="s">
        <v>37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1314048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1314048</v>
      </c>
      <c r="O24" s="68">
        <f t="shared" si="1"/>
        <v>24.989502510269283</v>
      </c>
      <c r="P24" s="69"/>
    </row>
    <row r="25" spans="1:16" ht="15.75">
      <c r="A25" s="70" t="s">
        <v>38</v>
      </c>
      <c r="B25" s="71"/>
      <c r="C25" s="72"/>
      <c r="D25" s="73">
        <f aca="true" t="shared" si="8" ref="D25:M25">SUM(D26:D27)</f>
        <v>0</v>
      </c>
      <c r="E25" s="73">
        <f t="shared" si="8"/>
        <v>4830822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554102</v>
      </c>
      <c r="N25" s="73">
        <f t="shared" si="7"/>
        <v>5384924</v>
      </c>
      <c r="O25" s="75">
        <f t="shared" si="1"/>
        <v>102.40613114255287</v>
      </c>
      <c r="P25" s="76"/>
    </row>
    <row r="26" spans="1:16" ht="15">
      <c r="A26" s="64"/>
      <c r="B26" s="65">
        <v>554</v>
      </c>
      <c r="C26" s="66" t="s">
        <v>39</v>
      </c>
      <c r="D26" s="67">
        <v>0</v>
      </c>
      <c r="E26" s="67">
        <v>4360362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4360362</v>
      </c>
      <c r="O26" s="68">
        <f t="shared" si="1"/>
        <v>82.92183934276586</v>
      </c>
      <c r="P26" s="69"/>
    </row>
    <row r="27" spans="1:16" ht="15">
      <c r="A27" s="64"/>
      <c r="B27" s="65">
        <v>559</v>
      </c>
      <c r="C27" s="66" t="s">
        <v>40</v>
      </c>
      <c r="D27" s="67">
        <v>0</v>
      </c>
      <c r="E27" s="67">
        <v>470460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554102</v>
      </c>
      <c r="N27" s="67">
        <f t="shared" si="7"/>
        <v>1024562</v>
      </c>
      <c r="O27" s="68">
        <f t="shared" si="1"/>
        <v>19.48429179978701</v>
      </c>
      <c r="P27" s="69"/>
    </row>
    <row r="28" spans="1:16" ht="15.75">
      <c r="A28" s="70" t="s">
        <v>41</v>
      </c>
      <c r="B28" s="71"/>
      <c r="C28" s="72"/>
      <c r="D28" s="73">
        <f aca="true" t="shared" si="9" ref="D28:M28">SUM(D29:D30)</f>
        <v>1315512</v>
      </c>
      <c r="E28" s="73">
        <f t="shared" si="9"/>
        <v>2928764</v>
      </c>
      <c r="F28" s="73">
        <f t="shared" si="9"/>
        <v>0</v>
      </c>
      <c r="G28" s="73">
        <f t="shared" si="9"/>
        <v>66408</v>
      </c>
      <c r="H28" s="73">
        <f t="shared" si="9"/>
        <v>0</v>
      </c>
      <c r="I28" s="73">
        <f t="shared" si="9"/>
        <v>13730954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aca="true" t="shared" si="10" ref="N28:N33">SUM(D28:M28)</f>
        <v>18041638</v>
      </c>
      <c r="O28" s="75">
        <f t="shared" si="1"/>
        <v>343.1012855621482</v>
      </c>
      <c r="P28" s="69"/>
    </row>
    <row r="29" spans="1:16" ht="15">
      <c r="A29" s="64"/>
      <c r="B29" s="65">
        <v>572</v>
      </c>
      <c r="C29" s="66" t="s">
        <v>66</v>
      </c>
      <c r="D29" s="67">
        <v>153920</v>
      </c>
      <c r="E29" s="67">
        <v>2928764</v>
      </c>
      <c r="F29" s="67">
        <v>0</v>
      </c>
      <c r="G29" s="67">
        <v>0</v>
      </c>
      <c r="H29" s="67">
        <v>0</v>
      </c>
      <c r="I29" s="67">
        <v>2874604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0"/>
        <v>5957288</v>
      </c>
      <c r="O29" s="68">
        <f t="shared" si="1"/>
        <v>113.29088696181348</v>
      </c>
      <c r="P29" s="69"/>
    </row>
    <row r="30" spans="1:16" ht="15">
      <c r="A30" s="64"/>
      <c r="B30" s="65">
        <v>575</v>
      </c>
      <c r="C30" s="66" t="s">
        <v>67</v>
      </c>
      <c r="D30" s="67">
        <v>1161592</v>
      </c>
      <c r="E30" s="67">
        <v>0</v>
      </c>
      <c r="F30" s="67">
        <v>0</v>
      </c>
      <c r="G30" s="67">
        <v>66408</v>
      </c>
      <c r="H30" s="67">
        <v>0</v>
      </c>
      <c r="I30" s="67">
        <v>10856350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12084350</v>
      </c>
      <c r="O30" s="68">
        <f t="shared" si="1"/>
        <v>229.8103986003347</v>
      </c>
      <c r="P30" s="69"/>
    </row>
    <row r="31" spans="1:16" ht="15.75">
      <c r="A31" s="70" t="s">
        <v>68</v>
      </c>
      <c r="B31" s="71"/>
      <c r="C31" s="72"/>
      <c r="D31" s="73">
        <f aca="true" t="shared" si="11" ref="D31:M31">SUM(D32:D32)</f>
        <v>738506</v>
      </c>
      <c r="E31" s="73">
        <f t="shared" si="11"/>
        <v>9389092</v>
      </c>
      <c r="F31" s="73">
        <f t="shared" si="11"/>
        <v>0</v>
      </c>
      <c r="G31" s="73">
        <f t="shared" si="11"/>
        <v>5406</v>
      </c>
      <c r="H31" s="73">
        <f t="shared" si="11"/>
        <v>0</v>
      </c>
      <c r="I31" s="73">
        <f t="shared" si="11"/>
        <v>872856</v>
      </c>
      <c r="J31" s="73">
        <f t="shared" si="11"/>
        <v>272895</v>
      </c>
      <c r="K31" s="73">
        <f t="shared" si="11"/>
        <v>0</v>
      </c>
      <c r="L31" s="73">
        <f t="shared" si="11"/>
        <v>0</v>
      </c>
      <c r="M31" s="73">
        <f t="shared" si="11"/>
        <v>0</v>
      </c>
      <c r="N31" s="73">
        <f t="shared" si="10"/>
        <v>11278755</v>
      </c>
      <c r="O31" s="75">
        <f t="shared" si="1"/>
        <v>214.49024418073938</v>
      </c>
      <c r="P31" s="69"/>
    </row>
    <row r="32" spans="1:16" ht="15.75" thickBot="1">
      <c r="A32" s="64"/>
      <c r="B32" s="65">
        <v>581</v>
      </c>
      <c r="C32" s="66" t="s">
        <v>69</v>
      </c>
      <c r="D32" s="67">
        <v>738506</v>
      </c>
      <c r="E32" s="67">
        <v>9389092</v>
      </c>
      <c r="F32" s="67">
        <v>0</v>
      </c>
      <c r="G32" s="67">
        <v>5406</v>
      </c>
      <c r="H32" s="67">
        <v>0</v>
      </c>
      <c r="I32" s="67">
        <v>872856</v>
      </c>
      <c r="J32" s="67">
        <v>272895</v>
      </c>
      <c r="K32" s="67">
        <v>0</v>
      </c>
      <c r="L32" s="67">
        <v>0</v>
      </c>
      <c r="M32" s="67">
        <v>0</v>
      </c>
      <c r="N32" s="67">
        <f t="shared" si="10"/>
        <v>11278755</v>
      </c>
      <c r="O32" s="68">
        <f t="shared" si="1"/>
        <v>214.49024418073938</v>
      </c>
      <c r="P32" s="69"/>
    </row>
    <row r="33" spans="1:119" ht="16.5" thickBot="1">
      <c r="A33" s="77" t="s">
        <v>10</v>
      </c>
      <c r="B33" s="78"/>
      <c r="C33" s="79"/>
      <c r="D33" s="80">
        <f>SUM(D5,D14,D18,D22,D25,D28,D31)</f>
        <v>59234793</v>
      </c>
      <c r="E33" s="80">
        <f aca="true" t="shared" si="12" ref="E33:M33">SUM(E5,E14,E18,E22,E25,E28,E31)</f>
        <v>31759687</v>
      </c>
      <c r="F33" s="80">
        <f t="shared" si="12"/>
        <v>9415160</v>
      </c>
      <c r="G33" s="80">
        <f t="shared" si="12"/>
        <v>1098862</v>
      </c>
      <c r="H33" s="80">
        <f t="shared" si="12"/>
        <v>0</v>
      </c>
      <c r="I33" s="80">
        <f t="shared" si="12"/>
        <v>57996133</v>
      </c>
      <c r="J33" s="80">
        <f t="shared" si="12"/>
        <v>18709902</v>
      </c>
      <c r="K33" s="80">
        <f t="shared" si="12"/>
        <v>46297109</v>
      </c>
      <c r="L33" s="80">
        <f t="shared" si="12"/>
        <v>0</v>
      </c>
      <c r="M33" s="80">
        <f t="shared" si="12"/>
        <v>554102</v>
      </c>
      <c r="N33" s="80">
        <f t="shared" si="10"/>
        <v>225065748</v>
      </c>
      <c r="O33" s="81">
        <f t="shared" si="1"/>
        <v>4280.118439068919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5" ht="15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5" ht="15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70</v>
      </c>
      <c r="M35" s="117"/>
      <c r="N35" s="117"/>
      <c r="O35" s="91">
        <v>52584</v>
      </c>
    </row>
    <row r="36" spans="1:15" ht="1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5" ht="15.75" customHeight="1" thickBot="1">
      <c r="A37" s="121" t="s">
        <v>51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16704376</v>
      </c>
      <c r="E5" s="26">
        <f t="shared" si="0"/>
        <v>169969</v>
      </c>
      <c r="F5" s="26">
        <f t="shared" si="0"/>
        <v>9507058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14820329</v>
      </c>
      <c r="K5" s="26">
        <f t="shared" si="0"/>
        <v>42768904</v>
      </c>
      <c r="L5" s="26">
        <f t="shared" si="0"/>
        <v>0</v>
      </c>
      <c r="M5" s="26">
        <f t="shared" si="0"/>
        <v>0</v>
      </c>
      <c r="N5" s="27">
        <f>SUM(D5:M5)</f>
        <v>83970636</v>
      </c>
      <c r="O5" s="32">
        <f aca="true" t="shared" si="1" ref="O5:O33">(N5/O$35)</f>
        <v>1593.7033536411775</v>
      </c>
      <c r="P5" s="6"/>
    </row>
    <row r="6" spans="1:16" ht="15">
      <c r="A6" s="12"/>
      <c r="B6" s="44">
        <v>511</v>
      </c>
      <c r="C6" s="20" t="s">
        <v>19</v>
      </c>
      <c r="D6" s="46">
        <v>199678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199678</v>
      </c>
      <c r="O6" s="47">
        <f t="shared" si="1"/>
        <v>3.789747385602308</v>
      </c>
      <c r="P6" s="9"/>
    </row>
    <row r="7" spans="1:16" ht="15">
      <c r="A7" s="12"/>
      <c r="B7" s="44">
        <v>512</v>
      </c>
      <c r="C7" s="20" t="s">
        <v>20</v>
      </c>
      <c r="D7" s="46">
        <v>511595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511595</v>
      </c>
      <c r="O7" s="47">
        <f t="shared" si="1"/>
        <v>9.709711704530358</v>
      </c>
      <c r="P7" s="9"/>
    </row>
    <row r="8" spans="1:16" ht="15">
      <c r="A8" s="12"/>
      <c r="B8" s="44">
        <v>513</v>
      </c>
      <c r="C8" s="20" t="s">
        <v>21</v>
      </c>
      <c r="D8" s="46">
        <v>4151311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4151311</v>
      </c>
      <c r="O8" s="47">
        <f t="shared" si="1"/>
        <v>78.7889502552715</v>
      </c>
      <c r="P8" s="9"/>
    </row>
    <row r="9" spans="1:16" ht="15">
      <c r="A9" s="12"/>
      <c r="B9" s="44">
        <v>514</v>
      </c>
      <c r="C9" s="20" t="s">
        <v>22</v>
      </c>
      <c r="D9" s="46">
        <v>1004380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1004380</v>
      </c>
      <c r="O9" s="47">
        <f t="shared" si="1"/>
        <v>19.062422896619786</v>
      </c>
      <c r="P9" s="9"/>
    </row>
    <row r="10" spans="1:16" ht="15">
      <c r="A10" s="12"/>
      <c r="B10" s="44">
        <v>515</v>
      </c>
      <c r="C10" s="20" t="s">
        <v>57</v>
      </c>
      <c r="D10" s="46">
        <v>68796</v>
      </c>
      <c r="E10" s="46">
        <v>165448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234244</v>
      </c>
      <c r="O10" s="47">
        <f t="shared" si="1"/>
        <v>4.4457856478581865</v>
      </c>
      <c r="P10" s="9"/>
    </row>
    <row r="11" spans="1:16" ht="15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9507058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9507058</v>
      </c>
      <c r="O11" s="47">
        <f t="shared" si="1"/>
        <v>180.43724496574237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42768904</v>
      </c>
      <c r="L12" s="46">
        <v>0</v>
      </c>
      <c r="M12" s="46">
        <v>0</v>
      </c>
      <c r="N12" s="46">
        <f t="shared" si="2"/>
        <v>42768904</v>
      </c>
      <c r="O12" s="47">
        <f t="shared" si="1"/>
        <v>811.7235855681452</v>
      </c>
      <c r="P12" s="9"/>
    </row>
    <row r="13" spans="1:16" ht="15">
      <c r="A13" s="12"/>
      <c r="B13" s="44">
        <v>519</v>
      </c>
      <c r="C13" s="20" t="s">
        <v>25</v>
      </c>
      <c r="D13" s="46">
        <v>10768616</v>
      </c>
      <c r="E13" s="46">
        <v>4521</v>
      </c>
      <c r="F13" s="46">
        <v>0</v>
      </c>
      <c r="G13" s="46">
        <v>0</v>
      </c>
      <c r="H13" s="46">
        <v>0</v>
      </c>
      <c r="I13" s="46">
        <v>0</v>
      </c>
      <c r="J13" s="46">
        <v>14820329</v>
      </c>
      <c r="K13" s="46">
        <v>0</v>
      </c>
      <c r="L13" s="46">
        <v>0</v>
      </c>
      <c r="M13" s="46">
        <v>0</v>
      </c>
      <c r="N13" s="46">
        <f t="shared" si="2"/>
        <v>25593466</v>
      </c>
      <c r="O13" s="47">
        <f t="shared" si="1"/>
        <v>485.7459052174078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31241329</v>
      </c>
      <c r="E14" s="31">
        <f t="shared" si="3"/>
        <v>2930722</v>
      </c>
      <c r="F14" s="31">
        <f t="shared" si="3"/>
        <v>0</v>
      </c>
      <c r="G14" s="31">
        <f t="shared" si="3"/>
        <v>499969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34672020</v>
      </c>
      <c r="O14" s="43">
        <f t="shared" si="1"/>
        <v>658.050446962364</v>
      </c>
      <c r="P14" s="10"/>
    </row>
    <row r="15" spans="1:16" ht="15">
      <c r="A15" s="12"/>
      <c r="B15" s="44">
        <v>521</v>
      </c>
      <c r="C15" s="20" t="s">
        <v>27</v>
      </c>
      <c r="D15" s="46">
        <v>27154164</v>
      </c>
      <c r="E15" s="46">
        <v>1060679</v>
      </c>
      <c r="F15" s="46">
        <v>0</v>
      </c>
      <c r="G15" s="46">
        <v>499969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28714812</v>
      </c>
      <c r="O15" s="47">
        <f t="shared" si="1"/>
        <v>544.9868473495417</v>
      </c>
      <c r="P15" s="9"/>
    </row>
    <row r="16" spans="1:16" ht="15">
      <c r="A16" s="12"/>
      <c r="B16" s="44">
        <v>522</v>
      </c>
      <c r="C16" s="20" t="s">
        <v>28</v>
      </c>
      <c r="D16" s="46">
        <v>3646641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3646641</v>
      </c>
      <c r="O16" s="47">
        <f t="shared" si="1"/>
        <v>69.21067015885669</v>
      </c>
      <c r="P16" s="9"/>
    </row>
    <row r="17" spans="1:16" ht="15">
      <c r="A17" s="12"/>
      <c r="B17" s="44">
        <v>524</v>
      </c>
      <c r="C17" s="20" t="s">
        <v>29</v>
      </c>
      <c r="D17" s="46">
        <v>440524</v>
      </c>
      <c r="E17" s="46">
        <v>1870043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2310567</v>
      </c>
      <c r="O17" s="47">
        <f t="shared" si="1"/>
        <v>43.85292945396572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SUM(D19:D21)</f>
        <v>2863843</v>
      </c>
      <c r="E18" s="31">
        <f t="shared" si="5"/>
        <v>1397096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38337816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42598755</v>
      </c>
      <c r="O18" s="43">
        <f t="shared" si="1"/>
        <v>808.4942777429824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9093671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9093671</v>
      </c>
      <c r="O19" s="47">
        <f t="shared" si="1"/>
        <v>172.59145172616675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29244145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29244145</v>
      </c>
      <c r="O20" s="47">
        <f t="shared" si="1"/>
        <v>555.0332137637837</v>
      </c>
      <c r="P20" s="9"/>
    </row>
    <row r="21" spans="1:16" ht="15">
      <c r="A21" s="12"/>
      <c r="B21" s="44">
        <v>539</v>
      </c>
      <c r="C21" s="20" t="s">
        <v>34</v>
      </c>
      <c r="D21" s="46">
        <v>2863843</v>
      </c>
      <c r="E21" s="46">
        <v>1397096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4260939</v>
      </c>
      <c r="O21" s="47">
        <f t="shared" si="1"/>
        <v>80.86961225303195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2922812</v>
      </c>
      <c r="E22" s="31">
        <f t="shared" si="6"/>
        <v>5724299</v>
      </c>
      <c r="F22" s="31">
        <f t="shared" si="6"/>
        <v>0</v>
      </c>
      <c r="G22" s="31">
        <f t="shared" si="6"/>
        <v>41123</v>
      </c>
      <c r="H22" s="31">
        <f t="shared" si="6"/>
        <v>0</v>
      </c>
      <c r="I22" s="31">
        <f t="shared" si="6"/>
        <v>908379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9596613</v>
      </c>
      <c r="O22" s="43">
        <f t="shared" si="1"/>
        <v>182.13693560325686</v>
      </c>
      <c r="P22" s="10"/>
    </row>
    <row r="23" spans="1:16" ht="15">
      <c r="A23" s="12"/>
      <c r="B23" s="44">
        <v>541</v>
      </c>
      <c r="C23" s="20" t="s">
        <v>36</v>
      </c>
      <c r="D23" s="46">
        <v>2922812</v>
      </c>
      <c r="E23" s="46">
        <v>5724299</v>
      </c>
      <c r="F23" s="46">
        <v>0</v>
      </c>
      <c r="G23" s="46">
        <v>41123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8688234</v>
      </c>
      <c r="O23" s="47">
        <f t="shared" si="1"/>
        <v>164.89654387063715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908379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908379</v>
      </c>
      <c r="O24" s="47">
        <f t="shared" si="1"/>
        <v>17.240391732619713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0</v>
      </c>
      <c r="E25" s="31">
        <f t="shared" si="8"/>
        <v>7636042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444434</v>
      </c>
      <c r="N25" s="31">
        <f t="shared" si="7"/>
        <v>8080476</v>
      </c>
      <c r="O25" s="43">
        <f t="shared" si="1"/>
        <v>153.361726356545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6967273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6967273</v>
      </c>
      <c r="O26" s="47">
        <f t="shared" si="1"/>
        <v>132.2339197935053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668769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444434</v>
      </c>
      <c r="N27" s="46">
        <f t="shared" si="7"/>
        <v>1113203</v>
      </c>
      <c r="O27" s="47">
        <f t="shared" si="1"/>
        <v>21.127806563039723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1235006</v>
      </c>
      <c r="E28" s="31">
        <f t="shared" si="9"/>
        <v>1185108</v>
      </c>
      <c r="F28" s="31">
        <f t="shared" si="9"/>
        <v>0</v>
      </c>
      <c r="G28" s="31">
        <f t="shared" si="9"/>
        <v>16437</v>
      </c>
      <c r="H28" s="31">
        <f t="shared" si="9"/>
        <v>0</v>
      </c>
      <c r="I28" s="31">
        <f t="shared" si="9"/>
        <v>12291814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3">SUM(D28:M28)</f>
        <v>14728365</v>
      </c>
      <c r="O28" s="43">
        <f t="shared" si="1"/>
        <v>279.53396344588054</v>
      </c>
      <c r="P28" s="9"/>
    </row>
    <row r="29" spans="1:16" ht="15">
      <c r="A29" s="12"/>
      <c r="B29" s="44">
        <v>572</v>
      </c>
      <c r="C29" s="20" t="s">
        <v>42</v>
      </c>
      <c r="D29" s="46">
        <v>154665</v>
      </c>
      <c r="E29" s="46">
        <v>1185108</v>
      </c>
      <c r="F29" s="46">
        <v>0</v>
      </c>
      <c r="G29" s="46">
        <v>0</v>
      </c>
      <c r="H29" s="46">
        <v>0</v>
      </c>
      <c r="I29" s="46">
        <v>2698233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4038006</v>
      </c>
      <c r="O29" s="47">
        <f t="shared" si="1"/>
        <v>76.63850139497808</v>
      </c>
      <c r="P29" s="9"/>
    </row>
    <row r="30" spans="1:16" ht="15">
      <c r="A30" s="12"/>
      <c r="B30" s="44">
        <v>575</v>
      </c>
      <c r="C30" s="20" t="s">
        <v>43</v>
      </c>
      <c r="D30" s="46">
        <v>1080341</v>
      </c>
      <c r="E30" s="46">
        <v>0</v>
      </c>
      <c r="F30" s="46">
        <v>0</v>
      </c>
      <c r="G30" s="46">
        <v>16437</v>
      </c>
      <c r="H30" s="46">
        <v>0</v>
      </c>
      <c r="I30" s="46">
        <v>9593581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10690359</v>
      </c>
      <c r="O30" s="47">
        <f t="shared" si="1"/>
        <v>202.89546205090247</v>
      </c>
      <c r="P30" s="9"/>
    </row>
    <row r="31" spans="1:16" ht="15.75">
      <c r="A31" s="28" t="s">
        <v>46</v>
      </c>
      <c r="B31" s="29"/>
      <c r="C31" s="30"/>
      <c r="D31" s="31">
        <f aca="true" t="shared" si="11" ref="D31:M31">SUM(D32:D32)</f>
        <v>536257</v>
      </c>
      <c r="E31" s="31">
        <f t="shared" si="11"/>
        <v>9246452</v>
      </c>
      <c r="F31" s="31">
        <f t="shared" si="11"/>
        <v>0</v>
      </c>
      <c r="G31" s="31">
        <f t="shared" si="11"/>
        <v>1499</v>
      </c>
      <c r="H31" s="31">
        <f t="shared" si="11"/>
        <v>0</v>
      </c>
      <c r="I31" s="31">
        <f t="shared" si="11"/>
        <v>941688</v>
      </c>
      <c r="J31" s="31">
        <f t="shared" si="11"/>
        <v>256965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10982861</v>
      </c>
      <c r="O31" s="43">
        <f t="shared" si="1"/>
        <v>208.44694338476722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536257</v>
      </c>
      <c r="E32" s="46">
        <v>9246452</v>
      </c>
      <c r="F32" s="46">
        <v>0</v>
      </c>
      <c r="G32" s="46">
        <v>1499</v>
      </c>
      <c r="H32" s="46">
        <v>0</v>
      </c>
      <c r="I32" s="46">
        <v>941688</v>
      </c>
      <c r="J32" s="46">
        <v>256965</v>
      </c>
      <c r="K32" s="46">
        <v>0</v>
      </c>
      <c r="L32" s="46">
        <v>0</v>
      </c>
      <c r="M32" s="46">
        <v>0</v>
      </c>
      <c r="N32" s="46">
        <f t="shared" si="10"/>
        <v>10982861</v>
      </c>
      <c r="O32" s="47">
        <f t="shared" si="1"/>
        <v>208.44694338476722</v>
      </c>
      <c r="P32" s="9"/>
    </row>
    <row r="33" spans="1:119" ht="16.5" thickBot="1">
      <c r="A33" s="14" t="s">
        <v>10</v>
      </c>
      <c r="B33" s="23"/>
      <c r="C33" s="22"/>
      <c r="D33" s="15">
        <f>SUM(D5,D14,D18,D22,D25,D28,D31)</f>
        <v>55503623</v>
      </c>
      <c r="E33" s="15">
        <f aca="true" t="shared" si="12" ref="E33:M33">SUM(E5,E14,E18,E22,E25,E28,E31)</f>
        <v>28289688</v>
      </c>
      <c r="F33" s="15">
        <f t="shared" si="12"/>
        <v>9507058</v>
      </c>
      <c r="G33" s="15">
        <f t="shared" si="12"/>
        <v>559028</v>
      </c>
      <c r="H33" s="15">
        <f t="shared" si="12"/>
        <v>0</v>
      </c>
      <c r="I33" s="15">
        <f t="shared" si="12"/>
        <v>52479697</v>
      </c>
      <c r="J33" s="15">
        <f t="shared" si="12"/>
        <v>15077294</v>
      </c>
      <c r="K33" s="15">
        <f t="shared" si="12"/>
        <v>42768904</v>
      </c>
      <c r="L33" s="15">
        <f t="shared" si="12"/>
        <v>0</v>
      </c>
      <c r="M33" s="15">
        <f t="shared" si="12"/>
        <v>444434</v>
      </c>
      <c r="N33" s="15">
        <f t="shared" si="10"/>
        <v>204629726</v>
      </c>
      <c r="O33" s="37">
        <f t="shared" si="1"/>
        <v>3883.7276471369737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58</v>
      </c>
      <c r="M35" s="93"/>
      <c r="N35" s="93"/>
      <c r="O35" s="41">
        <v>52689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2022-09-19T20:24:30Z</cp:lastPrinted>
  <dcterms:created xsi:type="dcterms:W3CDTF">2000-08-31T21:26:31Z</dcterms:created>
  <dcterms:modified xsi:type="dcterms:W3CDTF">2022-09-19T20:24:33Z</dcterms:modified>
  <cp:category/>
  <cp:version/>
  <cp:contentType/>
  <cp:contentStatus/>
</cp:coreProperties>
</file>