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'2008'!$A$1:$O$31</definedName>
    <definedName name="_xlnm.Print_Area" localSheetId="13">'2009'!$A$1:$O$31</definedName>
    <definedName name="_xlnm.Print_Area" localSheetId="12">'2010'!$A$1:$O$32</definedName>
    <definedName name="_xlnm.Print_Area" localSheetId="11">'2011'!$A$1:$O$31</definedName>
    <definedName name="_xlnm.Print_Area" localSheetId="10">'2012'!$A$1:$O$31</definedName>
    <definedName name="_xlnm.Print_Area" localSheetId="9">'2013'!$A$1:$O$32</definedName>
    <definedName name="_xlnm.Print_Area" localSheetId="8">'2014'!$A$1:$O$32</definedName>
    <definedName name="_xlnm.Print_Area" localSheetId="7">'2015'!$A$1:$O$30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'2020'!$A$1:$O$37</definedName>
    <definedName name="_xlnm.Print_Area" localSheetId="1">'2021'!$A$1:$P$30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/>
  <c r="P28" i="48"/>
  <c r="O27" i="48"/>
  <c r="P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O23" i="48"/>
  <c r="P23" i="48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6" i="47"/>
  <c r="F26" i="47"/>
  <c r="G26" i="47"/>
  <c r="H26" i="47"/>
  <c r="I26" i="47"/>
  <c r="J26" i="47"/>
  <c r="K26" i="47"/>
  <c r="L26" i="47"/>
  <c r="M26" i="47"/>
  <c r="N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3" i="46"/>
  <c r="F33" i="46"/>
  <c r="G33" i="46"/>
  <c r="H33" i="46"/>
  <c r="I33" i="46"/>
  <c r="J33" i="46"/>
  <c r="K33" i="46"/>
  <c r="L33" i="46"/>
  <c r="M33" i="46"/>
  <c r="D33" i="46"/>
  <c r="N32" i="46"/>
  <c r="O32" i="46"/>
  <c r="N31" i="46"/>
  <c r="O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6" i="45"/>
  <c r="F26" i="45"/>
  <c r="G26" i="45"/>
  <c r="H26" i="45"/>
  <c r="I26" i="45"/>
  <c r="J26" i="45"/>
  <c r="K26" i="45"/>
  <c r="L26" i="45"/>
  <c r="M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6" i="44"/>
  <c r="F26" i="44"/>
  <c r="G26" i="44"/>
  <c r="H26" i="44"/>
  <c r="I26" i="44"/>
  <c r="J26" i="44"/>
  <c r="K26" i="44"/>
  <c r="L26" i="44"/>
  <c r="M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6" i="43"/>
  <c r="F26" i="43"/>
  <c r="G26" i="43"/>
  <c r="H26" i="43"/>
  <c r="I26" i="43"/>
  <c r="J26" i="43"/>
  <c r="K26" i="43"/>
  <c r="L26" i="43"/>
  <c r="M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6" i="42"/>
  <c r="F26" i="42"/>
  <c r="G26" i="42"/>
  <c r="H26" i="42"/>
  <c r="I26" i="42"/>
  <c r="J26" i="42"/>
  <c r="K26" i="42"/>
  <c r="L26" i="42"/>
  <c r="M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1" i="41"/>
  <c r="F21" i="41"/>
  <c r="G21" i="41"/>
  <c r="H21" i="41"/>
  <c r="I21" i="41"/>
  <c r="J21" i="41"/>
  <c r="K21" i="41"/>
  <c r="L21" i="41"/>
  <c r="M21" i="41"/>
  <c r="D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6" i="40"/>
  <c r="F26" i="40"/>
  <c r="G26" i="40"/>
  <c r="H26" i="40"/>
  <c r="I26" i="40"/>
  <c r="J26" i="40"/>
  <c r="K26" i="40"/>
  <c r="L26" i="40"/>
  <c r="M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N20" i="39"/>
  <c r="O20" i="39"/>
  <c r="D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N12" i="39"/>
  <c r="O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8" i="39"/>
  <c r="L5" i="39"/>
  <c r="L28" i="39"/>
  <c r="K5" i="39"/>
  <c r="K28" i="39"/>
  <c r="J5" i="39"/>
  <c r="J28" i="39"/>
  <c r="I5" i="39"/>
  <c r="I28" i="39"/>
  <c r="H5" i="39"/>
  <c r="H28" i="39"/>
  <c r="G5" i="39"/>
  <c r="G28" i="39"/>
  <c r="F5" i="39"/>
  <c r="F28" i="39"/>
  <c r="E5" i="39"/>
  <c r="D5" i="39"/>
  <c r="D28" i="39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M23" i="38"/>
  <c r="L23" i="38"/>
  <c r="K23" i="38"/>
  <c r="J23" i="38"/>
  <c r="I23" i="38"/>
  <c r="H23" i="38"/>
  <c r="G23" i="38"/>
  <c r="F23" i="38"/>
  <c r="E23" i="38"/>
  <c r="N23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N21" i="38"/>
  <c r="O21" i="38"/>
  <c r="D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N15" i="38"/>
  <c r="O15" i="38"/>
  <c r="D15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D11" i="38"/>
  <c r="N10" i="38"/>
  <c r="O10" i="38"/>
  <c r="N9" i="38"/>
  <c r="O9" i="38"/>
  <c r="N8" i="38"/>
  <c r="O8" i="38"/>
  <c r="N7" i="38"/>
  <c r="O7" i="38"/>
  <c r="N6" i="38"/>
  <c r="O6" i="38"/>
  <c r="M5" i="38"/>
  <c r="M27" i="38"/>
  <c r="L5" i="38"/>
  <c r="L27" i="38"/>
  <c r="K5" i="38"/>
  <c r="K27" i="38"/>
  <c r="J5" i="38"/>
  <c r="J27" i="38"/>
  <c r="I5" i="38"/>
  <c r="I27" i="38"/>
  <c r="H5" i="38"/>
  <c r="H27" i="38"/>
  <c r="G5" i="38"/>
  <c r="G27" i="38"/>
  <c r="F5" i="38"/>
  <c r="F27" i="38"/>
  <c r="E5" i="38"/>
  <c r="N5" i="38"/>
  <c r="O5" i="38"/>
  <c r="D5" i="38"/>
  <c r="D27" i="38"/>
  <c r="N27" i="37"/>
  <c r="O27" i="37"/>
  <c r="M26" i="37"/>
  <c r="L26" i="37"/>
  <c r="K26" i="37"/>
  <c r="J26" i="37"/>
  <c r="I26" i="37"/>
  <c r="H26" i="37"/>
  <c r="G26" i="37"/>
  <c r="F26" i="37"/>
  <c r="E26" i="37"/>
  <c r="N26" i="37"/>
  <c r="O26" i="37"/>
  <c r="D26" i="37"/>
  <c r="N25" i="37"/>
  <c r="O25" i="37"/>
  <c r="M24" i="37"/>
  <c r="L24" i="37"/>
  <c r="K24" i="37"/>
  <c r="J24" i="37"/>
  <c r="I24" i="37"/>
  <c r="H24" i="37"/>
  <c r="G24" i="37"/>
  <c r="F24" i="37"/>
  <c r="E24" i="37"/>
  <c r="N24" i="37"/>
  <c r="O24" i="37"/>
  <c r="D24" i="37"/>
  <c r="N23" i="37"/>
  <c r="O23" i="37"/>
  <c r="M22" i="37"/>
  <c r="L22" i="37"/>
  <c r="K22" i="37"/>
  <c r="J22" i="37"/>
  <c r="I22" i="37"/>
  <c r="H22" i="37"/>
  <c r="G22" i="37"/>
  <c r="F22" i="37"/>
  <c r="E22" i="37"/>
  <c r="N22" i="37"/>
  <c r="O22" i="37"/>
  <c r="D22" i="37"/>
  <c r="N21" i="37"/>
  <c r="O21" i="37"/>
  <c r="M20" i="37"/>
  <c r="L20" i="37"/>
  <c r="K20" i="37"/>
  <c r="J20" i="37"/>
  <c r="I20" i="37"/>
  <c r="H20" i="37"/>
  <c r="G20" i="37"/>
  <c r="F20" i="37"/>
  <c r="E20" i="37"/>
  <c r="N20" i="37"/>
  <c r="O20" i="37"/>
  <c r="D20" i="37"/>
  <c r="N19" i="37"/>
  <c r="O19" i="37"/>
  <c r="N18" i="37"/>
  <c r="O18" i="37"/>
  <c r="N17" i="37"/>
  <c r="O17" i="37"/>
  <c r="M16" i="37"/>
  <c r="L16" i="37"/>
  <c r="K16" i="37"/>
  <c r="J16" i="37"/>
  <c r="I16" i="37"/>
  <c r="H16" i="37"/>
  <c r="G16" i="37"/>
  <c r="N16" i="37"/>
  <c r="O16" i="37"/>
  <c r="F16" i="37"/>
  <c r="E16" i="37"/>
  <c r="D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N12" i="37"/>
  <c r="O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8" i="37"/>
  <c r="L5" i="37"/>
  <c r="L28" i="37"/>
  <c r="K5" i="37"/>
  <c r="J5" i="37"/>
  <c r="J28" i="37"/>
  <c r="I5" i="37"/>
  <c r="I28" i="37"/>
  <c r="H5" i="37"/>
  <c r="H28" i="37"/>
  <c r="G5" i="37"/>
  <c r="G28" i="37"/>
  <c r="F5" i="37"/>
  <c r="F28" i="37"/>
  <c r="E5" i="37"/>
  <c r="E28" i="37"/>
  <c r="D5" i="37"/>
  <c r="H27" i="36"/>
  <c r="N26" i="36"/>
  <c r="O26" i="36"/>
  <c r="M25" i="36"/>
  <c r="L25" i="36"/>
  <c r="K25" i="36"/>
  <c r="J25" i="36"/>
  <c r="I25" i="36"/>
  <c r="H25" i="36"/>
  <c r="G25" i="36"/>
  <c r="F25" i="36"/>
  <c r="N25" i="36"/>
  <c r="O25" i="36"/>
  <c r="E25" i="36"/>
  <c r="D25" i="36"/>
  <c r="N24" i="36"/>
  <c r="O24" i="36"/>
  <c r="M23" i="36"/>
  <c r="L23" i="36"/>
  <c r="K23" i="36"/>
  <c r="J23" i="36"/>
  <c r="I23" i="36"/>
  <c r="H23" i="36"/>
  <c r="G23" i="36"/>
  <c r="F23" i="36"/>
  <c r="N23" i="36"/>
  <c r="O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N21" i="36"/>
  <c r="O21" i="36"/>
  <c r="E21" i="36"/>
  <c r="D21" i="36"/>
  <c r="N20" i="36"/>
  <c r="O20" i="36"/>
  <c r="M19" i="36"/>
  <c r="L19" i="36"/>
  <c r="K19" i="36"/>
  <c r="J19" i="36"/>
  <c r="I19" i="36"/>
  <c r="H19" i="36"/>
  <c r="G19" i="36"/>
  <c r="F19" i="36"/>
  <c r="N19" i="36"/>
  <c r="O19" i="36"/>
  <c r="E19" i="36"/>
  <c r="D19" i="36"/>
  <c r="N18" i="36"/>
  <c r="O18" i="36"/>
  <c r="N17" i="36"/>
  <c r="O17" i="36"/>
  <c r="N16" i="36"/>
  <c r="O16" i="36"/>
  <c r="M15" i="36"/>
  <c r="L15" i="36"/>
  <c r="K15" i="36"/>
  <c r="K27" i="36"/>
  <c r="J15" i="36"/>
  <c r="I15" i="36"/>
  <c r="H15" i="36"/>
  <c r="G15" i="36"/>
  <c r="F15" i="36"/>
  <c r="E15" i="36"/>
  <c r="N15" i="36"/>
  <c r="O15" i="36"/>
  <c r="D15" i="36"/>
  <c r="N14" i="36"/>
  <c r="O14" i="36"/>
  <c r="N13" i="36"/>
  <c r="O13" i="36"/>
  <c r="N12" i="36"/>
  <c r="O12" i="36"/>
  <c r="M11" i="36"/>
  <c r="L11" i="36"/>
  <c r="K11" i="36"/>
  <c r="J11" i="36"/>
  <c r="I11" i="36"/>
  <c r="I27" i="36"/>
  <c r="H11" i="36"/>
  <c r="G11" i="36"/>
  <c r="F11" i="36"/>
  <c r="N11" i="36"/>
  <c r="O11" i="36"/>
  <c r="E11" i="36"/>
  <c r="D11" i="36"/>
  <c r="N10" i="36"/>
  <c r="O10" i="36"/>
  <c r="N9" i="36"/>
  <c r="O9" i="36"/>
  <c r="N8" i="36"/>
  <c r="O8" i="36"/>
  <c r="N7" i="36"/>
  <c r="O7" i="36"/>
  <c r="N6" i="36"/>
  <c r="O6" i="36"/>
  <c r="M5" i="36"/>
  <c r="M27" i="36"/>
  <c r="L5" i="36"/>
  <c r="L27" i="36"/>
  <c r="K5" i="36"/>
  <c r="J5" i="36"/>
  <c r="J27" i="36"/>
  <c r="I5" i="36"/>
  <c r="H5" i="36"/>
  <c r="G5" i="36"/>
  <c r="F5" i="36"/>
  <c r="E5" i="36"/>
  <c r="E27" i="36"/>
  <c r="D5" i="36"/>
  <c r="D27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2" i="35"/>
  <c r="O22" i="35"/>
  <c r="M21" i="35"/>
  <c r="L21" i="35"/>
  <c r="K21" i="35"/>
  <c r="J21" i="35"/>
  <c r="J27" i="35"/>
  <c r="I21" i="35"/>
  <c r="H21" i="35"/>
  <c r="G21" i="35"/>
  <c r="F21" i="35"/>
  <c r="E21" i="35"/>
  <c r="D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/>
  <c r="O15" i="35"/>
  <c r="N14" i="35"/>
  <c r="O14" i="35"/>
  <c r="N13" i="35"/>
  <c r="O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0" i="35"/>
  <c r="O10" i="35"/>
  <c r="N9" i="35"/>
  <c r="O9" i="35"/>
  <c r="N8" i="35"/>
  <c r="O8" i="35"/>
  <c r="N7" i="35"/>
  <c r="O7" i="35"/>
  <c r="N6" i="35"/>
  <c r="O6" i="35"/>
  <c r="M5" i="35"/>
  <c r="M27" i="35"/>
  <c r="L5" i="35"/>
  <c r="L27" i="35"/>
  <c r="K5" i="35"/>
  <c r="K27" i="35"/>
  <c r="J5" i="35"/>
  <c r="I5" i="35"/>
  <c r="I27" i="35"/>
  <c r="H5" i="35"/>
  <c r="G5" i="35"/>
  <c r="G27" i="35"/>
  <c r="F5" i="35"/>
  <c r="E5" i="35"/>
  <c r="E27" i="35"/>
  <c r="D5" i="35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N25" i="34"/>
  <c r="O25" i="34"/>
  <c r="D25" i="34"/>
  <c r="N24" i="34"/>
  <c r="O24" i="34"/>
  <c r="M23" i="34"/>
  <c r="L23" i="34"/>
  <c r="K23" i="34"/>
  <c r="J23" i="34"/>
  <c r="I23" i="34"/>
  <c r="H23" i="34"/>
  <c r="G23" i="34"/>
  <c r="F23" i="34"/>
  <c r="E23" i="34"/>
  <c r="N23" i="34"/>
  <c r="O23" i="34"/>
  <c r="D23" i="34"/>
  <c r="N22" i="34"/>
  <c r="O22" i="34"/>
  <c r="M21" i="34"/>
  <c r="L21" i="34"/>
  <c r="K21" i="34"/>
  <c r="J21" i="34"/>
  <c r="I21" i="34"/>
  <c r="H21" i="34"/>
  <c r="G21" i="34"/>
  <c r="F21" i="34"/>
  <c r="E21" i="34"/>
  <c r="N21" i="34"/>
  <c r="O21" i="34"/>
  <c r="D21" i="34"/>
  <c r="N20" i="34"/>
  <c r="O20" i="34"/>
  <c r="M19" i="34"/>
  <c r="L19" i="34"/>
  <c r="K19" i="34"/>
  <c r="J19" i="34"/>
  <c r="I19" i="34"/>
  <c r="H19" i="34"/>
  <c r="G19" i="34"/>
  <c r="F19" i="34"/>
  <c r="E19" i="34"/>
  <c r="N19" i="34"/>
  <c r="O19" i="34"/>
  <c r="D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N15" i="34"/>
  <c r="O15" i="34"/>
  <c r="E15" i="34"/>
  <c r="D15" i="34"/>
  <c r="N14" i="34"/>
  <c r="O14" i="34"/>
  <c r="N13" i="34"/>
  <c r="O13" i="34"/>
  <c r="N12" i="34"/>
  <c r="O12" i="34"/>
  <c r="M11" i="34"/>
  <c r="L11" i="34"/>
  <c r="K11" i="34"/>
  <c r="K28" i="34"/>
  <c r="J11" i="34"/>
  <c r="I11" i="34"/>
  <c r="H11" i="34"/>
  <c r="G11" i="34"/>
  <c r="F11" i="34"/>
  <c r="E11" i="34"/>
  <c r="N11" i="34"/>
  <c r="O11" i="34"/>
  <c r="D11" i="34"/>
  <c r="N10" i="34"/>
  <c r="O10" i="34"/>
  <c r="N9" i="34"/>
  <c r="O9" i="34"/>
  <c r="N8" i="34"/>
  <c r="O8" i="34"/>
  <c r="N7" i="34"/>
  <c r="O7" i="34"/>
  <c r="N6" i="34"/>
  <c r="O6" i="34"/>
  <c r="M5" i="34"/>
  <c r="L5" i="34"/>
  <c r="L28" i="34"/>
  <c r="K5" i="34"/>
  <c r="J5" i="34"/>
  <c r="I5" i="34"/>
  <c r="N5" i="34"/>
  <c r="O5" i="34"/>
  <c r="H5" i="34"/>
  <c r="H28" i="34"/>
  <c r="G5" i="34"/>
  <c r="G28" i="34"/>
  <c r="F5" i="34"/>
  <c r="E5" i="34"/>
  <c r="E28" i="34"/>
  <c r="D5" i="34"/>
  <c r="D28" i="34"/>
  <c r="E25" i="33"/>
  <c r="F25" i="33"/>
  <c r="G25" i="33"/>
  <c r="H25" i="33"/>
  <c r="I25" i="33"/>
  <c r="J25" i="33"/>
  <c r="K25" i="33"/>
  <c r="L25" i="33"/>
  <c r="M25" i="33"/>
  <c r="D25" i="33"/>
  <c r="N25" i="33"/>
  <c r="O25" i="33"/>
  <c r="E23" i="33"/>
  <c r="F23" i="33"/>
  <c r="G23" i="33"/>
  <c r="H23" i="33"/>
  <c r="I23" i="33"/>
  <c r="J23" i="33"/>
  <c r="K23" i="33"/>
  <c r="L23" i="33"/>
  <c r="M23" i="33"/>
  <c r="E21" i="33"/>
  <c r="F21" i="33"/>
  <c r="F27" i="33"/>
  <c r="G21" i="33"/>
  <c r="H21" i="33"/>
  <c r="I21" i="33"/>
  <c r="J21" i="33"/>
  <c r="K21" i="33"/>
  <c r="L21" i="33"/>
  <c r="M21" i="33"/>
  <c r="E19" i="33"/>
  <c r="N19" i="33"/>
  <c r="O19" i="33"/>
  <c r="F19" i="33"/>
  <c r="G19" i="33"/>
  <c r="H19" i="33"/>
  <c r="I19" i="33"/>
  <c r="J19" i="33"/>
  <c r="K19" i="33"/>
  <c r="L19" i="33"/>
  <c r="M19" i="33"/>
  <c r="E15" i="33"/>
  <c r="F15" i="33"/>
  <c r="G15" i="33"/>
  <c r="H15" i="33"/>
  <c r="I15" i="33"/>
  <c r="J15" i="33"/>
  <c r="J27" i="33"/>
  <c r="K15" i="33"/>
  <c r="L15" i="33"/>
  <c r="M15" i="33"/>
  <c r="E11" i="33"/>
  <c r="F11" i="33"/>
  <c r="G11" i="33"/>
  <c r="H11" i="33"/>
  <c r="I11" i="33"/>
  <c r="J11" i="33"/>
  <c r="K11" i="33"/>
  <c r="L11" i="33"/>
  <c r="M11" i="33"/>
  <c r="E5" i="33"/>
  <c r="F5" i="33"/>
  <c r="G5" i="33"/>
  <c r="H5" i="33"/>
  <c r="H27" i="33"/>
  <c r="I5" i="33"/>
  <c r="I27" i="33"/>
  <c r="J5" i="33"/>
  <c r="K5" i="33"/>
  <c r="L5" i="33"/>
  <c r="L27" i="33"/>
  <c r="M5" i="33"/>
  <c r="D23" i="33"/>
  <c r="D19" i="33"/>
  <c r="D15" i="33"/>
  <c r="D11" i="33"/>
  <c r="D5" i="33"/>
  <c r="N26" i="33"/>
  <c r="O26" i="33"/>
  <c r="N24" i="33"/>
  <c r="O24" i="33"/>
  <c r="D21" i="33"/>
  <c r="N22" i="33"/>
  <c r="O22" i="33"/>
  <c r="N20" i="33"/>
  <c r="O20" i="33"/>
  <c r="N13" i="33"/>
  <c r="O13" i="33"/>
  <c r="N14" i="33"/>
  <c r="O14" i="33"/>
  <c r="N7" i="33"/>
  <c r="O7" i="33"/>
  <c r="N8" i="33"/>
  <c r="O8" i="33"/>
  <c r="N9" i="33"/>
  <c r="O9" i="33"/>
  <c r="N10" i="33"/>
  <c r="O10" i="33"/>
  <c r="N6" i="33"/>
  <c r="O6" i="33"/>
  <c r="N16" i="33"/>
  <c r="O16" i="33"/>
  <c r="N17" i="33"/>
  <c r="O17" i="33"/>
  <c r="N18" i="33"/>
  <c r="O18" i="33"/>
  <c r="N12" i="33"/>
  <c r="O12" i="33"/>
  <c r="I28" i="34"/>
  <c r="J28" i="34"/>
  <c r="O23" i="38"/>
  <c r="F28" i="34"/>
  <c r="N21" i="33"/>
  <c r="O21" i="33"/>
  <c r="F27" i="36"/>
  <c r="N24" i="39"/>
  <c r="O24" i="39"/>
  <c r="N22" i="39"/>
  <c r="O22" i="39"/>
  <c r="N26" i="39"/>
  <c r="O26" i="39"/>
  <c r="N16" i="39"/>
  <c r="O16" i="39"/>
  <c r="N5" i="39"/>
  <c r="O5" i="39"/>
  <c r="N15" i="33"/>
  <c r="O15" i="33"/>
  <c r="M27" i="33"/>
  <c r="E27" i="33"/>
  <c r="N5" i="33"/>
  <c r="O5" i="33"/>
  <c r="H27" i="35"/>
  <c r="N11" i="35"/>
  <c r="O11" i="35"/>
  <c r="D27" i="35"/>
  <c r="N23" i="35"/>
  <c r="O23" i="35"/>
  <c r="G27" i="36"/>
  <c r="N27" i="36"/>
  <c r="O27" i="36"/>
  <c r="D28" i="37"/>
  <c r="N28" i="37"/>
  <c r="O28" i="37"/>
  <c r="N5" i="37"/>
  <c r="O5" i="37"/>
  <c r="N11" i="38"/>
  <c r="O11" i="38"/>
  <c r="N11" i="33"/>
  <c r="O11" i="33"/>
  <c r="E27" i="38"/>
  <c r="N27" i="38"/>
  <c r="O27" i="38"/>
  <c r="D27" i="33"/>
  <c r="N27" i="33"/>
  <c r="O27" i="33"/>
  <c r="K27" i="33"/>
  <c r="G27" i="33"/>
  <c r="N5" i="35"/>
  <c r="O5" i="35"/>
  <c r="F27" i="35"/>
  <c r="N19" i="38"/>
  <c r="O19" i="38"/>
  <c r="N23" i="33"/>
  <c r="O23" i="33"/>
  <c r="M28" i="34"/>
  <c r="N28" i="34"/>
  <c r="O28" i="34"/>
  <c r="N21" i="35"/>
  <c r="O21" i="35"/>
  <c r="N5" i="36"/>
  <c r="O5" i="36"/>
  <c r="K28" i="37"/>
  <c r="N25" i="38"/>
  <c r="O25" i="38"/>
  <c r="E28" i="39"/>
  <c r="N28" i="39"/>
  <c r="O28" i="39"/>
  <c r="N27" i="35"/>
  <c r="O27" i="35"/>
  <c r="N20" i="40"/>
  <c r="O20" i="40"/>
  <c r="N12" i="40"/>
  <c r="O12" i="40"/>
  <c r="N24" i="40"/>
  <c r="O24" i="40"/>
  <c r="N22" i="40"/>
  <c r="O22" i="40"/>
  <c r="N16" i="40"/>
  <c r="O16" i="40"/>
  <c r="N5" i="40"/>
  <c r="O5" i="40"/>
  <c r="N26" i="40"/>
  <c r="O26" i="40"/>
  <c r="N14" i="41"/>
  <c r="O14" i="41"/>
  <c r="N16" i="41"/>
  <c r="O16" i="41"/>
  <c r="N18" i="41"/>
  <c r="O18" i="41"/>
  <c r="N10" i="41"/>
  <c r="O10" i="41"/>
  <c r="N5" i="41"/>
  <c r="O5" i="41"/>
  <c r="N21" i="41"/>
  <c r="O21" i="41"/>
  <c r="N22" i="42"/>
  <c r="O22" i="42"/>
  <c r="N24" i="42"/>
  <c r="O24" i="42"/>
  <c r="N20" i="42"/>
  <c r="O20" i="42"/>
  <c r="N16" i="42"/>
  <c r="O16" i="42"/>
  <c r="N12" i="42"/>
  <c r="O12" i="42"/>
  <c r="N5" i="42"/>
  <c r="O5" i="42"/>
  <c r="N26" i="42"/>
  <c r="O26" i="42"/>
  <c r="N22" i="43"/>
  <c r="O22" i="43"/>
  <c r="N24" i="43"/>
  <c r="O24" i="43"/>
  <c r="N20" i="43"/>
  <c r="O20" i="43"/>
  <c r="N16" i="43"/>
  <c r="O16" i="43"/>
  <c r="N12" i="43"/>
  <c r="O12" i="43"/>
  <c r="N5" i="43"/>
  <c r="O5" i="43"/>
  <c r="N26" i="43"/>
  <c r="O26" i="43"/>
  <c r="N20" i="44"/>
  <c r="O20" i="44"/>
  <c r="N24" i="44"/>
  <c r="O24" i="44"/>
  <c r="N22" i="44"/>
  <c r="O22" i="44"/>
  <c r="N16" i="44"/>
  <c r="O16" i="44"/>
  <c r="N12" i="44"/>
  <c r="O12" i="44"/>
  <c r="N5" i="44"/>
  <c r="O5" i="44"/>
  <c r="N26" i="44"/>
  <c r="O26" i="44"/>
  <c r="N20" i="45"/>
  <c r="O20" i="45"/>
  <c r="N24" i="45"/>
  <c r="O24" i="45"/>
  <c r="N22" i="45"/>
  <c r="O22" i="45"/>
  <c r="N16" i="45"/>
  <c r="O16" i="45"/>
  <c r="N12" i="45"/>
  <c r="O12" i="45"/>
  <c r="N5" i="45"/>
  <c r="O5" i="45"/>
  <c r="N26" i="45"/>
  <c r="O26" i="45"/>
  <c r="N22" i="46"/>
  <c r="O22" i="46"/>
  <c r="N24" i="46"/>
  <c r="O24" i="46"/>
  <c r="N29" i="46"/>
  <c r="O29" i="46"/>
  <c r="N26" i="46"/>
  <c r="O26" i="46"/>
  <c r="N19" i="46"/>
  <c r="O19" i="46"/>
  <c r="N14" i="46"/>
  <c r="O14" i="46"/>
  <c r="N5" i="46"/>
  <c r="O5" i="46"/>
  <c r="N33" i="46"/>
  <c r="O33" i="46"/>
  <c r="O24" i="47"/>
  <c r="P24" i="47"/>
  <c r="O21" i="47"/>
  <c r="P21" i="47"/>
  <c r="O19" i="47"/>
  <c r="P19" i="47"/>
  <c r="O16" i="47"/>
  <c r="P16" i="47"/>
  <c r="O12" i="47"/>
  <c r="P12" i="47"/>
  <c r="O5" i="47"/>
  <c r="P5" i="47"/>
  <c r="O26" i="47"/>
  <c r="P26" i="47"/>
  <c r="O20" i="48"/>
  <c r="P20" i="48"/>
  <c r="O13" i="48"/>
  <c r="P13" i="48"/>
  <c r="O25" i="48"/>
  <c r="P25" i="48"/>
  <c r="O22" i="48"/>
  <c r="P22" i="48"/>
  <c r="O17" i="48"/>
  <c r="P17" i="48"/>
  <c r="O5" i="48"/>
  <c r="P5" i="48"/>
  <c r="O29" i="48"/>
  <c r="P29" i="48"/>
</calcChain>
</file>

<file path=xl/sharedStrings.xml><?xml version="1.0" encoding="utf-8"?>
<sst xmlns="http://schemas.openxmlformats.org/spreadsheetml/2006/main" count="689" uniqueCount="95">
  <si>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</si>
  <si>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</si>
  <si>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</si>
  <si>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</si>
  <si>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</si>
  <si>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</si>
  <si>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</si>
  <si>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</si>
  <si>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</si>
  <si>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</si>
  <si>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</si>
  <si>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</si>
  <si>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</si>
  <si>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</si>
  <si>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</si>
  <si>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</si>
  <si>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</si>
  <si>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</si>
  <si>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</si>
  <si>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</si>
  <si>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</si>
  <si>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</si>
  <si>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</si>
  <si>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</si>
  <si>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</si>
  <si>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</si>
  <si>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</si>
  <si>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</si>
  <si>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</si>
  <si>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</si>
  <si>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</si>
  <si>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</si>
  <si>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</si>
  <si>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</si>
  <si>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</si>
  <si>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</si>
  <si>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</si>
  <si>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</si>
  <si>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</si>
  <si>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</si>
  <si>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</si>
  <si>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Satellite Beach Expenditures Reported by Account Code and Fund Type</t>
  </si>
  <si>
    <t>Local Fiscal Year Ended September 30, 2010</t>
  </si>
  <si>
    <t>Capital Lease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</si>
  <si>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</si>
  <si>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</si>
  <si>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</si>
  <si>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</si>
  <si>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</si>
  <si>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</si>
  <si>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</si>
  <si>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Executive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</si>
  <si>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</si>
  <si>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</si>
  <si>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</si>
  <si>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</si>
  <si>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</si>
  <si>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Conservation / Resource Management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</si>
  <si>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</si>
  <si>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</si>
  <si>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</si>
  <si>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</si>
  <si>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</si>
  <si>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</si>
  <si>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</si>
  <si>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</si>
  <si>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</si>
  <si>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Legal Counsel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</si>
  <si>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</si>
  <si>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</si>
  <si>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</si>
  <si>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</si>
  <si>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</si>
  <si>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</si>
  <si>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</si>
  <si>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</si>
  <si>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</si>
  <si>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</si>
  <si>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Comprehensive Planning</t>
  </si>
  <si>
    <t>Emergency and Disaster Relief Services</t>
  </si>
  <si>
    <t>Human Services</t>
  </si>
  <si>
    <t>Health</t>
  </si>
  <si>
    <t>Cultural Services</t>
  </si>
  <si>
    <t>Installment Purchase Acquisitions</t>
  </si>
  <si>
    <t>Payment to Refunded Bond Escrow Agent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</si>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</sst>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3325884</v>
      </c>
      <c r="E5" s="26">
        <f t="shared" si="0"/>
        <v>3842764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1844465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9013113</v>
      </c>
      <c r="P5" s="32">
        <f t="shared" ref="P5:P29" si="1">(O5/P$31)</f>
        <v>791.10971649258317</v>
      </c>
      <c r="Q5" s="6"/>
    </row>
    <row r="6" spans="1:134">
      <c r="A6" s="12"/>
      <c r="B6" s="44">
        <v>511</v>
      </c>
      <c r="C6" s="20" t="s">
        <v>19</v>
      </c>
      <c r="D6" s="46">
        <v>22014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22014</v>
      </c>
      <c r="P6" s="47">
        <f t="shared" si="1"/>
        <v>1.9322390941806373</v>
      </c>
      <c r="Q6" s="9"/>
    </row>
    <row r="7" spans="1:134">
      <c r="A7" s="12"/>
      <c r="B7" s="44">
        <v>512</v>
      </c>
      <c r="C7" s="20" t="s">
        <v>51</v>
      </c>
      <c r="D7" s="46">
        <v>233587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233587</v>
      </c>
      <c r="P7" s="47">
        <f t="shared" si="1"/>
        <v>20.50267708241903</v>
      </c>
      <c r="Q7" s="9"/>
    </row>
    <row r="8" spans="1:134">
      <c r="A8" s="12"/>
      <c r="B8" s="44">
        <v>513</v>
      </c>
      <c r="C8" s="20" t="s">
        <v>20</v>
      </c>
      <c r="D8" s="46">
        <v>1154274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1154274</v>
      </c>
      <c r="P8" s="47">
        <f t="shared" si="1"/>
        <v>101.31431580795225</v>
      </c>
      <c r="Q8" s="9"/>
    </row>
    <row r="9" spans="1:134">
      <c r="A9" s="12"/>
      <c r="B9" s="44">
        <v>515</v>
      </c>
      <c r="C9" s="20" t="s">
        <v>78</v>
      </c>
      <c r="D9" s="46">
        <v>7300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7300</v>
      </c>
      <c r="P9" s="47">
        <f t="shared" si="1"/>
        <v>0.64074431668568421</v>
      </c>
      <c r="Q9" s="9"/>
    </row>
    <row r="10" spans="1:134">
      <c r="A10" s="12"/>
      <c r="B10" s="44">
        <v>517</v>
      </c>
      <c r="C10" s="20" t="s">
        <v>21</v>
      </c>
      <c r="D10" s="46">
        <v>0</v>
      </c>
      <c r="E10" s="46">
        <v>3767630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3767630</v>
      </c>
      <c r="P10" s="47">
        <f t="shared" si="1"/>
        <v>330.69691916088829</v>
      </c>
      <c r="Q10" s="9"/>
    </row>
    <row r="11" spans="1:134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1844465</v>
      </c>
      <c r="L11" s="46">
        <v>0</v>
      </c>
      <c r="M11" s="46">
        <v>0</v>
      </c>
      <c r="N11" s="46">
        <v>0</v>
      </c>
      <c r="O11" s="46">
        <f t="shared" si="2"/>
        <v>1844465</v>
      </c>
      <c r="P11" s="47">
        <f t="shared" si="1"/>
        <v>161.8945843939261</v>
      </c>
      <c r="Q11" s="9"/>
    </row>
    <row r="12" spans="1:134">
      <c r="A12" s="12"/>
      <c r="B12" s="44">
        <v>519</v>
      </c>
      <c r="C12" s="20" t="s">
        <v>23</v>
      </c>
      <c r="D12" s="46">
        <v>1908709</v>
      </c>
      <c r="E12" s="46">
        <v>75134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1983843</v>
      </c>
      <c r="P12" s="47">
        <f t="shared" si="1"/>
        <v>174.1282366365312</v>
      </c>
      <c r="Q12" s="9"/>
    </row>
    <row r="13" spans="1:134" ht="15.75">
      <c r="A13" s="28" t="s">
        <v>24</v>
      </c>
      <c r="B13" s="29"/>
      <c r="C13" s="30"/>
      <c r="D13" s="31">
        <f t="shared" ref="D13:N13" si="3">SUM(D14:D16)</f>
        <v>6330876</v>
      </c>
      <c r="E13" s="31">
        <f t="shared" si="3"/>
        <v>340401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9" si="4">SUM(D13:N13)</f>
        <v>6671277</v>
      </c>
      <c r="P13" s="43">
        <f t="shared" si="1"/>
        <v>585.55929079259192</v>
      </c>
      <c r="Q13" s="10"/>
    </row>
    <row r="14" spans="1:134">
      <c r="A14" s="12"/>
      <c r="B14" s="44">
        <v>521</v>
      </c>
      <c r="C14" s="20" t="s">
        <v>25</v>
      </c>
      <c r="D14" s="46">
        <v>3447848</v>
      </c>
      <c r="E14" s="46">
        <v>334574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3782422</v>
      </c>
      <c r="P14" s="47">
        <f t="shared" si="1"/>
        <v>331.99526024752043</v>
      </c>
      <c r="Q14" s="9"/>
    </row>
    <row r="15" spans="1:134">
      <c r="A15" s="12"/>
      <c r="B15" s="44">
        <v>522</v>
      </c>
      <c r="C15" s="20" t="s">
        <v>26</v>
      </c>
      <c r="D15" s="46">
        <v>2557417</v>
      </c>
      <c r="E15" s="46">
        <v>5827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2563244</v>
      </c>
      <c r="P15" s="47">
        <f t="shared" si="1"/>
        <v>224.98411305187395</v>
      </c>
      <c r="Q15" s="9"/>
    </row>
    <row r="16" spans="1:134">
      <c r="A16" s="12"/>
      <c r="B16" s="44">
        <v>524</v>
      </c>
      <c r="C16" s="20" t="s">
        <v>27</v>
      </c>
      <c r="D16" s="46">
        <v>325611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325611</v>
      </c>
      <c r="P16" s="47">
        <f t="shared" si="1"/>
        <v>28.579917493197577</v>
      </c>
      <c r="Q16" s="9"/>
    </row>
    <row r="17" spans="1:120" ht="15.75">
      <c r="A17" s="28" t="s">
        <v>28</v>
      </c>
      <c r="B17" s="29"/>
      <c r="C17" s="30"/>
      <c r="D17" s="31">
        <f t="shared" ref="D17:N17" si="5">SUM(D18:D19)</f>
        <v>2401570</v>
      </c>
      <c r="E17" s="31">
        <f t="shared" si="5"/>
        <v>3278212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5679782</v>
      </c>
      <c r="P17" s="43">
        <f t="shared" si="1"/>
        <v>498.53260774159571</v>
      </c>
      <c r="Q17" s="10"/>
    </row>
    <row r="18" spans="1:120">
      <c r="A18" s="12"/>
      <c r="B18" s="44">
        <v>538</v>
      </c>
      <c r="C18" s="20" t="s">
        <v>30</v>
      </c>
      <c r="D18" s="46">
        <v>0</v>
      </c>
      <c r="E18" s="46">
        <v>1233712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1233712</v>
      </c>
      <c r="P18" s="47">
        <f t="shared" si="1"/>
        <v>108.28684279820942</v>
      </c>
      <c r="Q18" s="9"/>
    </row>
    <row r="19" spans="1:120">
      <c r="A19" s="12"/>
      <c r="B19" s="44">
        <v>539</v>
      </c>
      <c r="C19" s="20" t="s">
        <v>31</v>
      </c>
      <c r="D19" s="46">
        <v>2401570</v>
      </c>
      <c r="E19" s="46">
        <v>2044500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4446070</v>
      </c>
      <c r="P19" s="47">
        <f t="shared" si="1"/>
        <v>390.24576494338629</v>
      </c>
      <c r="Q19" s="9"/>
    </row>
    <row r="20" spans="1:120" ht="15.75">
      <c r="A20" s="28" t="s">
        <v>34</v>
      </c>
      <c r="B20" s="29"/>
      <c r="C20" s="30"/>
      <c r="D20" s="31">
        <f t="shared" ref="D20:N20" si="6">SUM(D21:D21)</f>
        <v>0</v>
      </c>
      <c r="E20" s="31">
        <f t="shared" si="6"/>
        <v>1214975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4"/>
        <v>1214975</v>
      </c>
      <c r="P20" s="43">
        <f t="shared" si="1"/>
        <v>106.64223646098482</v>
      </c>
      <c r="Q20" s="10"/>
    </row>
    <row r="21" spans="1:120">
      <c r="A21" s="13"/>
      <c r="B21" s="45">
        <v>559</v>
      </c>
      <c r="C21" s="21" t="s">
        <v>35</v>
      </c>
      <c r="D21" s="46">
        <v>0</v>
      </c>
      <c r="E21" s="46">
        <v>1214975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1214975</v>
      </c>
      <c r="P21" s="47">
        <f t="shared" si="1"/>
        <v>106.64223646098482</v>
      </c>
      <c r="Q21" s="9"/>
    </row>
    <row r="22" spans="1:120" ht="15.75">
      <c r="A22" s="28" t="s">
        <v>36</v>
      </c>
      <c r="B22" s="29"/>
      <c r="C22" s="30"/>
      <c r="D22" s="31">
        <f t="shared" ref="D22:N22" si="7">SUM(D23:D24)</f>
        <v>893241</v>
      </c>
      <c r="E22" s="31">
        <f t="shared" si="7"/>
        <v>377568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4"/>
        <v>1270809</v>
      </c>
      <c r="P22" s="43">
        <f t="shared" si="1"/>
        <v>111.54296497849556</v>
      </c>
      <c r="Q22" s="9"/>
    </row>
    <row r="23" spans="1:120">
      <c r="A23" s="12"/>
      <c r="B23" s="44">
        <v>572</v>
      </c>
      <c r="C23" s="20" t="s">
        <v>37</v>
      </c>
      <c r="D23" s="46">
        <v>893241</v>
      </c>
      <c r="E23" s="46">
        <v>143647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1036888</v>
      </c>
      <c r="P23" s="47">
        <f t="shared" si="1"/>
        <v>91.010971649258323</v>
      </c>
      <c r="Q23" s="9"/>
    </row>
    <row r="24" spans="1:120">
      <c r="A24" s="12"/>
      <c r="B24" s="44">
        <v>573</v>
      </c>
      <c r="C24" s="20" t="s">
        <v>82</v>
      </c>
      <c r="D24" s="46">
        <v>0</v>
      </c>
      <c r="E24" s="46">
        <v>233921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233921</v>
      </c>
      <c r="P24" s="47">
        <f t="shared" si="1"/>
        <v>20.531993329237253</v>
      </c>
      <c r="Q24" s="9"/>
    </row>
    <row r="25" spans="1:120" ht="15.75">
      <c r="A25" s="28" t="s">
        <v>39</v>
      </c>
      <c r="B25" s="29"/>
      <c r="C25" s="30"/>
      <c r="D25" s="31">
        <f t="shared" ref="D25:N25" si="8">SUM(D26:D28)</f>
        <v>2914759</v>
      </c>
      <c r="E25" s="31">
        <f t="shared" si="8"/>
        <v>2058331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4"/>
        <v>4973090</v>
      </c>
      <c r="P25" s="43">
        <f t="shared" si="1"/>
        <v>436.50399368033004</v>
      </c>
      <c r="Q25" s="9"/>
    </row>
    <row r="26" spans="1:120">
      <c r="A26" s="12"/>
      <c r="B26" s="44">
        <v>581</v>
      </c>
      <c r="C26" s="20" t="s">
        <v>90</v>
      </c>
      <c r="D26" s="46">
        <v>2814362</v>
      </c>
      <c r="E26" s="46">
        <v>2047764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4862126</v>
      </c>
      <c r="P26" s="47">
        <f t="shared" si="1"/>
        <v>426.76432897393136</v>
      </c>
      <c r="Q26" s="9"/>
    </row>
    <row r="27" spans="1:120">
      <c r="A27" s="12"/>
      <c r="B27" s="44">
        <v>583</v>
      </c>
      <c r="C27" s="20" t="s">
        <v>83</v>
      </c>
      <c r="D27" s="46">
        <v>0</v>
      </c>
      <c r="E27" s="46">
        <v>10567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10567</v>
      </c>
      <c r="P27" s="47">
        <f t="shared" si="1"/>
        <v>0.92749934170104453</v>
      </c>
      <c r="Q27" s="9"/>
    </row>
    <row r="28" spans="1:120" ht="15.75" thickBot="1">
      <c r="A28" s="12"/>
      <c r="B28" s="44">
        <v>584</v>
      </c>
      <c r="C28" s="20" t="s">
        <v>93</v>
      </c>
      <c r="D28" s="46">
        <v>100397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100397</v>
      </c>
      <c r="P28" s="47">
        <f t="shared" si="1"/>
        <v>8.8121653646976217</v>
      </c>
      <c r="Q28" s="9"/>
    </row>
    <row r="29" spans="1:120" ht="16.5" thickBot="1">
      <c r="A29" s="14" t="s">
        <v>10</v>
      </c>
      <c r="B29" s="23"/>
      <c r="C29" s="22"/>
      <c r="D29" s="15">
        <f>SUM(D5,D13,D17,D20,D22,D25)</f>
        <v>15866330</v>
      </c>
      <c r="E29" s="15">
        <f t="shared" ref="E29:N29" si="9">SUM(E5,E13,E17,E20,E22,E25)</f>
        <v>11112251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1844465</v>
      </c>
      <c r="L29" s="15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4"/>
        <v>28823046</v>
      </c>
      <c r="P29" s="37">
        <f t="shared" si="1"/>
        <v>2529.8908101465813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94</v>
      </c>
      <c r="N31" s="93"/>
      <c r="O31" s="93"/>
      <c r="P31" s="41">
        <v>11393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1970243</v>
      </c>
      <c r="E5" s="26">
        <f t="shared" si="0"/>
        <v>299500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1321597</v>
      </c>
      <c r="L5" s="26">
        <f t="shared" si="0"/>
        <v>0</v>
      </c>
      <c r="M5" s="26">
        <f t="shared" si="0"/>
        <v>0</v>
      </c>
      <c r="N5" s="27">
        <f t="shared" ref="N5:N28" si="1">SUM(D5:M5)</f>
        <v>3591340</v>
      </c>
      <c r="O5" s="32">
        <f t="shared" ref="O5:O28" si="2">(N5/O$30)</f>
        <v>347.93063359813988</v>
      </c>
      <c r="P5" s="6"/>
    </row>
    <row r="6" spans="1:133">
      <c r="A6" s="12"/>
      <c r="B6" s="44">
        <v>511</v>
      </c>
      <c r="C6" s="20" t="s">
        <v>19</v>
      </c>
      <c r="D6" s="46">
        <v>11326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11326</v>
      </c>
      <c r="O6" s="47">
        <f t="shared" si="2"/>
        <v>1.097267971323387</v>
      </c>
      <c r="P6" s="9"/>
    </row>
    <row r="7" spans="1:133">
      <c r="A7" s="12"/>
      <c r="B7" s="44">
        <v>512</v>
      </c>
      <c r="C7" s="20" t="s">
        <v>51</v>
      </c>
      <c r="D7" s="46">
        <v>157063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157063</v>
      </c>
      <c r="O7" s="47">
        <f t="shared" si="2"/>
        <v>15.216334043789963</v>
      </c>
      <c r="P7" s="9"/>
    </row>
    <row r="8" spans="1:133">
      <c r="A8" s="12"/>
      <c r="B8" s="44">
        <v>513</v>
      </c>
      <c r="C8" s="20" t="s">
        <v>20</v>
      </c>
      <c r="D8" s="46">
        <v>521504</v>
      </c>
      <c r="E8" s="46">
        <v>1120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522624</v>
      </c>
      <c r="O8" s="47">
        <f t="shared" si="2"/>
        <v>50.632048052702963</v>
      </c>
      <c r="P8" s="9"/>
    </row>
    <row r="9" spans="1:133">
      <c r="A9" s="12"/>
      <c r="B9" s="44">
        <v>517</v>
      </c>
      <c r="C9" s="20" t="s">
        <v>21</v>
      </c>
      <c r="D9" s="46">
        <v>0</v>
      </c>
      <c r="E9" s="46">
        <v>297289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297289</v>
      </c>
      <c r="O9" s="47">
        <f t="shared" si="2"/>
        <v>28.801491958922689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1321597</v>
      </c>
      <c r="L10" s="46">
        <v>0</v>
      </c>
      <c r="M10" s="46">
        <v>0</v>
      </c>
      <c r="N10" s="46">
        <f t="shared" si="1"/>
        <v>1321597</v>
      </c>
      <c r="O10" s="47">
        <f t="shared" si="2"/>
        <v>128.03691145126913</v>
      </c>
      <c r="P10" s="9"/>
    </row>
    <row r="11" spans="1:133">
      <c r="A11" s="12"/>
      <c r="B11" s="44">
        <v>519</v>
      </c>
      <c r="C11" s="20" t="s">
        <v>23</v>
      </c>
      <c r="D11" s="46">
        <v>1280350</v>
      </c>
      <c r="E11" s="46">
        <v>1091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1281441</v>
      </c>
      <c r="O11" s="47">
        <f t="shared" si="2"/>
        <v>124.14658012013176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3093347</v>
      </c>
      <c r="E12" s="31">
        <f t="shared" si="3"/>
        <v>150165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3243512</v>
      </c>
      <c r="O12" s="43">
        <f t="shared" si="2"/>
        <v>314.23290060065881</v>
      </c>
      <c r="P12" s="10"/>
    </row>
    <row r="13" spans="1:133">
      <c r="A13" s="12"/>
      <c r="B13" s="44">
        <v>521</v>
      </c>
      <c r="C13" s="20" t="s">
        <v>25</v>
      </c>
      <c r="D13" s="46">
        <v>1239919</v>
      </c>
      <c r="E13" s="46">
        <v>136027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1375946</v>
      </c>
      <c r="O13" s="47">
        <f t="shared" si="2"/>
        <v>133.3022670025189</v>
      </c>
      <c r="P13" s="9"/>
    </row>
    <row r="14" spans="1:133">
      <c r="A14" s="12"/>
      <c r="B14" s="44">
        <v>522</v>
      </c>
      <c r="C14" s="20" t="s">
        <v>26</v>
      </c>
      <c r="D14" s="46">
        <v>1644197</v>
      </c>
      <c r="E14" s="46">
        <v>14138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1658335</v>
      </c>
      <c r="O14" s="47">
        <f t="shared" si="2"/>
        <v>160.66024026351482</v>
      </c>
      <c r="P14" s="9"/>
    </row>
    <row r="15" spans="1:133">
      <c r="A15" s="12"/>
      <c r="B15" s="44">
        <v>524</v>
      </c>
      <c r="C15" s="20" t="s">
        <v>27</v>
      </c>
      <c r="D15" s="46">
        <v>209231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209231</v>
      </c>
      <c r="O15" s="47">
        <f t="shared" si="2"/>
        <v>20.270393334625073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927065</v>
      </c>
      <c r="E16" s="31">
        <f t="shared" si="4"/>
        <v>352347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1279412</v>
      </c>
      <c r="O16" s="43">
        <f t="shared" si="2"/>
        <v>123.95000968804496</v>
      </c>
      <c r="P16" s="10"/>
    </row>
    <row r="17" spans="1:119">
      <c r="A17" s="12"/>
      <c r="B17" s="44">
        <v>537</v>
      </c>
      <c r="C17" s="20" t="s">
        <v>29</v>
      </c>
      <c r="D17" s="46">
        <v>0</v>
      </c>
      <c r="E17" s="46">
        <v>852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852</v>
      </c>
      <c r="O17" s="47">
        <f t="shared" si="2"/>
        <v>8.2542142995543494E-2</v>
      </c>
      <c r="P17" s="9"/>
    </row>
    <row r="18" spans="1:119">
      <c r="A18" s="12"/>
      <c r="B18" s="44">
        <v>538</v>
      </c>
      <c r="C18" s="20" t="s">
        <v>30</v>
      </c>
      <c r="D18" s="46">
        <v>0</v>
      </c>
      <c r="E18" s="46">
        <v>331033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331033</v>
      </c>
      <c r="O18" s="47">
        <f t="shared" si="2"/>
        <v>32.07062584770393</v>
      </c>
      <c r="P18" s="9"/>
    </row>
    <row r="19" spans="1:119">
      <c r="A19" s="12"/>
      <c r="B19" s="44">
        <v>539</v>
      </c>
      <c r="C19" s="20" t="s">
        <v>31</v>
      </c>
      <c r="D19" s="46">
        <v>927065</v>
      </c>
      <c r="E19" s="46">
        <v>20462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947527</v>
      </c>
      <c r="O19" s="47">
        <f t="shared" si="2"/>
        <v>91.796841697345471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1307601</v>
      </c>
      <c r="E20" s="31">
        <f t="shared" si="5"/>
        <v>583657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1891258</v>
      </c>
      <c r="O20" s="43">
        <f t="shared" si="2"/>
        <v>183.22592520829298</v>
      </c>
      <c r="P20" s="10"/>
    </row>
    <row r="21" spans="1:119">
      <c r="A21" s="12"/>
      <c r="B21" s="44">
        <v>541</v>
      </c>
      <c r="C21" s="20" t="s">
        <v>33</v>
      </c>
      <c r="D21" s="46">
        <v>1307601</v>
      </c>
      <c r="E21" s="46">
        <v>583657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1891258</v>
      </c>
      <c r="O21" s="47">
        <f t="shared" si="2"/>
        <v>183.22592520829298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774851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774851</v>
      </c>
      <c r="O22" s="43">
        <f t="shared" si="2"/>
        <v>75.067913195117228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774851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774851</v>
      </c>
      <c r="O23" s="47">
        <f t="shared" si="2"/>
        <v>75.067913195117228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SUM(D25:D25)</f>
        <v>726664</v>
      </c>
      <c r="E24" s="31">
        <f t="shared" si="7"/>
        <v>34887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761551</v>
      </c>
      <c r="O24" s="43">
        <f t="shared" si="2"/>
        <v>73.779403216430921</v>
      </c>
      <c r="P24" s="9"/>
    </row>
    <row r="25" spans="1:119">
      <c r="A25" s="12"/>
      <c r="B25" s="44">
        <v>572</v>
      </c>
      <c r="C25" s="20" t="s">
        <v>37</v>
      </c>
      <c r="D25" s="46">
        <v>726664</v>
      </c>
      <c r="E25" s="46">
        <v>34887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761551</v>
      </c>
      <c r="O25" s="47">
        <f t="shared" si="2"/>
        <v>73.779403216430921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SUM(D27:D27)</f>
        <v>609259</v>
      </c>
      <c r="E26" s="31">
        <f t="shared" si="8"/>
        <v>439143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1048402</v>
      </c>
      <c r="O26" s="43">
        <f t="shared" si="2"/>
        <v>101.56965704320868</v>
      </c>
      <c r="P26" s="9"/>
    </row>
    <row r="27" spans="1:119" ht="15.75" thickBot="1">
      <c r="A27" s="12"/>
      <c r="B27" s="44">
        <v>581</v>
      </c>
      <c r="C27" s="20" t="s">
        <v>38</v>
      </c>
      <c r="D27" s="46">
        <v>609259</v>
      </c>
      <c r="E27" s="46">
        <v>439143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1048402</v>
      </c>
      <c r="O27" s="47">
        <f t="shared" si="2"/>
        <v>101.56965704320868</v>
      </c>
      <c r="P27" s="9"/>
    </row>
    <row r="28" spans="1:119" ht="16.5" thickBot="1">
      <c r="A28" s="14" t="s">
        <v>10</v>
      </c>
      <c r="B28" s="23"/>
      <c r="C28" s="22"/>
      <c r="D28" s="15">
        <f>SUM(D5,D12,D16,D20,D22,D24,D26)</f>
        <v>8634179</v>
      </c>
      <c r="E28" s="15">
        <f t="shared" ref="E28:M28" si="9">SUM(E5,E12,E16,E20,E22,E24,E26)</f>
        <v>2634550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1321597</v>
      </c>
      <c r="L28" s="15">
        <f t="shared" si="9"/>
        <v>0</v>
      </c>
      <c r="M28" s="15">
        <f t="shared" si="9"/>
        <v>0</v>
      </c>
      <c r="N28" s="15">
        <f t="shared" si="1"/>
        <v>12590326</v>
      </c>
      <c r="O28" s="37">
        <f t="shared" si="2"/>
        <v>1219.7564425498933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52</v>
      </c>
      <c r="M30" s="93"/>
      <c r="N30" s="93"/>
      <c r="O30" s="41">
        <v>10322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2196418</v>
      </c>
      <c r="E5" s="26">
        <f t="shared" si="0"/>
        <v>290059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1224290</v>
      </c>
      <c r="L5" s="26">
        <f t="shared" si="0"/>
        <v>0</v>
      </c>
      <c r="M5" s="26">
        <f t="shared" si="0"/>
        <v>0</v>
      </c>
      <c r="N5" s="27">
        <f t="shared" ref="N5:N27" si="1">SUM(D5:M5)</f>
        <v>3710767</v>
      </c>
      <c r="O5" s="32">
        <f t="shared" ref="O5:O27" si="2">(N5/O$29)</f>
        <v>359.74474066892873</v>
      </c>
      <c r="P5" s="6"/>
    </row>
    <row r="6" spans="1:133">
      <c r="A6" s="12"/>
      <c r="B6" s="44">
        <v>511</v>
      </c>
      <c r="C6" s="20" t="s">
        <v>19</v>
      </c>
      <c r="D6" s="46">
        <v>6394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6394</v>
      </c>
      <c r="O6" s="47">
        <f t="shared" si="2"/>
        <v>0.61987396994667965</v>
      </c>
      <c r="P6" s="9"/>
    </row>
    <row r="7" spans="1:133">
      <c r="A7" s="12"/>
      <c r="B7" s="44">
        <v>513</v>
      </c>
      <c r="C7" s="20" t="s">
        <v>20</v>
      </c>
      <c r="D7" s="46">
        <v>734411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734411</v>
      </c>
      <c r="O7" s="47">
        <f t="shared" si="2"/>
        <v>71.19835191468735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289026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289026</v>
      </c>
      <c r="O8" s="47">
        <f t="shared" si="2"/>
        <v>28.019970916141542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1224290</v>
      </c>
      <c r="L9" s="46">
        <v>0</v>
      </c>
      <c r="M9" s="46">
        <v>0</v>
      </c>
      <c r="N9" s="46">
        <f t="shared" si="1"/>
        <v>1224290</v>
      </c>
      <c r="O9" s="47">
        <f t="shared" si="2"/>
        <v>118.69025690741638</v>
      </c>
      <c r="P9" s="9"/>
    </row>
    <row r="10" spans="1:133">
      <c r="A10" s="12"/>
      <c r="B10" s="44">
        <v>519</v>
      </c>
      <c r="C10" s="20" t="s">
        <v>23</v>
      </c>
      <c r="D10" s="46">
        <v>1455613</v>
      </c>
      <c r="E10" s="46">
        <v>1033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1456646</v>
      </c>
      <c r="O10" s="47">
        <f t="shared" si="2"/>
        <v>141.2162869607368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3291163</v>
      </c>
      <c r="E11" s="31">
        <f t="shared" si="3"/>
        <v>66856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3358019</v>
      </c>
      <c r="O11" s="43">
        <f t="shared" si="2"/>
        <v>325.5471643238003</v>
      </c>
      <c r="P11" s="10"/>
    </row>
    <row r="12" spans="1:133">
      <c r="A12" s="12"/>
      <c r="B12" s="44">
        <v>521</v>
      </c>
      <c r="C12" s="20" t="s">
        <v>25</v>
      </c>
      <c r="D12" s="46">
        <v>1345328</v>
      </c>
      <c r="E12" s="46">
        <v>35548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1380876</v>
      </c>
      <c r="O12" s="47">
        <f t="shared" si="2"/>
        <v>133.8706737760543</v>
      </c>
      <c r="P12" s="9"/>
    </row>
    <row r="13" spans="1:133">
      <c r="A13" s="12"/>
      <c r="B13" s="44">
        <v>522</v>
      </c>
      <c r="C13" s="20" t="s">
        <v>26</v>
      </c>
      <c r="D13" s="46">
        <v>1731078</v>
      </c>
      <c r="E13" s="46">
        <v>31308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1762386</v>
      </c>
      <c r="O13" s="47">
        <f t="shared" si="2"/>
        <v>170.85661657779931</v>
      </c>
      <c r="P13" s="9"/>
    </row>
    <row r="14" spans="1:133">
      <c r="A14" s="12"/>
      <c r="B14" s="44">
        <v>524</v>
      </c>
      <c r="C14" s="20" t="s">
        <v>27</v>
      </c>
      <c r="D14" s="46">
        <v>214757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214757</v>
      </c>
      <c r="O14" s="47">
        <f t="shared" si="2"/>
        <v>20.819873969946681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846878</v>
      </c>
      <c r="E15" s="31">
        <f t="shared" si="4"/>
        <v>338726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1185604</v>
      </c>
      <c r="O15" s="43">
        <f t="shared" si="2"/>
        <v>114.93979641299079</v>
      </c>
      <c r="P15" s="10"/>
    </row>
    <row r="16" spans="1:133">
      <c r="A16" s="12"/>
      <c r="B16" s="44">
        <v>537</v>
      </c>
      <c r="C16" s="20" t="s">
        <v>29</v>
      </c>
      <c r="D16" s="46">
        <v>0</v>
      </c>
      <c r="E16" s="46">
        <v>906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906</v>
      </c>
      <c r="O16" s="47">
        <f t="shared" si="2"/>
        <v>8.783325254483762E-2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337820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337820</v>
      </c>
      <c r="O17" s="47">
        <f t="shared" si="2"/>
        <v>32.75036354823073</v>
      </c>
      <c r="P17" s="9"/>
    </row>
    <row r="18" spans="1:119">
      <c r="A18" s="12"/>
      <c r="B18" s="44">
        <v>539</v>
      </c>
      <c r="C18" s="20" t="s">
        <v>31</v>
      </c>
      <c r="D18" s="46">
        <v>846878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846878</v>
      </c>
      <c r="O18" s="47">
        <f t="shared" si="2"/>
        <v>82.101599612215225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1542560</v>
      </c>
      <c r="E19" s="31">
        <f t="shared" si="5"/>
        <v>1051305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2593865</v>
      </c>
      <c r="O19" s="43">
        <f t="shared" si="2"/>
        <v>251.46534173533689</v>
      </c>
      <c r="P19" s="10"/>
    </row>
    <row r="20" spans="1:119">
      <c r="A20" s="12"/>
      <c r="B20" s="44">
        <v>541</v>
      </c>
      <c r="C20" s="20" t="s">
        <v>33</v>
      </c>
      <c r="D20" s="46">
        <v>1542560</v>
      </c>
      <c r="E20" s="46">
        <v>1051305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2593865</v>
      </c>
      <c r="O20" s="47">
        <f t="shared" si="2"/>
        <v>251.46534173533689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557748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557748</v>
      </c>
      <c r="O21" s="43">
        <f t="shared" si="2"/>
        <v>54.071546291808048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557748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557748</v>
      </c>
      <c r="O22" s="47">
        <f t="shared" si="2"/>
        <v>54.071546291808048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682979</v>
      </c>
      <c r="E23" s="31">
        <f t="shared" si="7"/>
        <v>129793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812772</v>
      </c>
      <c r="O23" s="43">
        <f t="shared" si="2"/>
        <v>78.795152690256913</v>
      </c>
      <c r="P23" s="9"/>
    </row>
    <row r="24" spans="1:119">
      <c r="A24" s="12"/>
      <c r="B24" s="44">
        <v>572</v>
      </c>
      <c r="C24" s="20" t="s">
        <v>37</v>
      </c>
      <c r="D24" s="46">
        <v>682979</v>
      </c>
      <c r="E24" s="46">
        <v>129793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812772</v>
      </c>
      <c r="O24" s="47">
        <f t="shared" si="2"/>
        <v>78.795152690256913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579578</v>
      </c>
      <c r="E25" s="31">
        <f t="shared" si="8"/>
        <v>282437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862015</v>
      </c>
      <c r="O25" s="43">
        <f t="shared" si="2"/>
        <v>83.569074163839076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579578</v>
      </c>
      <c r="E26" s="46">
        <v>282437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862015</v>
      </c>
      <c r="O26" s="47">
        <f t="shared" si="2"/>
        <v>83.569074163839076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9139576</v>
      </c>
      <c r="E27" s="15">
        <f t="shared" ref="E27:M27" si="9">SUM(E5,E11,E15,E19,E21,E23,E25)</f>
        <v>2716924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1224290</v>
      </c>
      <c r="L27" s="15">
        <f t="shared" si="9"/>
        <v>0</v>
      </c>
      <c r="M27" s="15">
        <f t="shared" si="9"/>
        <v>0</v>
      </c>
      <c r="N27" s="15">
        <f t="shared" si="1"/>
        <v>13080790</v>
      </c>
      <c r="O27" s="37">
        <f t="shared" si="2"/>
        <v>1268.1328162869606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49</v>
      </c>
      <c r="M29" s="93"/>
      <c r="N29" s="93"/>
      <c r="O29" s="41">
        <v>10315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2051237</v>
      </c>
      <c r="E5" s="26">
        <f t="shared" si="0"/>
        <v>289698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1180860</v>
      </c>
      <c r="L5" s="26">
        <f t="shared" si="0"/>
        <v>0</v>
      </c>
      <c r="M5" s="26">
        <f t="shared" si="0"/>
        <v>0</v>
      </c>
      <c r="N5" s="27">
        <f t="shared" ref="N5:N27" si="1">SUM(D5:M5)</f>
        <v>3521795</v>
      </c>
      <c r="O5" s="32">
        <f t="shared" ref="O5:O27" si="2">(N5/O$29)</f>
        <v>346.42878221522722</v>
      </c>
      <c r="P5" s="6"/>
    </row>
    <row r="6" spans="1:133">
      <c r="A6" s="12"/>
      <c r="B6" s="44">
        <v>511</v>
      </c>
      <c r="C6" s="20" t="s">
        <v>19</v>
      </c>
      <c r="D6" s="46">
        <v>8376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8376</v>
      </c>
      <c r="O6" s="47">
        <f t="shared" si="2"/>
        <v>0.82392288018886484</v>
      </c>
      <c r="P6" s="9"/>
    </row>
    <row r="7" spans="1:133">
      <c r="A7" s="12"/>
      <c r="B7" s="44">
        <v>513</v>
      </c>
      <c r="C7" s="20" t="s">
        <v>20</v>
      </c>
      <c r="D7" s="46">
        <v>833140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833140</v>
      </c>
      <c r="O7" s="47">
        <f t="shared" si="2"/>
        <v>81.953570725949248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289026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289026</v>
      </c>
      <c r="O8" s="47">
        <f t="shared" si="2"/>
        <v>28.430651190241981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1180860</v>
      </c>
      <c r="L9" s="46">
        <v>0</v>
      </c>
      <c r="M9" s="46">
        <v>0</v>
      </c>
      <c r="N9" s="46">
        <f t="shared" si="1"/>
        <v>1180860</v>
      </c>
      <c r="O9" s="47">
        <f t="shared" si="2"/>
        <v>116.15778083808775</v>
      </c>
      <c r="P9" s="9"/>
    </row>
    <row r="10" spans="1:133">
      <c r="A10" s="12"/>
      <c r="B10" s="44">
        <v>519</v>
      </c>
      <c r="C10" s="20" t="s">
        <v>23</v>
      </c>
      <c r="D10" s="46">
        <v>1209721</v>
      </c>
      <c r="E10" s="46">
        <v>672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1210393</v>
      </c>
      <c r="O10" s="47">
        <f t="shared" si="2"/>
        <v>119.06285658075939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3389949</v>
      </c>
      <c r="E11" s="31">
        <f t="shared" si="3"/>
        <v>26020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3415969</v>
      </c>
      <c r="O11" s="43">
        <f t="shared" si="2"/>
        <v>336.01898485146569</v>
      </c>
      <c r="P11" s="10"/>
    </row>
    <row r="12" spans="1:133">
      <c r="A12" s="12"/>
      <c r="B12" s="44">
        <v>521</v>
      </c>
      <c r="C12" s="20" t="s">
        <v>25</v>
      </c>
      <c r="D12" s="46">
        <v>1326086</v>
      </c>
      <c r="E12" s="46">
        <v>10535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1336621</v>
      </c>
      <c r="O12" s="47">
        <f t="shared" si="2"/>
        <v>131.47953964194375</v>
      </c>
      <c r="P12" s="9"/>
    </row>
    <row r="13" spans="1:133">
      <c r="A13" s="12"/>
      <c r="B13" s="44">
        <v>522</v>
      </c>
      <c r="C13" s="20" t="s">
        <v>26</v>
      </c>
      <c r="D13" s="46">
        <v>1808087</v>
      </c>
      <c r="E13" s="46">
        <v>15485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1823572</v>
      </c>
      <c r="O13" s="47">
        <f t="shared" si="2"/>
        <v>179.37950029510131</v>
      </c>
      <c r="P13" s="9"/>
    </row>
    <row r="14" spans="1:133">
      <c r="A14" s="12"/>
      <c r="B14" s="44">
        <v>524</v>
      </c>
      <c r="C14" s="20" t="s">
        <v>27</v>
      </c>
      <c r="D14" s="46">
        <v>255776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255776</v>
      </c>
      <c r="O14" s="47">
        <f t="shared" si="2"/>
        <v>25.159944914420617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906790</v>
      </c>
      <c r="E15" s="31">
        <f t="shared" si="4"/>
        <v>640426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1547216</v>
      </c>
      <c r="O15" s="43">
        <f t="shared" si="2"/>
        <v>152.19516033838283</v>
      </c>
      <c r="P15" s="10"/>
    </row>
    <row r="16" spans="1:133">
      <c r="A16" s="12"/>
      <c r="B16" s="44">
        <v>537</v>
      </c>
      <c r="C16" s="20" t="s">
        <v>29</v>
      </c>
      <c r="D16" s="46">
        <v>0</v>
      </c>
      <c r="E16" s="46">
        <v>1735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1735</v>
      </c>
      <c r="O16" s="47">
        <f t="shared" si="2"/>
        <v>0.17066692897894944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365818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365818</v>
      </c>
      <c r="O17" s="47">
        <f t="shared" si="2"/>
        <v>35.98445799724572</v>
      </c>
      <c r="P17" s="9"/>
    </row>
    <row r="18" spans="1:119">
      <c r="A18" s="12"/>
      <c r="B18" s="44">
        <v>539</v>
      </c>
      <c r="C18" s="20" t="s">
        <v>31</v>
      </c>
      <c r="D18" s="46">
        <v>906790</v>
      </c>
      <c r="E18" s="46">
        <v>272873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1179663</v>
      </c>
      <c r="O18" s="47">
        <f t="shared" si="2"/>
        <v>116.04003541215818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1723361</v>
      </c>
      <c r="E19" s="31">
        <f t="shared" si="5"/>
        <v>1231715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2955076</v>
      </c>
      <c r="O19" s="43">
        <f t="shared" si="2"/>
        <v>290.68227424749165</v>
      </c>
      <c r="P19" s="10"/>
    </row>
    <row r="20" spans="1:119">
      <c r="A20" s="12"/>
      <c r="B20" s="44">
        <v>541</v>
      </c>
      <c r="C20" s="20" t="s">
        <v>33</v>
      </c>
      <c r="D20" s="46">
        <v>1723361</v>
      </c>
      <c r="E20" s="46">
        <v>1231715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2955076</v>
      </c>
      <c r="O20" s="47">
        <f t="shared" si="2"/>
        <v>290.68227424749165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799510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799510</v>
      </c>
      <c r="O21" s="43">
        <f t="shared" si="2"/>
        <v>78.645484949832777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799510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799510</v>
      </c>
      <c r="O22" s="47">
        <f t="shared" si="2"/>
        <v>78.645484949832777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703311</v>
      </c>
      <c r="E23" s="31">
        <f t="shared" si="7"/>
        <v>47175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750486</v>
      </c>
      <c r="O23" s="43">
        <f t="shared" si="2"/>
        <v>73.823135943340546</v>
      </c>
      <c r="P23" s="9"/>
    </row>
    <row r="24" spans="1:119">
      <c r="A24" s="12"/>
      <c r="B24" s="44">
        <v>572</v>
      </c>
      <c r="C24" s="20" t="s">
        <v>37</v>
      </c>
      <c r="D24" s="46">
        <v>703311</v>
      </c>
      <c r="E24" s="46">
        <v>47175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750486</v>
      </c>
      <c r="O24" s="47">
        <f t="shared" si="2"/>
        <v>73.823135943340546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849646</v>
      </c>
      <c r="E25" s="31">
        <f t="shared" si="8"/>
        <v>407873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1257519</v>
      </c>
      <c r="O25" s="43">
        <f t="shared" si="2"/>
        <v>123.6985048199882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849646</v>
      </c>
      <c r="E26" s="46">
        <v>407873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1257519</v>
      </c>
      <c r="O26" s="47">
        <f t="shared" si="2"/>
        <v>123.6985048199882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9624294</v>
      </c>
      <c r="E27" s="15">
        <f t="shared" ref="E27:M27" si="9">SUM(E5,E11,E15,E19,E21,E23,E25)</f>
        <v>3442417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1180860</v>
      </c>
      <c r="L27" s="15">
        <f t="shared" si="9"/>
        <v>0</v>
      </c>
      <c r="M27" s="15">
        <f t="shared" si="9"/>
        <v>0</v>
      </c>
      <c r="N27" s="15">
        <f t="shared" si="1"/>
        <v>14247571</v>
      </c>
      <c r="O27" s="37">
        <f t="shared" si="2"/>
        <v>1401.4923273657289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47</v>
      </c>
      <c r="M29" s="93"/>
      <c r="N29" s="93"/>
      <c r="O29" s="41">
        <v>10166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2074257</v>
      </c>
      <c r="E5" s="26">
        <f t="shared" ref="E5:M5" si="0">SUM(E6:E10)</f>
        <v>309648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1118050</v>
      </c>
      <c r="L5" s="26">
        <f t="shared" si="0"/>
        <v>0</v>
      </c>
      <c r="M5" s="26">
        <f t="shared" si="0"/>
        <v>0</v>
      </c>
      <c r="N5" s="27">
        <f t="shared" ref="N5:N28" si="1">SUM(D5:M5)</f>
        <v>3501955</v>
      </c>
      <c r="O5" s="32">
        <f t="shared" ref="O5:O28" si="2">(N5/O$30)</f>
        <v>346.41952715402118</v>
      </c>
      <c r="P5" s="6"/>
    </row>
    <row r="6" spans="1:133">
      <c r="A6" s="12"/>
      <c r="B6" s="44">
        <v>511</v>
      </c>
      <c r="C6" s="20" t="s">
        <v>19</v>
      </c>
      <c r="D6" s="46">
        <v>10437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10437</v>
      </c>
      <c r="O6" s="47">
        <f t="shared" si="2"/>
        <v>1.0324463349490554</v>
      </c>
      <c r="P6" s="9"/>
    </row>
    <row r="7" spans="1:133">
      <c r="A7" s="12"/>
      <c r="B7" s="44">
        <v>513</v>
      </c>
      <c r="C7" s="20" t="s">
        <v>20</v>
      </c>
      <c r="D7" s="46">
        <v>831593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831593</v>
      </c>
      <c r="O7" s="47">
        <f t="shared" si="2"/>
        <v>82.262637253932141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308887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308887</v>
      </c>
      <c r="O8" s="47">
        <f t="shared" si="2"/>
        <v>30.555643486002573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1118050</v>
      </c>
      <c r="L9" s="46">
        <v>0</v>
      </c>
      <c r="M9" s="46">
        <v>0</v>
      </c>
      <c r="N9" s="46">
        <f t="shared" si="1"/>
        <v>1118050</v>
      </c>
      <c r="O9" s="47">
        <f t="shared" si="2"/>
        <v>110.59946582253437</v>
      </c>
      <c r="P9" s="9"/>
    </row>
    <row r="10" spans="1:133">
      <c r="A10" s="12"/>
      <c r="B10" s="44">
        <v>519</v>
      </c>
      <c r="C10" s="20" t="s">
        <v>23</v>
      </c>
      <c r="D10" s="46">
        <v>1232227</v>
      </c>
      <c r="E10" s="46">
        <v>761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1232988</v>
      </c>
      <c r="O10" s="47">
        <f t="shared" si="2"/>
        <v>121.96933425660303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3220783</v>
      </c>
      <c r="E11" s="31">
        <f t="shared" si="3"/>
        <v>183097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3403880</v>
      </c>
      <c r="O11" s="43">
        <f t="shared" si="2"/>
        <v>336.71777623899493</v>
      </c>
      <c r="P11" s="10"/>
    </row>
    <row r="12" spans="1:133">
      <c r="A12" s="12"/>
      <c r="B12" s="44">
        <v>521</v>
      </c>
      <c r="C12" s="20" t="s">
        <v>25</v>
      </c>
      <c r="D12" s="46">
        <v>1255512</v>
      </c>
      <c r="E12" s="46">
        <v>153223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1408735</v>
      </c>
      <c r="O12" s="47">
        <f t="shared" si="2"/>
        <v>139.35453556237016</v>
      </c>
      <c r="P12" s="9"/>
    </row>
    <row r="13" spans="1:133">
      <c r="A13" s="12"/>
      <c r="B13" s="44">
        <v>522</v>
      </c>
      <c r="C13" s="20" t="s">
        <v>26</v>
      </c>
      <c r="D13" s="46">
        <v>1719319</v>
      </c>
      <c r="E13" s="46">
        <v>29874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1749193</v>
      </c>
      <c r="O13" s="47">
        <f t="shared" si="2"/>
        <v>173.03323770897219</v>
      </c>
      <c r="P13" s="9"/>
    </row>
    <row r="14" spans="1:133">
      <c r="A14" s="12"/>
      <c r="B14" s="44">
        <v>524</v>
      </c>
      <c r="C14" s="20" t="s">
        <v>27</v>
      </c>
      <c r="D14" s="46">
        <v>245952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245952</v>
      </c>
      <c r="O14" s="47">
        <f t="shared" si="2"/>
        <v>24.330002967652586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926507</v>
      </c>
      <c r="E15" s="31">
        <f t="shared" si="4"/>
        <v>450778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1377285</v>
      </c>
      <c r="O15" s="43">
        <f t="shared" si="2"/>
        <v>136.24344643387082</v>
      </c>
      <c r="P15" s="10"/>
    </row>
    <row r="16" spans="1:133">
      <c r="A16" s="12"/>
      <c r="B16" s="44">
        <v>537</v>
      </c>
      <c r="C16" s="20" t="s">
        <v>29</v>
      </c>
      <c r="D16" s="46">
        <v>0</v>
      </c>
      <c r="E16" s="46">
        <v>1342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1342</v>
      </c>
      <c r="O16" s="47">
        <f t="shared" si="2"/>
        <v>0.13275299238302501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384108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384108</v>
      </c>
      <c r="O17" s="47">
        <f t="shared" si="2"/>
        <v>37.99663666040162</v>
      </c>
      <c r="P17" s="9"/>
    </row>
    <row r="18" spans="1:119">
      <c r="A18" s="12"/>
      <c r="B18" s="44">
        <v>539</v>
      </c>
      <c r="C18" s="20" t="s">
        <v>31</v>
      </c>
      <c r="D18" s="46">
        <v>926507</v>
      </c>
      <c r="E18" s="46">
        <v>65328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991835</v>
      </c>
      <c r="O18" s="47">
        <f t="shared" si="2"/>
        <v>98.114056781086163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1949358</v>
      </c>
      <c r="E19" s="31">
        <f t="shared" si="5"/>
        <v>830329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2779687</v>
      </c>
      <c r="O19" s="43">
        <f t="shared" si="2"/>
        <v>274.97151053516666</v>
      </c>
      <c r="P19" s="10"/>
    </row>
    <row r="20" spans="1:119">
      <c r="A20" s="12"/>
      <c r="B20" s="44">
        <v>541</v>
      </c>
      <c r="C20" s="20" t="s">
        <v>33</v>
      </c>
      <c r="D20" s="46">
        <v>1949358</v>
      </c>
      <c r="E20" s="46">
        <v>830329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2779687</v>
      </c>
      <c r="O20" s="47">
        <f t="shared" si="2"/>
        <v>274.97151053516666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812386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812386</v>
      </c>
      <c r="O21" s="43">
        <f t="shared" si="2"/>
        <v>80.362647146107435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812386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812386</v>
      </c>
      <c r="O22" s="47">
        <f t="shared" si="2"/>
        <v>80.362647146107435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720191</v>
      </c>
      <c r="E23" s="31">
        <f t="shared" si="7"/>
        <v>6191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726382</v>
      </c>
      <c r="O23" s="43">
        <f t="shared" si="2"/>
        <v>71.854980710258189</v>
      </c>
      <c r="P23" s="9"/>
    </row>
    <row r="24" spans="1:119">
      <c r="A24" s="12"/>
      <c r="B24" s="44">
        <v>572</v>
      </c>
      <c r="C24" s="20" t="s">
        <v>37</v>
      </c>
      <c r="D24" s="46">
        <v>720191</v>
      </c>
      <c r="E24" s="46">
        <v>6191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726382</v>
      </c>
      <c r="O24" s="47">
        <f t="shared" si="2"/>
        <v>71.854980710258189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1226823</v>
      </c>
      <c r="E25" s="31">
        <f t="shared" si="8"/>
        <v>1736705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2963528</v>
      </c>
      <c r="O25" s="43">
        <f t="shared" si="2"/>
        <v>293.15738450885351</v>
      </c>
      <c r="P25" s="9"/>
    </row>
    <row r="26" spans="1:119">
      <c r="A26" s="12"/>
      <c r="B26" s="44">
        <v>581</v>
      </c>
      <c r="C26" s="20" t="s">
        <v>38</v>
      </c>
      <c r="D26" s="46">
        <v>1226823</v>
      </c>
      <c r="E26" s="46">
        <v>656302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1883125</v>
      </c>
      <c r="O26" s="47">
        <f t="shared" si="2"/>
        <v>186.28202591749925</v>
      </c>
      <c r="P26" s="9"/>
    </row>
    <row r="27" spans="1:119" ht="15.75" thickBot="1">
      <c r="A27" s="12"/>
      <c r="B27" s="44">
        <v>584</v>
      </c>
      <c r="C27" s="20" t="s">
        <v>43</v>
      </c>
      <c r="D27" s="46">
        <v>0</v>
      </c>
      <c r="E27" s="46">
        <v>1080403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1080403</v>
      </c>
      <c r="O27" s="47">
        <f t="shared" si="2"/>
        <v>106.87535859135424</v>
      </c>
      <c r="P27" s="9"/>
    </row>
    <row r="28" spans="1:119" ht="16.5" thickBot="1">
      <c r="A28" s="14" t="s">
        <v>10</v>
      </c>
      <c r="B28" s="23"/>
      <c r="C28" s="22"/>
      <c r="D28" s="15">
        <f>SUM(D5,D11,D15,D19,D21,D23,D25)</f>
        <v>10117919</v>
      </c>
      <c r="E28" s="15">
        <f t="shared" ref="E28:M28" si="9">SUM(E5,E11,E15,E19,E21,E23,E25)</f>
        <v>4329134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1118050</v>
      </c>
      <c r="L28" s="15">
        <f t="shared" si="9"/>
        <v>0</v>
      </c>
      <c r="M28" s="15">
        <f t="shared" si="9"/>
        <v>0</v>
      </c>
      <c r="N28" s="15">
        <f t="shared" si="1"/>
        <v>15565103</v>
      </c>
      <c r="O28" s="37">
        <f t="shared" si="2"/>
        <v>1539.7272727272727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44</v>
      </c>
      <c r="M30" s="93"/>
      <c r="N30" s="93"/>
      <c r="O30" s="41">
        <v>10109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1788056</v>
      </c>
      <c r="E5" s="26">
        <f t="shared" ref="E5:M5" si="0">SUM(E6:E10)</f>
        <v>387953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571583</v>
      </c>
      <c r="L5" s="26">
        <f t="shared" si="0"/>
        <v>0</v>
      </c>
      <c r="M5" s="26">
        <f t="shared" si="0"/>
        <v>0</v>
      </c>
      <c r="N5" s="27">
        <f t="shared" ref="N5:N27" si="1">SUM(D5:M5)</f>
        <v>2747592</v>
      </c>
      <c r="O5" s="32">
        <f t="shared" ref="O5:O27" si="2">(N5/O$29)</f>
        <v>252.44321940463064</v>
      </c>
      <c r="P5" s="6"/>
    </row>
    <row r="6" spans="1:133">
      <c r="A6" s="12"/>
      <c r="B6" s="44">
        <v>511</v>
      </c>
      <c r="C6" s="20" t="s">
        <v>19</v>
      </c>
      <c r="D6" s="46">
        <v>21445</v>
      </c>
      <c r="E6" s="46">
        <v>54267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75712</v>
      </c>
      <c r="O6" s="47">
        <f t="shared" si="2"/>
        <v>6.9562660786475563</v>
      </c>
      <c r="P6" s="9"/>
    </row>
    <row r="7" spans="1:133">
      <c r="A7" s="12"/>
      <c r="B7" s="44">
        <v>513</v>
      </c>
      <c r="C7" s="20" t="s">
        <v>20</v>
      </c>
      <c r="D7" s="46">
        <v>832113</v>
      </c>
      <c r="E7" s="46">
        <v>3021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835134</v>
      </c>
      <c r="O7" s="47">
        <f t="shared" si="2"/>
        <v>76.730429988974635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330442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330442</v>
      </c>
      <c r="O8" s="47">
        <f t="shared" si="2"/>
        <v>30.360345461227489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571583</v>
      </c>
      <c r="L9" s="46">
        <v>0</v>
      </c>
      <c r="M9" s="46">
        <v>0</v>
      </c>
      <c r="N9" s="46">
        <f t="shared" si="1"/>
        <v>571583</v>
      </c>
      <c r="O9" s="47">
        <f t="shared" si="2"/>
        <v>52.515894891583976</v>
      </c>
      <c r="P9" s="9"/>
    </row>
    <row r="10" spans="1:133">
      <c r="A10" s="12"/>
      <c r="B10" s="44">
        <v>519</v>
      </c>
      <c r="C10" s="20" t="s">
        <v>23</v>
      </c>
      <c r="D10" s="46">
        <v>934498</v>
      </c>
      <c r="E10" s="46">
        <v>223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934721</v>
      </c>
      <c r="O10" s="47">
        <f t="shared" si="2"/>
        <v>85.880282984196981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3550837</v>
      </c>
      <c r="E11" s="31">
        <f t="shared" si="3"/>
        <v>98986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3649823</v>
      </c>
      <c r="O11" s="43">
        <f t="shared" si="2"/>
        <v>335.33838662256522</v>
      </c>
      <c r="P11" s="10"/>
    </row>
    <row r="12" spans="1:133">
      <c r="A12" s="12"/>
      <c r="B12" s="44">
        <v>521</v>
      </c>
      <c r="C12" s="20" t="s">
        <v>25</v>
      </c>
      <c r="D12" s="46">
        <v>1522250</v>
      </c>
      <c r="E12" s="46">
        <v>98146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1620396</v>
      </c>
      <c r="O12" s="47">
        <f t="shared" si="2"/>
        <v>148.87872105843439</v>
      </c>
      <c r="P12" s="9"/>
    </row>
    <row r="13" spans="1:133">
      <c r="A13" s="12"/>
      <c r="B13" s="44">
        <v>522</v>
      </c>
      <c r="C13" s="20" t="s">
        <v>26</v>
      </c>
      <c r="D13" s="46">
        <v>1783297</v>
      </c>
      <c r="E13" s="46">
        <v>840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1784137</v>
      </c>
      <c r="O13" s="47">
        <f t="shared" si="2"/>
        <v>163.92291436971701</v>
      </c>
      <c r="P13" s="9"/>
    </row>
    <row r="14" spans="1:133">
      <c r="A14" s="12"/>
      <c r="B14" s="44">
        <v>524</v>
      </c>
      <c r="C14" s="20" t="s">
        <v>27</v>
      </c>
      <c r="D14" s="46">
        <v>245290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245290</v>
      </c>
      <c r="O14" s="47">
        <f t="shared" si="2"/>
        <v>22.536751194413817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989485</v>
      </c>
      <c r="E15" s="31">
        <f t="shared" si="4"/>
        <v>251985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1241470</v>
      </c>
      <c r="O15" s="43">
        <f t="shared" si="2"/>
        <v>114.06376332230798</v>
      </c>
      <c r="P15" s="10"/>
    </row>
    <row r="16" spans="1:133">
      <c r="A16" s="12"/>
      <c r="B16" s="44">
        <v>537</v>
      </c>
      <c r="C16" s="20" t="s">
        <v>29</v>
      </c>
      <c r="D16" s="46">
        <v>0</v>
      </c>
      <c r="E16" s="46">
        <v>3127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3127</v>
      </c>
      <c r="O16" s="47">
        <f t="shared" si="2"/>
        <v>0.28730246233002571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192607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192607</v>
      </c>
      <c r="O17" s="47">
        <f t="shared" si="2"/>
        <v>17.696343256155824</v>
      </c>
      <c r="P17" s="9"/>
    </row>
    <row r="18" spans="1:119">
      <c r="A18" s="12"/>
      <c r="B18" s="44">
        <v>539</v>
      </c>
      <c r="C18" s="20" t="s">
        <v>31</v>
      </c>
      <c r="D18" s="46">
        <v>989485</v>
      </c>
      <c r="E18" s="46">
        <v>56251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1045736</v>
      </c>
      <c r="O18" s="47">
        <f t="shared" si="2"/>
        <v>96.080117603822117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1778246</v>
      </c>
      <c r="E19" s="31">
        <f t="shared" si="5"/>
        <v>431910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2210156</v>
      </c>
      <c r="O19" s="43">
        <f t="shared" si="2"/>
        <v>203.06468210216832</v>
      </c>
      <c r="P19" s="10"/>
    </row>
    <row r="20" spans="1:119">
      <c r="A20" s="12"/>
      <c r="B20" s="44">
        <v>541</v>
      </c>
      <c r="C20" s="20" t="s">
        <v>33</v>
      </c>
      <c r="D20" s="46">
        <v>1778246</v>
      </c>
      <c r="E20" s="46">
        <v>431910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2210156</v>
      </c>
      <c r="O20" s="47">
        <f t="shared" si="2"/>
        <v>203.06468210216832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1615564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1615564</v>
      </c>
      <c r="O21" s="43">
        <f t="shared" si="2"/>
        <v>148.43476662991546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1615564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1615564</v>
      </c>
      <c r="O22" s="47">
        <f t="shared" si="2"/>
        <v>148.43476662991546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680804</v>
      </c>
      <c r="E23" s="31">
        <f t="shared" si="7"/>
        <v>107909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788713</v>
      </c>
      <c r="O23" s="43">
        <f t="shared" si="2"/>
        <v>72.465361999264971</v>
      </c>
      <c r="P23" s="9"/>
    </row>
    <row r="24" spans="1:119">
      <c r="A24" s="12"/>
      <c r="B24" s="44">
        <v>572</v>
      </c>
      <c r="C24" s="20" t="s">
        <v>37</v>
      </c>
      <c r="D24" s="46">
        <v>680804</v>
      </c>
      <c r="E24" s="46">
        <v>107909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788713</v>
      </c>
      <c r="O24" s="47">
        <f t="shared" si="2"/>
        <v>72.465361999264971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1447857</v>
      </c>
      <c r="E25" s="31">
        <f t="shared" si="8"/>
        <v>824641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2272498</v>
      </c>
      <c r="O25" s="43">
        <f t="shared" si="2"/>
        <v>208.792539507534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1447857</v>
      </c>
      <c r="E26" s="46">
        <v>824641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2272498</v>
      </c>
      <c r="O26" s="47">
        <f t="shared" si="2"/>
        <v>208.792539507534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10235285</v>
      </c>
      <c r="E27" s="15">
        <f t="shared" ref="E27:M27" si="9">SUM(E5,E11,E15,E19,E21,E23,E25)</f>
        <v>3718948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571583</v>
      </c>
      <c r="L27" s="15">
        <f t="shared" si="9"/>
        <v>0</v>
      </c>
      <c r="M27" s="15">
        <f t="shared" si="9"/>
        <v>0</v>
      </c>
      <c r="N27" s="15">
        <f t="shared" si="1"/>
        <v>14525816</v>
      </c>
      <c r="O27" s="37">
        <f t="shared" si="2"/>
        <v>1334.6027195883867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10884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1870182</v>
      </c>
      <c r="E5" s="26">
        <f t="shared" si="0"/>
        <v>349907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601983</v>
      </c>
      <c r="L5" s="26">
        <f t="shared" si="0"/>
        <v>0</v>
      </c>
      <c r="M5" s="26">
        <f t="shared" si="0"/>
        <v>0</v>
      </c>
      <c r="N5" s="27">
        <f t="shared" ref="N5:N27" si="1">SUM(D5:M5)</f>
        <v>2822072</v>
      </c>
      <c r="O5" s="32">
        <f t="shared" ref="O5:O27" si="2">(N5/O$29)</f>
        <v>260.1467551622419</v>
      </c>
      <c r="P5" s="6"/>
    </row>
    <row r="6" spans="1:133">
      <c r="A6" s="12"/>
      <c r="B6" s="44">
        <v>511</v>
      </c>
      <c r="C6" s="20" t="s">
        <v>19</v>
      </c>
      <c r="D6" s="46">
        <v>11410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11410</v>
      </c>
      <c r="O6" s="47">
        <f t="shared" si="2"/>
        <v>1.051806784660767</v>
      </c>
      <c r="P6" s="9"/>
    </row>
    <row r="7" spans="1:133">
      <c r="A7" s="12"/>
      <c r="B7" s="44">
        <v>513</v>
      </c>
      <c r="C7" s="20" t="s">
        <v>20</v>
      </c>
      <c r="D7" s="46">
        <v>807253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807253</v>
      </c>
      <c r="O7" s="47">
        <f t="shared" si="2"/>
        <v>74.41491519174042</v>
      </c>
      <c r="P7" s="9"/>
    </row>
    <row r="8" spans="1:133">
      <c r="A8" s="12"/>
      <c r="B8" s="44">
        <v>517</v>
      </c>
      <c r="C8" s="20" t="s">
        <v>21</v>
      </c>
      <c r="D8" s="46">
        <v>0</v>
      </c>
      <c r="E8" s="46">
        <v>349907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349907</v>
      </c>
      <c r="O8" s="47">
        <f t="shared" si="2"/>
        <v>32.255438790560468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601983</v>
      </c>
      <c r="L9" s="46">
        <v>0</v>
      </c>
      <c r="M9" s="46">
        <v>0</v>
      </c>
      <c r="N9" s="46">
        <f t="shared" si="1"/>
        <v>601983</v>
      </c>
      <c r="O9" s="47">
        <f t="shared" si="2"/>
        <v>55.492533185840706</v>
      </c>
      <c r="P9" s="9"/>
    </row>
    <row r="10" spans="1:133">
      <c r="A10" s="12"/>
      <c r="B10" s="44">
        <v>519</v>
      </c>
      <c r="C10" s="20" t="s">
        <v>23</v>
      </c>
      <c r="D10" s="46">
        <v>1051519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1051519</v>
      </c>
      <c r="O10" s="47">
        <f t="shared" si="2"/>
        <v>96.932061209439524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3341429</v>
      </c>
      <c r="E11" s="31">
        <f t="shared" si="3"/>
        <v>35574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3377003</v>
      </c>
      <c r="O11" s="43">
        <f t="shared" si="2"/>
        <v>311.30189896755161</v>
      </c>
      <c r="P11" s="10"/>
    </row>
    <row r="12" spans="1:133">
      <c r="A12" s="12"/>
      <c r="B12" s="44">
        <v>521</v>
      </c>
      <c r="C12" s="20" t="s">
        <v>25</v>
      </c>
      <c r="D12" s="46">
        <v>1411087</v>
      </c>
      <c r="E12" s="46">
        <v>10429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1421516</v>
      </c>
      <c r="O12" s="47">
        <f t="shared" si="2"/>
        <v>131.03945427728613</v>
      </c>
      <c r="P12" s="9"/>
    </row>
    <row r="13" spans="1:133">
      <c r="A13" s="12"/>
      <c r="B13" s="44">
        <v>522</v>
      </c>
      <c r="C13" s="20" t="s">
        <v>26</v>
      </c>
      <c r="D13" s="46">
        <v>1692884</v>
      </c>
      <c r="E13" s="46">
        <v>25145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1718029</v>
      </c>
      <c r="O13" s="47">
        <f t="shared" si="2"/>
        <v>158.37287979351032</v>
      </c>
      <c r="P13" s="9"/>
    </row>
    <row r="14" spans="1:133">
      <c r="A14" s="12"/>
      <c r="B14" s="44">
        <v>524</v>
      </c>
      <c r="C14" s="20" t="s">
        <v>27</v>
      </c>
      <c r="D14" s="46">
        <v>237458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237458</v>
      </c>
      <c r="O14" s="47">
        <f t="shared" si="2"/>
        <v>21.889564896755161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1048347</v>
      </c>
      <c r="E15" s="31">
        <f t="shared" si="4"/>
        <v>201272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1249619</v>
      </c>
      <c r="O15" s="43">
        <f t="shared" si="2"/>
        <v>115.19349188790561</v>
      </c>
      <c r="P15" s="10"/>
    </row>
    <row r="16" spans="1:133">
      <c r="A16" s="12"/>
      <c r="B16" s="44">
        <v>537</v>
      </c>
      <c r="C16" s="20" t="s">
        <v>29</v>
      </c>
      <c r="D16" s="46">
        <v>0</v>
      </c>
      <c r="E16" s="46">
        <v>15296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15296</v>
      </c>
      <c r="O16" s="47">
        <f t="shared" si="2"/>
        <v>1.4100294985250736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185976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185976</v>
      </c>
      <c r="O17" s="47">
        <f t="shared" si="2"/>
        <v>17.143805309734514</v>
      </c>
      <c r="P17" s="9"/>
    </row>
    <row r="18" spans="1:119">
      <c r="A18" s="12"/>
      <c r="B18" s="44">
        <v>539</v>
      </c>
      <c r="C18" s="20" t="s">
        <v>31</v>
      </c>
      <c r="D18" s="46">
        <v>1048347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1048347</v>
      </c>
      <c r="O18" s="47">
        <f t="shared" si="2"/>
        <v>96.639657079646014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1636723</v>
      </c>
      <c r="E19" s="31">
        <f t="shared" si="5"/>
        <v>213650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1850373</v>
      </c>
      <c r="O19" s="43">
        <f t="shared" si="2"/>
        <v>170.57273230088495</v>
      </c>
      <c r="P19" s="10"/>
    </row>
    <row r="20" spans="1:119">
      <c r="A20" s="12"/>
      <c r="B20" s="44">
        <v>541</v>
      </c>
      <c r="C20" s="20" t="s">
        <v>33</v>
      </c>
      <c r="D20" s="46">
        <v>1636723</v>
      </c>
      <c r="E20" s="46">
        <v>213650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1850373</v>
      </c>
      <c r="O20" s="47">
        <f t="shared" si="2"/>
        <v>170.57273230088495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1107457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1107457</v>
      </c>
      <c r="O21" s="43">
        <f t="shared" si="2"/>
        <v>102.0885877581121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1107457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1107457</v>
      </c>
      <c r="O22" s="47">
        <f t="shared" si="2"/>
        <v>102.0885877581121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674037</v>
      </c>
      <c r="E23" s="31">
        <f t="shared" si="7"/>
        <v>25975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700012</v>
      </c>
      <c r="O23" s="43">
        <f t="shared" si="2"/>
        <v>64.529129793510322</v>
      </c>
      <c r="P23" s="9"/>
    </row>
    <row r="24" spans="1:119">
      <c r="A24" s="12"/>
      <c r="B24" s="44">
        <v>572</v>
      </c>
      <c r="C24" s="20" t="s">
        <v>37</v>
      </c>
      <c r="D24" s="46">
        <v>674037</v>
      </c>
      <c r="E24" s="46">
        <v>25975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700012</v>
      </c>
      <c r="O24" s="47">
        <f t="shared" si="2"/>
        <v>64.529129793510322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1056736</v>
      </c>
      <c r="E25" s="31">
        <f t="shared" si="8"/>
        <v>1021020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2077756</v>
      </c>
      <c r="O25" s="43">
        <f t="shared" si="2"/>
        <v>191.53355457227138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1056736</v>
      </c>
      <c r="E26" s="46">
        <v>1021020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2077756</v>
      </c>
      <c r="O26" s="47">
        <f t="shared" si="2"/>
        <v>191.53355457227138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9627454</v>
      </c>
      <c r="E27" s="15">
        <f t="shared" ref="E27:M27" si="9">SUM(E5,E11,E15,E19,E21,E23,E25)</f>
        <v>2954855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601983</v>
      </c>
      <c r="L27" s="15">
        <f t="shared" si="9"/>
        <v>0</v>
      </c>
      <c r="M27" s="15">
        <f t="shared" si="9"/>
        <v>0</v>
      </c>
      <c r="N27" s="15">
        <f t="shared" si="1"/>
        <v>13184292</v>
      </c>
      <c r="O27" s="37">
        <f t="shared" si="2"/>
        <v>1215.3661504424779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54</v>
      </c>
      <c r="M29" s="93"/>
      <c r="N29" s="93"/>
      <c r="O29" s="41">
        <v>10848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2212806</v>
      </c>
      <c r="E5" s="26">
        <f t="shared" si="0"/>
        <v>2660064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571833</v>
      </c>
      <c r="L5" s="26">
        <f t="shared" si="0"/>
        <v>0</v>
      </c>
      <c r="M5" s="26">
        <f t="shared" si="0"/>
        <v>0</v>
      </c>
      <c r="N5" s="27">
        <f t="shared" ref="N5:N21" si="1">SUM(D5:M5)</f>
        <v>5444703</v>
      </c>
      <c r="O5" s="32">
        <f t="shared" ref="O5:O21" si="2">(N5/O$23)</f>
        <v>505.59039836567928</v>
      </c>
      <c r="P5" s="6"/>
    </row>
    <row r="6" spans="1:133">
      <c r="A6" s="12"/>
      <c r="B6" s="44">
        <v>511</v>
      </c>
      <c r="C6" s="20" t="s">
        <v>19</v>
      </c>
      <c r="D6" s="46">
        <v>22457</v>
      </c>
      <c r="E6" s="46">
        <v>18196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40653</v>
      </c>
      <c r="O6" s="47">
        <f t="shared" si="2"/>
        <v>3.7750023214783175</v>
      </c>
      <c r="P6" s="9"/>
    </row>
    <row r="7" spans="1:133">
      <c r="A7" s="12"/>
      <c r="B7" s="44">
        <v>513</v>
      </c>
      <c r="C7" s="20" t="s">
        <v>20</v>
      </c>
      <c r="D7" s="46">
        <v>782873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782873</v>
      </c>
      <c r="O7" s="47">
        <f t="shared" si="2"/>
        <v>72.696907790881227</v>
      </c>
      <c r="P7" s="9"/>
    </row>
    <row r="8" spans="1:133">
      <c r="A8" s="12"/>
      <c r="B8" s="44">
        <v>514</v>
      </c>
      <c r="C8" s="20" t="s">
        <v>67</v>
      </c>
      <c r="D8" s="46">
        <v>34973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34973</v>
      </c>
      <c r="O8" s="47">
        <f t="shared" si="2"/>
        <v>3.2475624477667377</v>
      </c>
      <c r="P8" s="9"/>
    </row>
    <row r="9" spans="1:133">
      <c r="A9" s="12"/>
      <c r="B9" s="44">
        <v>519</v>
      </c>
      <c r="C9" s="20" t="s">
        <v>23</v>
      </c>
      <c r="D9" s="46">
        <v>1372503</v>
      </c>
      <c r="E9" s="46">
        <v>2641868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571833</v>
      </c>
      <c r="L9" s="46">
        <v>0</v>
      </c>
      <c r="M9" s="46">
        <v>0</v>
      </c>
      <c r="N9" s="46">
        <f t="shared" si="1"/>
        <v>4586204</v>
      </c>
      <c r="O9" s="47">
        <f t="shared" si="2"/>
        <v>425.87092580555299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SUM(D11:D13)</f>
        <v>4117527</v>
      </c>
      <c r="E10" s="31">
        <f t="shared" si="3"/>
        <v>119912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4237439</v>
      </c>
      <c r="O10" s="43">
        <f t="shared" si="2"/>
        <v>393.48491039093693</v>
      </c>
      <c r="P10" s="10"/>
    </row>
    <row r="11" spans="1:133">
      <c r="A11" s="12"/>
      <c r="B11" s="44">
        <v>521</v>
      </c>
      <c r="C11" s="20" t="s">
        <v>25</v>
      </c>
      <c r="D11" s="46">
        <v>2179034</v>
      </c>
      <c r="E11" s="46">
        <v>104783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2283817</v>
      </c>
      <c r="O11" s="47">
        <f t="shared" si="2"/>
        <v>212.07326585569692</v>
      </c>
      <c r="P11" s="9"/>
    </row>
    <row r="12" spans="1:133">
      <c r="A12" s="12"/>
      <c r="B12" s="44">
        <v>522</v>
      </c>
      <c r="C12" s="20" t="s">
        <v>26</v>
      </c>
      <c r="D12" s="46">
        <v>1620861</v>
      </c>
      <c r="E12" s="46">
        <v>15129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1635990</v>
      </c>
      <c r="O12" s="47">
        <f t="shared" si="2"/>
        <v>151.91661249883927</v>
      </c>
      <c r="P12" s="9"/>
    </row>
    <row r="13" spans="1:133">
      <c r="A13" s="12"/>
      <c r="B13" s="44">
        <v>524</v>
      </c>
      <c r="C13" s="20" t="s">
        <v>27</v>
      </c>
      <c r="D13" s="46">
        <v>317632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317632</v>
      </c>
      <c r="O13" s="47">
        <f t="shared" si="2"/>
        <v>29.495032036400779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1212322</v>
      </c>
      <c r="E14" s="31">
        <f t="shared" si="4"/>
        <v>369938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1582260</v>
      </c>
      <c r="O14" s="43">
        <f t="shared" si="2"/>
        <v>146.92729129909927</v>
      </c>
      <c r="P14" s="10"/>
    </row>
    <row r="15" spans="1:133">
      <c r="A15" s="12"/>
      <c r="B15" s="44">
        <v>539</v>
      </c>
      <c r="C15" s="20" t="s">
        <v>31</v>
      </c>
      <c r="D15" s="46">
        <v>1212322</v>
      </c>
      <c r="E15" s="46">
        <v>369938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1582260</v>
      </c>
      <c r="O15" s="47">
        <f t="shared" si="2"/>
        <v>146.92729129909927</v>
      </c>
      <c r="P15" s="9"/>
    </row>
    <row r="16" spans="1:133" ht="15.75">
      <c r="A16" s="28" t="s">
        <v>36</v>
      </c>
      <c r="B16" s="29"/>
      <c r="C16" s="30"/>
      <c r="D16" s="31">
        <f t="shared" ref="D16:M16" si="5">SUM(D17:D17)</f>
        <v>882428</v>
      </c>
      <c r="E16" s="31">
        <f t="shared" si="5"/>
        <v>4068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886496</v>
      </c>
      <c r="O16" s="43">
        <f t="shared" si="2"/>
        <v>82.319249698207813</v>
      </c>
      <c r="P16" s="9"/>
    </row>
    <row r="17" spans="1:119">
      <c r="A17" s="12"/>
      <c r="B17" s="44">
        <v>572</v>
      </c>
      <c r="C17" s="20" t="s">
        <v>37</v>
      </c>
      <c r="D17" s="46">
        <v>882428</v>
      </c>
      <c r="E17" s="46">
        <v>4068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886496</v>
      </c>
      <c r="O17" s="47">
        <f t="shared" si="2"/>
        <v>82.319249698207813</v>
      </c>
      <c r="P17" s="9"/>
    </row>
    <row r="18" spans="1:119" ht="15.75">
      <c r="A18" s="28" t="s">
        <v>39</v>
      </c>
      <c r="B18" s="29"/>
      <c r="C18" s="30"/>
      <c r="D18" s="31">
        <f t="shared" ref="D18:M18" si="6">SUM(D19:D20)</f>
        <v>1386893</v>
      </c>
      <c r="E18" s="31">
        <f t="shared" si="6"/>
        <v>2189772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3576665</v>
      </c>
      <c r="O18" s="43">
        <f t="shared" si="2"/>
        <v>332.12600984306806</v>
      </c>
      <c r="P18" s="9"/>
    </row>
    <row r="19" spans="1:119">
      <c r="A19" s="12"/>
      <c r="B19" s="44">
        <v>581</v>
      </c>
      <c r="C19" s="20" t="s">
        <v>38</v>
      </c>
      <c r="D19" s="46">
        <v>1386893</v>
      </c>
      <c r="E19" s="46">
        <v>1177001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2563894</v>
      </c>
      <c r="O19" s="47">
        <f t="shared" si="2"/>
        <v>238.08097316371064</v>
      </c>
      <c r="P19" s="9"/>
    </row>
    <row r="20" spans="1:119" ht="15.75" thickBot="1">
      <c r="A20" s="12"/>
      <c r="B20" s="44">
        <v>584</v>
      </c>
      <c r="C20" s="20" t="s">
        <v>43</v>
      </c>
      <c r="D20" s="46">
        <v>0</v>
      </c>
      <c r="E20" s="46">
        <v>1012771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1012771</v>
      </c>
      <c r="O20" s="47">
        <f t="shared" si="2"/>
        <v>94.045036679357409</v>
      </c>
      <c r="P20" s="9"/>
    </row>
    <row r="21" spans="1:119" ht="16.5" thickBot="1">
      <c r="A21" s="14" t="s">
        <v>10</v>
      </c>
      <c r="B21" s="23"/>
      <c r="C21" s="22"/>
      <c r="D21" s="15">
        <f>SUM(D5,D10,D14,D16,D18)</f>
        <v>9811976</v>
      </c>
      <c r="E21" s="15">
        <f t="shared" ref="E21:M21" si="7">SUM(E5,E10,E14,E16,E18)</f>
        <v>5343754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571833</v>
      </c>
      <c r="L21" s="15">
        <f t="shared" si="7"/>
        <v>0</v>
      </c>
      <c r="M21" s="15">
        <f t="shared" si="7"/>
        <v>0</v>
      </c>
      <c r="N21" s="15">
        <f t="shared" si="1"/>
        <v>15727563</v>
      </c>
      <c r="O21" s="37">
        <f t="shared" si="2"/>
        <v>1460.4478595969913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93" t="s">
        <v>68</v>
      </c>
      <c r="M23" s="93"/>
      <c r="N23" s="93"/>
      <c r="O23" s="41">
        <v>10769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3085047</v>
      </c>
      <c r="E5" s="26">
        <f t="shared" si="0"/>
        <v>1003281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1662700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6" si="1">SUM(D5:N5)</f>
        <v>5751028</v>
      </c>
      <c r="P5" s="32">
        <f t="shared" ref="P5:P26" si="2">(O5/P$28)</f>
        <v>507.50335333568654</v>
      </c>
      <c r="Q5" s="6"/>
    </row>
    <row r="6" spans="1:134">
      <c r="A6" s="12"/>
      <c r="B6" s="44">
        <v>511</v>
      </c>
      <c r="C6" s="20" t="s">
        <v>19</v>
      </c>
      <c r="D6" s="46">
        <v>11594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11594</v>
      </c>
      <c r="P6" s="47">
        <f t="shared" si="2"/>
        <v>1.0231203671020119</v>
      </c>
      <c r="Q6" s="9"/>
    </row>
    <row r="7" spans="1:134">
      <c r="A7" s="12"/>
      <c r="B7" s="44">
        <v>512</v>
      </c>
      <c r="C7" s="20" t="s">
        <v>51</v>
      </c>
      <c r="D7" s="46">
        <v>220486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220486</v>
      </c>
      <c r="P7" s="47">
        <f t="shared" si="2"/>
        <v>19.456936110130602</v>
      </c>
      <c r="Q7" s="9"/>
    </row>
    <row r="8" spans="1:134">
      <c r="A8" s="12"/>
      <c r="B8" s="44">
        <v>513</v>
      </c>
      <c r="C8" s="20" t="s">
        <v>20</v>
      </c>
      <c r="D8" s="46">
        <v>936467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936467</v>
      </c>
      <c r="P8" s="47">
        <f t="shared" si="2"/>
        <v>82.639163430991886</v>
      </c>
      <c r="Q8" s="9"/>
    </row>
    <row r="9" spans="1:134">
      <c r="A9" s="12"/>
      <c r="B9" s="44">
        <v>517</v>
      </c>
      <c r="C9" s="20" t="s">
        <v>21</v>
      </c>
      <c r="D9" s="46">
        <v>0</v>
      </c>
      <c r="E9" s="46">
        <v>817065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817065</v>
      </c>
      <c r="P9" s="47">
        <f t="shared" si="2"/>
        <v>72.102453229791735</v>
      </c>
      <c r="Q9" s="9"/>
    </row>
    <row r="10" spans="1:134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1662700</v>
      </c>
      <c r="L10" s="46">
        <v>0</v>
      </c>
      <c r="M10" s="46">
        <v>0</v>
      </c>
      <c r="N10" s="46">
        <v>0</v>
      </c>
      <c r="O10" s="46">
        <f t="shared" si="1"/>
        <v>1662700</v>
      </c>
      <c r="P10" s="47">
        <f t="shared" si="2"/>
        <v>146.72608542181433</v>
      </c>
      <c r="Q10" s="9"/>
    </row>
    <row r="11" spans="1:134">
      <c r="A11" s="12"/>
      <c r="B11" s="44">
        <v>519</v>
      </c>
      <c r="C11" s="20" t="s">
        <v>23</v>
      </c>
      <c r="D11" s="46">
        <v>1916500</v>
      </c>
      <c r="E11" s="46">
        <v>186216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2102716</v>
      </c>
      <c r="P11" s="47">
        <f t="shared" si="2"/>
        <v>185.55559477585598</v>
      </c>
      <c r="Q11" s="9"/>
    </row>
    <row r="12" spans="1:134" ht="15.75">
      <c r="A12" s="28" t="s">
        <v>24</v>
      </c>
      <c r="B12" s="29"/>
      <c r="C12" s="30"/>
      <c r="D12" s="31">
        <f t="shared" ref="D12:N12" si="3">SUM(D13:D15)</f>
        <v>6000849</v>
      </c>
      <c r="E12" s="31">
        <f t="shared" si="3"/>
        <v>310900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6311749</v>
      </c>
      <c r="P12" s="43">
        <f t="shared" si="2"/>
        <v>556.98455700670672</v>
      </c>
      <c r="Q12" s="10"/>
    </row>
    <row r="13" spans="1:134">
      <c r="A13" s="12"/>
      <c r="B13" s="44">
        <v>521</v>
      </c>
      <c r="C13" s="20" t="s">
        <v>25</v>
      </c>
      <c r="D13" s="46">
        <v>3269000</v>
      </c>
      <c r="E13" s="46">
        <v>161754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3430754</v>
      </c>
      <c r="P13" s="47">
        <f t="shared" si="2"/>
        <v>302.74920578891636</v>
      </c>
      <c r="Q13" s="9"/>
    </row>
    <row r="14" spans="1:134">
      <c r="A14" s="12"/>
      <c r="B14" s="44">
        <v>522</v>
      </c>
      <c r="C14" s="20" t="s">
        <v>26</v>
      </c>
      <c r="D14" s="46">
        <v>2388844</v>
      </c>
      <c r="E14" s="46">
        <v>149146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2537990</v>
      </c>
      <c r="P14" s="47">
        <f t="shared" si="2"/>
        <v>223.96664313448642</v>
      </c>
      <c r="Q14" s="9"/>
    </row>
    <row r="15" spans="1:134">
      <c r="A15" s="12"/>
      <c r="B15" s="44">
        <v>524</v>
      </c>
      <c r="C15" s="20" t="s">
        <v>27</v>
      </c>
      <c r="D15" s="46">
        <v>343005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343005</v>
      </c>
      <c r="P15" s="47">
        <f t="shared" si="2"/>
        <v>30.268708083303917</v>
      </c>
      <c r="Q15" s="9"/>
    </row>
    <row r="16" spans="1:134" ht="15.75">
      <c r="A16" s="28" t="s">
        <v>28</v>
      </c>
      <c r="B16" s="29"/>
      <c r="C16" s="30"/>
      <c r="D16" s="31">
        <f t="shared" ref="D16:N16" si="4">SUM(D17:D18)</f>
        <v>1940584</v>
      </c>
      <c r="E16" s="31">
        <f t="shared" si="4"/>
        <v>5223385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7163969</v>
      </c>
      <c r="P16" s="43">
        <f t="shared" si="2"/>
        <v>632.18928697493823</v>
      </c>
      <c r="Q16" s="10"/>
    </row>
    <row r="17" spans="1:120">
      <c r="A17" s="12"/>
      <c r="B17" s="44">
        <v>538</v>
      </c>
      <c r="C17" s="20" t="s">
        <v>30</v>
      </c>
      <c r="D17" s="46">
        <v>0</v>
      </c>
      <c r="E17" s="46">
        <v>1732889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1732889</v>
      </c>
      <c r="P17" s="47">
        <f t="shared" si="2"/>
        <v>152.91996117190257</v>
      </c>
      <c r="Q17" s="9"/>
    </row>
    <row r="18" spans="1:120">
      <c r="A18" s="12"/>
      <c r="B18" s="44">
        <v>539</v>
      </c>
      <c r="C18" s="20" t="s">
        <v>31</v>
      </c>
      <c r="D18" s="46">
        <v>1940584</v>
      </c>
      <c r="E18" s="46">
        <v>3490496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5431080</v>
      </c>
      <c r="P18" s="47">
        <f t="shared" si="2"/>
        <v>479.26932580303566</v>
      </c>
      <c r="Q18" s="9"/>
    </row>
    <row r="19" spans="1:120" ht="15.75">
      <c r="A19" s="28" t="s">
        <v>34</v>
      </c>
      <c r="B19" s="29"/>
      <c r="C19" s="30"/>
      <c r="D19" s="31">
        <f t="shared" ref="D19:N19" si="5">SUM(D20:D20)</f>
        <v>0</v>
      </c>
      <c r="E19" s="31">
        <f t="shared" si="5"/>
        <v>1331006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1"/>
        <v>1331006</v>
      </c>
      <c r="P19" s="43">
        <f t="shared" si="2"/>
        <v>117.45552417931522</v>
      </c>
      <c r="Q19" s="10"/>
    </row>
    <row r="20" spans="1:120">
      <c r="A20" s="13"/>
      <c r="B20" s="45">
        <v>559</v>
      </c>
      <c r="C20" s="21" t="s">
        <v>35</v>
      </c>
      <c r="D20" s="46">
        <v>0</v>
      </c>
      <c r="E20" s="46">
        <v>1331006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1331006</v>
      </c>
      <c r="P20" s="47">
        <f t="shared" si="2"/>
        <v>117.45552417931522</v>
      </c>
      <c r="Q20" s="9"/>
    </row>
    <row r="21" spans="1:120" ht="15.75">
      <c r="A21" s="28" t="s">
        <v>36</v>
      </c>
      <c r="B21" s="29"/>
      <c r="C21" s="30"/>
      <c r="D21" s="31">
        <f t="shared" ref="D21:N21" si="6">SUM(D22:D23)</f>
        <v>828081</v>
      </c>
      <c r="E21" s="31">
        <f t="shared" si="6"/>
        <v>60622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1"/>
        <v>888703</v>
      </c>
      <c r="P21" s="43">
        <f t="shared" si="2"/>
        <v>78.424196964348752</v>
      </c>
      <c r="Q21" s="9"/>
    </row>
    <row r="22" spans="1:120">
      <c r="A22" s="12"/>
      <c r="B22" s="44">
        <v>572</v>
      </c>
      <c r="C22" s="20" t="s">
        <v>37</v>
      </c>
      <c r="D22" s="46">
        <v>828081</v>
      </c>
      <c r="E22" s="46">
        <v>16189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844270</v>
      </c>
      <c r="P22" s="47">
        <f t="shared" si="2"/>
        <v>74.503176844334632</v>
      </c>
      <c r="Q22" s="9"/>
    </row>
    <row r="23" spans="1:120">
      <c r="A23" s="12"/>
      <c r="B23" s="44">
        <v>573</v>
      </c>
      <c r="C23" s="20" t="s">
        <v>82</v>
      </c>
      <c r="D23" s="46">
        <v>0</v>
      </c>
      <c r="E23" s="46">
        <v>44433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44433</v>
      </c>
      <c r="P23" s="47">
        <f t="shared" si="2"/>
        <v>3.9210201200141195</v>
      </c>
      <c r="Q23" s="9"/>
    </row>
    <row r="24" spans="1:120" ht="15.75">
      <c r="A24" s="28" t="s">
        <v>39</v>
      </c>
      <c r="B24" s="29"/>
      <c r="C24" s="30"/>
      <c r="D24" s="31">
        <f t="shared" ref="D24:N24" si="7">SUM(D25:D25)</f>
        <v>3202879</v>
      </c>
      <c r="E24" s="31">
        <f t="shared" si="7"/>
        <v>2135828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5338707</v>
      </c>
      <c r="P24" s="43">
        <f t="shared" si="2"/>
        <v>471.11780797740909</v>
      </c>
      <c r="Q24" s="9"/>
    </row>
    <row r="25" spans="1:120" ht="15.75" thickBot="1">
      <c r="A25" s="12"/>
      <c r="B25" s="44">
        <v>581</v>
      </c>
      <c r="C25" s="20" t="s">
        <v>90</v>
      </c>
      <c r="D25" s="46">
        <v>3202879</v>
      </c>
      <c r="E25" s="46">
        <v>2135828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5338707</v>
      </c>
      <c r="P25" s="47">
        <f t="shared" si="2"/>
        <v>471.11780797740909</v>
      </c>
      <c r="Q25" s="9"/>
    </row>
    <row r="26" spans="1:120" ht="16.5" thickBot="1">
      <c r="A26" s="14" t="s">
        <v>10</v>
      </c>
      <c r="B26" s="23"/>
      <c r="C26" s="22"/>
      <c r="D26" s="15">
        <f>SUM(D5,D12,D16,D19,D21,D24)</f>
        <v>15057440</v>
      </c>
      <c r="E26" s="15">
        <f t="shared" ref="E26:N26" si="8">SUM(E5,E12,E16,E19,E21,E24)</f>
        <v>10065022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1662700</v>
      </c>
      <c r="L26" s="15">
        <f t="shared" si="8"/>
        <v>0</v>
      </c>
      <c r="M26" s="15">
        <f t="shared" si="8"/>
        <v>0</v>
      </c>
      <c r="N26" s="15">
        <f t="shared" si="8"/>
        <v>0</v>
      </c>
      <c r="O26" s="15">
        <f t="shared" si="1"/>
        <v>26785162</v>
      </c>
      <c r="P26" s="37">
        <f t="shared" si="2"/>
        <v>2363.6747264384044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20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91</v>
      </c>
      <c r="N28" s="93"/>
      <c r="O28" s="93"/>
      <c r="P28" s="41">
        <v>11332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2883661</v>
      </c>
      <c r="E5" s="26">
        <f t="shared" si="0"/>
        <v>1428144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2268317</v>
      </c>
      <c r="L5" s="26">
        <f t="shared" si="0"/>
        <v>0</v>
      </c>
      <c r="M5" s="26">
        <f t="shared" si="0"/>
        <v>0</v>
      </c>
      <c r="N5" s="27">
        <f>SUM(D5:M5)</f>
        <v>6580122</v>
      </c>
      <c r="O5" s="32">
        <f t="shared" ref="O5:O33" si="1">(N5/O$35)</f>
        <v>604.40176357123175</v>
      </c>
      <c r="P5" s="6"/>
    </row>
    <row r="6" spans="1:133">
      <c r="A6" s="12"/>
      <c r="B6" s="44">
        <v>511</v>
      </c>
      <c r="C6" s="20" t="s">
        <v>19</v>
      </c>
      <c r="D6" s="46">
        <v>12240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12240</v>
      </c>
      <c r="O6" s="47">
        <f t="shared" si="1"/>
        <v>1.1242766602369798</v>
      </c>
      <c r="P6" s="9"/>
    </row>
    <row r="7" spans="1:133">
      <c r="A7" s="12"/>
      <c r="B7" s="44">
        <v>512</v>
      </c>
      <c r="C7" s="20" t="s">
        <v>51</v>
      </c>
      <c r="D7" s="46">
        <v>215624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215624</v>
      </c>
      <c r="O7" s="47">
        <f t="shared" si="1"/>
        <v>19.80563975383485</v>
      </c>
      <c r="P7" s="9"/>
    </row>
    <row r="8" spans="1:133">
      <c r="A8" s="12"/>
      <c r="B8" s="44">
        <v>513</v>
      </c>
      <c r="C8" s="20" t="s">
        <v>20</v>
      </c>
      <c r="D8" s="46">
        <v>914955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914955</v>
      </c>
      <c r="O8" s="47">
        <f t="shared" si="1"/>
        <v>84.041058142739047</v>
      </c>
      <c r="P8" s="9"/>
    </row>
    <row r="9" spans="1:133">
      <c r="A9" s="12"/>
      <c r="B9" s="44">
        <v>514</v>
      </c>
      <c r="C9" s="20" t="s">
        <v>67</v>
      </c>
      <c r="D9" s="46">
        <v>143704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143704</v>
      </c>
      <c r="O9" s="47">
        <f t="shared" si="1"/>
        <v>13.199595848259392</v>
      </c>
      <c r="P9" s="9"/>
    </row>
    <row r="10" spans="1:133">
      <c r="A10" s="12"/>
      <c r="B10" s="44">
        <v>515</v>
      </c>
      <c r="C10" s="20" t="s">
        <v>78</v>
      </c>
      <c r="D10" s="46">
        <v>7450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7450</v>
      </c>
      <c r="O10" s="47">
        <f t="shared" si="1"/>
        <v>0.68430237898410951</v>
      </c>
      <c r="P10" s="9"/>
    </row>
    <row r="11" spans="1:133">
      <c r="A11" s="12"/>
      <c r="B11" s="44">
        <v>517</v>
      </c>
      <c r="C11" s="20" t="s">
        <v>21</v>
      </c>
      <c r="D11" s="46">
        <v>0</v>
      </c>
      <c r="E11" s="46">
        <v>1329406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1329406</v>
      </c>
      <c r="O11" s="47">
        <f t="shared" si="1"/>
        <v>122.10948838063746</v>
      </c>
      <c r="P11" s="9"/>
    </row>
    <row r="12" spans="1:133">
      <c r="A12" s="12"/>
      <c r="B12" s="44">
        <v>518</v>
      </c>
      <c r="C12" s="20" t="s">
        <v>22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2268317</v>
      </c>
      <c r="L12" s="46">
        <v>0</v>
      </c>
      <c r="M12" s="46">
        <v>0</v>
      </c>
      <c r="N12" s="46">
        <f t="shared" si="2"/>
        <v>2268317</v>
      </c>
      <c r="O12" s="47">
        <f t="shared" si="1"/>
        <v>208.35096904565077</v>
      </c>
      <c r="P12" s="9"/>
    </row>
    <row r="13" spans="1:133">
      <c r="A13" s="12"/>
      <c r="B13" s="44">
        <v>519</v>
      </c>
      <c r="C13" s="20" t="s">
        <v>56</v>
      </c>
      <c r="D13" s="46">
        <v>1589688</v>
      </c>
      <c r="E13" s="46">
        <v>98738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1688426</v>
      </c>
      <c r="O13" s="47">
        <f t="shared" si="1"/>
        <v>155.08643336088915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SUM(D15:D18)</f>
        <v>5979117</v>
      </c>
      <c r="E14" s="31">
        <f t="shared" si="3"/>
        <v>527597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6506714</v>
      </c>
      <c r="O14" s="43">
        <f t="shared" si="1"/>
        <v>597.65904289519608</v>
      </c>
      <c r="P14" s="10"/>
    </row>
    <row r="15" spans="1:133">
      <c r="A15" s="12"/>
      <c r="B15" s="44">
        <v>521</v>
      </c>
      <c r="C15" s="20" t="s">
        <v>25</v>
      </c>
      <c r="D15" s="46">
        <v>3386063</v>
      </c>
      <c r="E15" s="46">
        <v>327274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3713337</v>
      </c>
      <c r="O15" s="47">
        <f t="shared" si="1"/>
        <v>341.07991182143843</v>
      </c>
      <c r="P15" s="9"/>
    </row>
    <row r="16" spans="1:133">
      <c r="A16" s="12"/>
      <c r="B16" s="44">
        <v>522</v>
      </c>
      <c r="C16" s="20" t="s">
        <v>26</v>
      </c>
      <c r="D16" s="46">
        <v>2304912</v>
      </c>
      <c r="E16" s="46">
        <v>140288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2445200</v>
      </c>
      <c r="O16" s="47">
        <f t="shared" si="1"/>
        <v>224.59814457609994</v>
      </c>
      <c r="P16" s="9"/>
    </row>
    <row r="17" spans="1:16">
      <c r="A17" s="12"/>
      <c r="B17" s="44">
        <v>524</v>
      </c>
      <c r="C17" s="20" t="s">
        <v>27</v>
      </c>
      <c r="D17" s="46">
        <v>287929</v>
      </c>
      <c r="E17" s="46">
        <v>60035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347964</v>
      </c>
      <c r="O17" s="47">
        <f t="shared" si="1"/>
        <v>31.961421879305593</v>
      </c>
      <c r="P17" s="9"/>
    </row>
    <row r="18" spans="1:16">
      <c r="A18" s="12"/>
      <c r="B18" s="44">
        <v>525</v>
      </c>
      <c r="C18" s="20" t="s">
        <v>79</v>
      </c>
      <c r="D18" s="46">
        <v>213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213</v>
      </c>
      <c r="O18" s="47">
        <f t="shared" si="1"/>
        <v>1.9564618352163131E-2</v>
      </c>
      <c r="P18" s="9"/>
    </row>
    <row r="19" spans="1:16" ht="15.75">
      <c r="A19" s="28" t="s">
        <v>28</v>
      </c>
      <c r="B19" s="29"/>
      <c r="C19" s="30"/>
      <c r="D19" s="31">
        <f t="shared" ref="D19:M19" si="5">SUM(D20:D21)</f>
        <v>1800397</v>
      </c>
      <c r="E19" s="31">
        <f t="shared" si="5"/>
        <v>1811690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3612087</v>
      </c>
      <c r="O19" s="43">
        <f t="shared" si="1"/>
        <v>331.77982915403692</v>
      </c>
      <c r="P19" s="10"/>
    </row>
    <row r="20" spans="1:16">
      <c r="A20" s="12"/>
      <c r="B20" s="44">
        <v>538</v>
      </c>
      <c r="C20" s="20" t="s">
        <v>58</v>
      </c>
      <c r="D20" s="46">
        <v>0</v>
      </c>
      <c r="E20" s="46">
        <v>542567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542567</v>
      </c>
      <c r="O20" s="47">
        <f t="shared" si="1"/>
        <v>49.836226692385416</v>
      </c>
      <c r="P20" s="9"/>
    </row>
    <row r="21" spans="1:16">
      <c r="A21" s="12"/>
      <c r="B21" s="44">
        <v>539</v>
      </c>
      <c r="C21" s="20" t="s">
        <v>31</v>
      </c>
      <c r="D21" s="46">
        <v>1800397</v>
      </c>
      <c r="E21" s="46">
        <v>1269123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3069520</v>
      </c>
      <c r="O21" s="47">
        <f t="shared" si="1"/>
        <v>281.94360246165149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971465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971465</v>
      </c>
      <c r="O22" s="43">
        <f t="shared" si="1"/>
        <v>89.231652429503072</v>
      </c>
      <c r="P22" s="10"/>
    </row>
    <row r="23" spans="1:16">
      <c r="A23" s="13"/>
      <c r="B23" s="45">
        <v>559</v>
      </c>
      <c r="C23" s="21" t="s">
        <v>35</v>
      </c>
      <c r="D23" s="46">
        <v>0</v>
      </c>
      <c r="E23" s="46">
        <v>971465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971465</v>
      </c>
      <c r="O23" s="47">
        <f t="shared" si="1"/>
        <v>89.231652429503072</v>
      </c>
      <c r="P23" s="9"/>
    </row>
    <row r="24" spans="1:16" ht="15.75">
      <c r="A24" s="28" t="s">
        <v>80</v>
      </c>
      <c r="B24" s="29"/>
      <c r="C24" s="30"/>
      <c r="D24" s="31">
        <f t="shared" ref="D24:M24" si="7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633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633</v>
      </c>
      <c r="O24" s="43">
        <f t="shared" si="1"/>
        <v>5.8142739046569303E-2</v>
      </c>
      <c r="P24" s="10"/>
    </row>
    <row r="25" spans="1:16">
      <c r="A25" s="12"/>
      <c r="B25" s="44">
        <v>562</v>
      </c>
      <c r="C25" s="20" t="s">
        <v>81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633</v>
      </c>
      <c r="K25" s="46">
        <v>0</v>
      </c>
      <c r="L25" s="46">
        <v>0</v>
      </c>
      <c r="M25" s="46">
        <v>0</v>
      </c>
      <c r="N25" s="46">
        <f t="shared" si="4"/>
        <v>633</v>
      </c>
      <c r="O25" s="47">
        <f t="shared" si="1"/>
        <v>5.8142739046569303E-2</v>
      </c>
      <c r="P25" s="9"/>
    </row>
    <row r="26" spans="1:16" ht="15.75">
      <c r="A26" s="28" t="s">
        <v>36</v>
      </c>
      <c r="B26" s="29"/>
      <c r="C26" s="30"/>
      <c r="D26" s="31">
        <f t="shared" ref="D26:M26" si="8">SUM(D27:D28)</f>
        <v>674831</v>
      </c>
      <c r="E26" s="31">
        <f t="shared" si="8"/>
        <v>289058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963889</v>
      </c>
      <c r="O26" s="43">
        <f t="shared" si="1"/>
        <v>88.535776614310649</v>
      </c>
      <c r="P26" s="9"/>
    </row>
    <row r="27" spans="1:16">
      <c r="A27" s="12"/>
      <c r="B27" s="44">
        <v>572</v>
      </c>
      <c r="C27" s="20" t="s">
        <v>60</v>
      </c>
      <c r="D27" s="46">
        <v>674831</v>
      </c>
      <c r="E27" s="46">
        <v>272415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947246</v>
      </c>
      <c r="O27" s="47">
        <f t="shared" si="1"/>
        <v>87.007072655460647</v>
      </c>
      <c r="P27" s="9"/>
    </row>
    <row r="28" spans="1:16">
      <c r="A28" s="12"/>
      <c r="B28" s="44">
        <v>573</v>
      </c>
      <c r="C28" s="20" t="s">
        <v>82</v>
      </c>
      <c r="D28" s="46">
        <v>0</v>
      </c>
      <c r="E28" s="46">
        <v>16643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16643</v>
      </c>
      <c r="O28" s="47">
        <f t="shared" si="1"/>
        <v>1.5287039588500047</v>
      </c>
      <c r="P28" s="9"/>
    </row>
    <row r="29" spans="1:16" ht="15.75">
      <c r="A29" s="28" t="s">
        <v>61</v>
      </c>
      <c r="B29" s="29"/>
      <c r="C29" s="30"/>
      <c r="D29" s="31">
        <f t="shared" ref="D29:M29" si="9">SUM(D30:D32)</f>
        <v>1474670</v>
      </c>
      <c r="E29" s="31">
        <f t="shared" si="9"/>
        <v>3397698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34214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4906582</v>
      </c>
      <c r="O29" s="43">
        <f t="shared" si="1"/>
        <v>450.68264903095434</v>
      </c>
      <c r="P29" s="9"/>
    </row>
    <row r="30" spans="1:16">
      <c r="A30" s="12"/>
      <c r="B30" s="44">
        <v>581</v>
      </c>
      <c r="C30" s="20" t="s">
        <v>62</v>
      </c>
      <c r="D30" s="46">
        <v>1474670</v>
      </c>
      <c r="E30" s="46">
        <v>1430698</v>
      </c>
      <c r="F30" s="46">
        <v>0</v>
      </c>
      <c r="G30" s="46">
        <v>0</v>
      </c>
      <c r="H30" s="46">
        <v>0</v>
      </c>
      <c r="I30" s="46">
        <v>0</v>
      </c>
      <c r="J30" s="46">
        <v>34214</v>
      </c>
      <c r="K30" s="46">
        <v>0</v>
      </c>
      <c r="L30" s="46">
        <v>0</v>
      </c>
      <c r="M30" s="46">
        <v>0</v>
      </c>
      <c r="N30" s="46">
        <f t="shared" si="4"/>
        <v>2939582</v>
      </c>
      <c r="O30" s="47">
        <f t="shared" si="1"/>
        <v>270.00845044548544</v>
      </c>
      <c r="P30" s="9"/>
    </row>
    <row r="31" spans="1:16">
      <c r="A31" s="12"/>
      <c r="B31" s="44">
        <v>583</v>
      </c>
      <c r="C31" s="20" t="s">
        <v>83</v>
      </c>
      <c r="D31" s="46">
        <v>0</v>
      </c>
      <c r="E31" s="46">
        <v>31000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31000</v>
      </c>
      <c r="O31" s="47">
        <f t="shared" si="1"/>
        <v>2.8474327179204555</v>
      </c>
      <c r="P31" s="9"/>
    </row>
    <row r="32" spans="1:16" ht="15.75" thickBot="1">
      <c r="A32" s="12"/>
      <c r="B32" s="44">
        <v>585</v>
      </c>
      <c r="C32" s="20" t="s">
        <v>84</v>
      </c>
      <c r="D32" s="46">
        <v>0</v>
      </c>
      <c r="E32" s="46">
        <v>1936000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1936000</v>
      </c>
      <c r="O32" s="47">
        <f t="shared" si="1"/>
        <v>177.82676586754846</v>
      </c>
      <c r="P32" s="9"/>
    </row>
    <row r="33" spans="1:119" ht="16.5" thickBot="1">
      <c r="A33" s="14" t="s">
        <v>10</v>
      </c>
      <c r="B33" s="23"/>
      <c r="C33" s="22"/>
      <c r="D33" s="15">
        <f>SUM(D5,D14,D19,D22,D24,D26,D29)</f>
        <v>12812676</v>
      </c>
      <c r="E33" s="15">
        <f t="shared" ref="E33:M33" si="10">SUM(E5,E14,E19,E22,E24,E26,E29)</f>
        <v>8425652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34847</v>
      </c>
      <c r="K33" s="15">
        <f t="shared" si="10"/>
        <v>2268317</v>
      </c>
      <c r="L33" s="15">
        <f t="shared" si="10"/>
        <v>0</v>
      </c>
      <c r="M33" s="15">
        <f t="shared" si="10"/>
        <v>0</v>
      </c>
      <c r="N33" s="15">
        <f t="shared" si="4"/>
        <v>23541492</v>
      </c>
      <c r="O33" s="37">
        <f t="shared" si="1"/>
        <v>2162.3488564342792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10887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2621277</v>
      </c>
      <c r="E5" s="26">
        <f t="shared" si="0"/>
        <v>591748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34180</v>
      </c>
      <c r="K5" s="26">
        <f t="shared" si="0"/>
        <v>1457236</v>
      </c>
      <c r="L5" s="26">
        <f t="shared" si="0"/>
        <v>0</v>
      </c>
      <c r="M5" s="26">
        <f t="shared" si="0"/>
        <v>0</v>
      </c>
      <c r="N5" s="27">
        <f t="shared" ref="N5:N26" si="1">SUM(D5:M5)</f>
        <v>4704441</v>
      </c>
      <c r="O5" s="32">
        <f t="shared" ref="O5:O26" si="2">(N5/O$28)</f>
        <v>443.10454930771402</v>
      </c>
      <c r="P5" s="6"/>
    </row>
    <row r="6" spans="1:133">
      <c r="A6" s="12"/>
      <c r="B6" s="44">
        <v>511</v>
      </c>
      <c r="C6" s="20" t="s">
        <v>19</v>
      </c>
      <c r="D6" s="46">
        <v>14094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14094</v>
      </c>
      <c r="O6" s="47">
        <f t="shared" si="2"/>
        <v>1.3274936422718282</v>
      </c>
      <c r="P6" s="9"/>
    </row>
    <row r="7" spans="1:133">
      <c r="A7" s="12"/>
      <c r="B7" s="44">
        <v>512</v>
      </c>
      <c r="C7" s="20" t="s">
        <v>51</v>
      </c>
      <c r="D7" s="46">
        <v>169885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169885</v>
      </c>
      <c r="O7" s="47">
        <f t="shared" si="2"/>
        <v>16.001224451351607</v>
      </c>
      <c r="P7" s="9"/>
    </row>
    <row r="8" spans="1:133">
      <c r="A8" s="12"/>
      <c r="B8" s="44">
        <v>513</v>
      </c>
      <c r="C8" s="20" t="s">
        <v>20</v>
      </c>
      <c r="D8" s="46">
        <v>861227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861227</v>
      </c>
      <c r="O8" s="47">
        <f t="shared" si="2"/>
        <v>81.117735706885185</v>
      </c>
      <c r="P8" s="9"/>
    </row>
    <row r="9" spans="1:133">
      <c r="A9" s="12"/>
      <c r="B9" s="44">
        <v>517</v>
      </c>
      <c r="C9" s="20" t="s">
        <v>21</v>
      </c>
      <c r="D9" s="46">
        <v>0</v>
      </c>
      <c r="E9" s="46">
        <v>576736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576736</v>
      </c>
      <c r="O9" s="47">
        <f t="shared" si="2"/>
        <v>54.321936516906845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1457236</v>
      </c>
      <c r="L10" s="46">
        <v>0</v>
      </c>
      <c r="M10" s="46">
        <v>0</v>
      </c>
      <c r="N10" s="46">
        <f t="shared" si="1"/>
        <v>1457236</v>
      </c>
      <c r="O10" s="47">
        <f t="shared" si="2"/>
        <v>137.25496844683056</v>
      </c>
      <c r="P10" s="9"/>
    </row>
    <row r="11" spans="1:133">
      <c r="A11" s="12"/>
      <c r="B11" s="44">
        <v>519</v>
      </c>
      <c r="C11" s="20" t="s">
        <v>56</v>
      </c>
      <c r="D11" s="46">
        <v>1576071</v>
      </c>
      <c r="E11" s="46">
        <v>15012</v>
      </c>
      <c r="F11" s="46">
        <v>0</v>
      </c>
      <c r="G11" s="46">
        <v>0</v>
      </c>
      <c r="H11" s="46">
        <v>0</v>
      </c>
      <c r="I11" s="46">
        <v>0</v>
      </c>
      <c r="J11" s="46">
        <v>34180</v>
      </c>
      <c r="K11" s="46">
        <v>0</v>
      </c>
      <c r="L11" s="46">
        <v>0</v>
      </c>
      <c r="M11" s="46">
        <v>0</v>
      </c>
      <c r="N11" s="46">
        <f t="shared" si="1"/>
        <v>1625263</v>
      </c>
      <c r="O11" s="47">
        <f t="shared" si="2"/>
        <v>153.08119054346801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5832218</v>
      </c>
      <c r="E12" s="31">
        <f t="shared" si="3"/>
        <v>409202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6241420</v>
      </c>
      <c r="O12" s="43">
        <f t="shared" si="2"/>
        <v>587.8703965338608</v>
      </c>
      <c r="P12" s="10"/>
    </row>
    <row r="13" spans="1:133">
      <c r="A13" s="12"/>
      <c r="B13" s="44">
        <v>521</v>
      </c>
      <c r="C13" s="20" t="s">
        <v>25</v>
      </c>
      <c r="D13" s="46">
        <v>3239656</v>
      </c>
      <c r="E13" s="46">
        <v>250080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3489736</v>
      </c>
      <c r="O13" s="47">
        <f t="shared" si="2"/>
        <v>328.69322784213995</v>
      </c>
      <c r="P13" s="9"/>
    </row>
    <row r="14" spans="1:133">
      <c r="A14" s="12"/>
      <c r="B14" s="44">
        <v>522</v>
      </c>
      <c r="C14" s="20" t="s">
        <v>26</v>
      </c>
      <c r="D14" s="46">
        <v>2199607</v>
      </c>
      <c r="E14" s="46">
        <v>159122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2358729</v>
      </c>
      <c r="O14" s="47">
        <f t="shared" si="2"/>
        <v>222.16530093246681</v>
      </c>
      <c r="P14" s="9"/>
    </row>
    <row r="15" spans="1:133">
      <c r="A15" s="12"/>
      <c r="B15" s="44">
        <v>524</v>
      </c>
      <c r="C15" s="20" t="s">
        <v>27</v>
      </c>
      <c r="D15" s="46">
        <v>392955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392955</v>
      </c>
      <c r="O15" s="47">
        <f t="shared" si="2"/>
        <v>37.011867759254024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1524500</v>
      </c>
      <c r="E16" s="31">
        <f t="shared" si="4"/>
        <v>2082740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3607240</v>
      </c>
      <c r="O16" s="43">
        <f t="shared" si="2"/>
        <v>339.76076104360931</v>
      </c>
      <c r="P16" s="10"/>
    </row>
    <row r="17" spans="1:119">
      <c r="A17" s="12"/>
      <c r="B17" s="44">
        <v>537</v>
      </c>
      <c r="C17" s="20" t="s">
        <v>57</v>
      </c>
      <c r="D17" s="46">
        <v>0</v>
      </c>
      <c r="E17" s="46">
        <v>5843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5843</v>
      </c>
      <c r="O17" s="47">
        <f t="shared" si="2"/>
        <v>0.55034378826410468</v>
      </c>
      <c r="P17" s="9"/>
    </row>
    <row r="18" spans="1:119">
      <c r="A18" s="12"/>
      <c r="B18" s="44">
        <v>538</v>
      </c>
      <c r="C18" s="20" t="s">
        <v>58</v>
      </c>
      <c r="D18" s="46">
        <v>0</v>
      </c>
      <c r="E18" s="46">
        <v>1378511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1378511</v>
      </c>
      <c r="O18" s="47">
        <f t="shared" si="2"/>
        <v>129.83997362720166</v>
      </c>
      <c r="P18" s="9"/>
    </row>
    <row r="19" spans="1:119">
      <c r="A19" s="12"/>
      <c r="B19" s="44">
        <v>539</v>
      </c>
      <c r="C19" s="20" t="s">
        <v>31</v>
      </c>
      <c r="D19" s="46">
        <v>1524500</v>
      </c>
      <c r="E19" s="46">
        <v>698386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2222886</v>
      </c>
      <c r="O19" s="47">
        <f t="shared" si="2"/>
        <v>209.37044362814353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0</v>
      </c>
      <c r="E20" s="31">
        <f t="shared" si="5"/>
        <v>1490182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1490182</v>
      </c>
      <c r="O20" s="43">
        <f t="shared" si="2"/>
        <v>140.35810492606197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1490182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1490182</v>
      </c>
      <c r="O21" s="47">
        <f t="shared" si="2"/>
        <v>140.35810492606197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794005</v>
      </c>
      <c r="E22" s="31">
        <f t="shared" si="6"/>
        <v>111582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905587</v>
      </c>
      <c r="O22" s="43">
        <f t="shared" si="2"/>
        <v>85.295940472826601</v>
      </c>
      <c r="P22" s="9"/>
    </row>
    <row r="23" spans="1:119">
      <c r="A23" s="12"/>
      <c r="B23" s="44">
        <v>572</v>
      </c>
      <c r="C23" s="20" t="s">
        <v>60</v>
      </c>
      <c r="D23" s="46">
        <v>794005</v>
      </c>
      <c r="E23" s="46">
        <v>111582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905587</v>
      </c>
      <c r="O23" s="47">
        <f t="shared" si="2"/>
        <v>85.295940472826601</v>
      </c>
      <c r="P23" s="9"/>
    </row>
    <row r="24" spans="1:119" ht="15.75">
      <c r="A24" s="28" t="s">
        <v>61</v>
      </c>
      <c r="B24" s="29"/>
      <c r="C24" s="30"/>
      <c r="D24" s="31">
        <f t="shared" ref="D24:M24" si="7">SUM(D25:D25)</f>
        <v>1408139</v>
      </c>
      <c r="E24" s="31">
        <f t="shared" si="7"/>
        <v>1183762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2591901</v>
      </c>
      <c r="O24" s="43">
        <f t="shared" si="2"/>
        <v>244.12743712913252</v>
      </c>
      <c r="P24" s="9"/>
    </row>
    <row r="25" spans="1:119" ht="15.75" thickBot="1">
      <c r="A25" s="12"/>
      <c r="B25" s="44">
        <v>581</v>
      </c>
      <c r="C25" s="20" t="s">
        <v>62</v>
      </c>
      <c r="D25" s="46">
        <v>1408139</v>
      </c>
      <c r="E25" s="46">
        <v>1183762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2591901</v>
      </c>
      <c r="O25" s="47">
        <f t="shared" si="2"/>
        <v>244.12743712913252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12180139</v>
      </c>
      <c r="E26" s="15">
        <f t="shared" ref="E26:M26" si="8">SUM(E5,E12,E16,E20,E22,E24)</f>
        <v>5869216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34180</v>
      </c>
      <c r="K26" s="15">
        <f t="shared" si="8"/>
        <v>1457236</v>
      </c>
      <c r="L26" s="15">
        <f t="shared" si="8"/>
        <v>0</v>
      </c>
      <c r="M26" s="15">
        <f t="shared" si="8"/>
        <v>0</v>
      </c>
      <c r="N26" s="15">
        <f t="shared" si="1"/>
        <v>19540771</v>
      </c>
      <c r="O26" s="37">
        <f t="shared" si="2"/>
        <v>1840.5171894132052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76</v>
      </c>
      <c r="M28" s="93"/>
      <c r="N28" s="93"/>
      <c r="O28" s="41">
        <v>10617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2456210</v>
      </c>
      <c r="E5" s="26">
        <f t="shared" si="0"/>
        <v>1528327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1500884</v>
      </c>
      <c r="K5" s="26">
        <f t="shared" si="0"/>
        <v>1370801</v>
      </c>
      <c r="L5" s="26">
        <f t="shared" si="0"/>
        <v>0</v>
      </c>
      <c r="M5" s="26">
        <f t="shared" si="0"/>
        <v>0</v>
      </c>
      <c r="N5" s="27">
        <f t="shared" ref="N5:N26" si="1">SUM(D5:M5)</f>
        <v>6856222</v>
      </c>
      <c r="O5" s="32">
        <f t="shared" ref="O5:O26" si="2">(N5/O$28)</f>
        <v>662.69302145756819</v>
      </c>
      <c r="P5" s="6"/>
    </row>
    <row r="6" spans="1:133">
      <c r="A6" s="12"/>
      <c r="B6" s="44">
        <v>511</v>
      </c>
      <c r="C6" s="20" t="s">
        <v>19</v>
      </c>
      <c r="D6" s="46">
        <v>17272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17272</v>
      </c>
      <c r="O6" s="47">
        <f t="shared" si="2"/>
        <v>1.6694374637541078</v>
      </c>
      <c r="P6" s="9"/>
    </row>
    <row r="7" spans="1:133">
      <c r="A7" s="12"/>
      <c r="B7" s="44">
        <v>512</v>
      </c>
      <c r="C7" s="20" t="s">
        <v>51</v>
      </c>
      <c r="D7" s="46">
        <v>177310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177310</v>
      </c>
      <c r="O7" s="47">
        <f t="shared" si="2"/>
        <v>17.138024357239512</v>
      </c>
      <c r="P7" s="9"/>
    </row>
    <row r="8" spans="1:133">
      <c r="A8" s="12"/>
      <c r="B8" s="44">
        <v>513</v>
      </c>
      <c r="C8" s="20" t="s">
        <v>20</v>
      </c>
      <c r="D8" s="46">
        <v>818549</v>
      </c>
      <c r="E8" s="46">
        <v>26554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845103</v>
      </c>
      <c r="O8" s="47">
        <f t="shared" si="2"/>
        <v>81.684032476319345</v>
      </c>
      <c r="P8" s="9"/>
    </row>
    <row r="9" spans="1:133">
      <c r="A9" s="12"/>
      <c r="B9" s="44">
        <v>517</v>
      </c>
      <c r="C9" s="20" t="s">
        <v>21</v>
      </c>
      <c r="D9" s="46">
        <v>0</v>
      </c>
      <c r="E9" s="46">
        <v>1397206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1397206</v>
      </c>
      <c r="O9" s="47">
        <f t="shared" si="2"/>
        <v>135.0479412333269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1370801</v>
      </c>
      <c r="L10" s="46">
        <v>0</v>
      </c>
      <c r="M10" s="46">
        <v>0</v>
      </c>
      <c r="N10" s="46">
        <f t="shared" si="1"/>
        <v>1370801</v>
      </c>
      <c r="O10" s="47">
        <f t="shared" si="2"/>
        <v>132.49574714865648</v>
      </c>
      <c r="P10" s="9"/>
    </row>
    <row r="11" spans="1:133">
      <c r="A11" s="12"/>
      <c r="B11" s="44">
        <v>519</v>
      </c>
      <c r="C11" s="20" t="s">
        <v>56</v>
      </c>
      <c r="D11" s="46">
        <v>1443079</v>
      </c>
      <c r="E11" s="46">
        <v>104567</v>
      </c>
      <c r="F11" s="46">
        <v>0</v>
      </c>
      <c r="G11" s="46">
        <v>0</v>
      </c>
      <c r="H11" s="46">
        <v>0</v>
      </c>
      <c r="I11" s="46">
        <v>0</v>
      </c>
      <c r="J11" s="46">
        <v>1500884</v>
      </c>
      <c r="K11" s="46">
        <v>0</v>
      </c>
      <c r="L11" s="46">
        <v>0</v>
      </c>
      <c r="M11" s="46">
        <v>0</v>
      </c>
      <c r="N11" s="46">
        <f t="shared" si="1"/>
        <v>3048530</v>
      </c>
      <c r="O11" s="47">
        <f t="shared" si="2"/>
        <v>294.65783877827181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5819480</v>
      </c>
      <c r="E12" s="31">
        <f t="shared" si="3"/>
        <v>210481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6029961</v>
      </c>
      <c r="O12" s="43">
        <f t="shared" si="2"/>
        <v>582.83017591339649</v>
      </c>
      <c r="P12" s="10"/>
    </row>
    <row r="13" spans="1:133">
      <c r="A13" s="12"/>
      <c r="B13" s="44">
        <v>521</v>
      </c>
      <c r="C13" s="20" t="s">
        <v>25</v>
      </c>
      <c r="D13" s="46">
        <v>3104680</v>
      </c>
      <c r="E13" s="46">
        <v>162690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3267370</v>
      </c>
      <c r="O13" s="47">
        <f t="shared" si="2"/>
        <v>315.8099748695148</v>
      </c>
      <c r="P13" s="9"/>
    </row>
    <row r="14" spans="1:133">
      <c r="A14" s="12"/>
      <c r="B14" s="44">
        <v>522</v>
      </c>
      <c r="C14" s="20" t="s">
        <v>26</v>
      </c>
      <c r="D14" s="46">
        <v>2327875</v>
      </c>
      <c r="E14" s="46">
        <v>47791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2375666</v>
      </c>
      <c r="O14" s="47">
        <f t="shared" si="2"/>
        <v>229.62168954185194</v>
      </c>
      <c r="P14" s="9"/>
    </row>
    <row r="15" spans="1:133">
      <c r="A15" s="12"/>
      <c r="B15" s="44">
        <v>524</v>
      </c>
      <c r="C15" s="20" t="s">
        <v>27</v>
      </c>
      <c r="D15" s="46">
        <v>386925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386925</v>
      </c>
      <c r="O15" s="47">
        <f t="shared" si="2"/>
        <v>37.39851150202977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1502640</v>
      </c>
      <c r="E16" s="31">
        <f t="shared" si="4"/>
        <v>1871981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3374621</v>
      </c>
      <c r="O16" s="43">
        <f t="shared" si="2"/>
        <v>326.17639667504352</v>
      </c>
      <c r="P16" s="10"/>
    </row>
    <row r="17" spans="1:119">
      <c r="A17" s="12"/>
      <c r="B17" s="44">
        <v>537</v>
      </c>
      <c r="C17" s="20" t="s">
        <v>57</v>
      </c>
      <c r="D17" s="46">
        <v>0</v>
      </c>
      <c r="E17" s="46">
        <v>26681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26681</v>
      </c>
      <c r="O17" s="47">
        <f t="shared" si="2"/>
        <v>2.5788710612797217</v>
      </c>
      <c r="P17" s="9"/>
    </row>
    <row r="18" spans="1:119">
      <c r="A18" s="12"/>
      <c r="B18" s="44">
        <v>538</v>
      </c>
      <c r="C18" s="20" t="s">
        <v>58</v>
      </c>
      <c r="D18" s="46">
        <v>0</v>
      </c>
      <c r="E18" s="46">
        <v>548917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548917</v>
      </c>
      <c r="O18" s="47">
        <f t="shared" si="2"/>
        <v>53.055963657452153</v>
      </c>
      <c r="P18" s="9"/>
    </row>
    <row r="19" spans="1:119">
      <c r="A19" s="12"/>
      <c r="B19" s="44">
        <v>539</v>
      </c>
      <c r="C19" s="20" t="s">
        <v>31</v>
      </c>
      <c r="D19" s="46">
        <v>1502640</v>
      </c>
      <c r="E19" s="46">
        <v>1296383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2799023</v>
      </c>
      <c r="O19" s="47">
        <f t="shared" si="2"/>
        <v>270.54156195631163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0</v>
      </c>
      <c r="E20" s="31">
        <f t="shared" si="5"/>
        <v>1032733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1032733</v>
      </c>
      <c r="O20" s="43">
        <f t="shared" si="2"/>
        <v>99.819543785037695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1032733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1032733</v>
      </c>
      <c r="O21" s="47">
        <f t="shared" si="2"/>
        <v>99.819543785037695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758387</v>
      </c>
      <c r="E22" s="31">
        <f t="shared" si="6"/>
        <v>3700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762087</v>
      </c>
      <c r="O22" s="43">
        <f t="shared" si="2"/>
        <v>73.660061859655912</v>
      </c>
      <c r="P22" s="9"/>
    </row>
    <row r="23" spans="1:119">
      <c r="A23" s="12"/>
      <c r="B23" s="44">
        <v>572</v>
      </c>
      <c r="C23" s="20" t="s">
        <v>60</v>
      </c>
      <c r="D23" s="46">
        <v>758387</v>
      </c>
      <c r="E23" s="46">
        <v>3700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762087</v>
      </c>
      <c r="O23" s="47">
        <f t="shared" si="2"/>
        <v>73.660061859655912</v>
      </c>
      <c r="P23" s="9"/>
    </row>
    <row r="24" spans="1:119" ht="15.75">
      <c r="A24" s="28" t="s">
        <v>61</v>
      </c>
      <c r="B24" s="29"/>
      <c r="C24" s="30"/>
      <c r="D24" s="31">
        <f t="shared" ref="D24:M24" si="7">SUM(D25:D25)</f>
        <v>1161755</v>
      </c>
      <c r="E24" s="31">
        <f t="shared" si="7"/>
        <v>718481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1880236</v>
      </c>
      <c r="O24" s="43">
        <f t="shared" si="2"/>
        <v>181.73554997100328</v>
      </c>
      <c r="P24" s="9"/>
    </row>
    <row r="25" spans="1:119" ht="15.75" thickBot="1">
      <c r="A25" s="12"/>
      <c r="B25" s="44">
        <v>581</v>
      </c>
      <c r="C25" s="20" t="s">
        <v>62</v>
      </c>
      <c r="D25" s="46">
        <v>1161755</v>
      </c>
      <c r="E25" s="46">
        <v>718481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1880236</v>
      </c>
      <c r="O25" s="47">
        <f t="shared" si="2"/>
        <v>181.73554997100328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11698472</v>
      </c>
      <c r="E26" s="15">
        <f t="shared" ref="E26:M26" si="8">SUM(E5,E12,E16,E20,E22,E24)</f>
        <v>5365703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1500884</v>
      </c>
      <c r="K26" s="15">
        <f t="shared" si="8"/>
        <v>1370801</v>
      </c>
      <c r="L26" s="15">
        <f t="shared" si="8"/>
        <v>0</v>
      </c>
      <c r="M26" s="15">
        <f t="shared" si="8"/>
        <v>0</v>
      </c>
      <c r="N26" s="15">
        <f t="shared" si="1"/>
        <v>19935860</v>
      </c>
      <c r="O26" s="37">
        <f t="shared" si="2"/>
        <v>1926.9147496617049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74</v>
      </c>
      <c r="M28" s="93"/>
      <c r="N28" s="93"/>
      <c r="O28" s="41">
        <v>10346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2417522</v>
      </c>
      <c r="E5" s="26">
        <f t="shared" si="0"/>
        <v>540025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1288938</v>
      </c>
      <c r="K5" s="26">
        <f t="shared" si="0"/>
        <v>1300163</v>
      </c>
      <c r="L5" s="26">
        <f t="shared" si="0"/>
        <v>0</v>
      </c>
      <c r="M5" s="26">
        <f t="shared" si="0"/>
        <v>0</v>
      </c>
      <c r="N5" s="27">
        <f t="shared" ref="N5:N26" si="1">SUM(D5:M5)</f>
        <v>5546648</v>
      </c>
      <c r="O5" s="32">
        <f t="shared" ref="O5:O26" si="2">(N5/O$28)</f>
        <v>528.05102817974102</v>
      </c>
      <c r="P5" s="6"/>
    </row>
    <row r="6" spans="1:133">
      <c r="A6" s="12"/>
      <c r="B6" s="44">
        <v>511</v>
      </c>
      <c r="C6" s="20" t="s">
        <v>19</v>
      </c>
      <c r="D6" s="46">
        <v>15334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15334</v>
      </c>
      <c r="O6" s="47">
        <f t="shared" si="2"/>
        <v>1.4598248286367099</v>
      </c>
      <c r="P6" s="9"/>
    </row>
    <row r="7" spans="1:133">
      <c r="A7" s="12"/>
      <c r="B7" s="44">
        <v>512</v>
      </c>
      <c r="C7" s="20" t="s">
        <v>51</v>
      </c>
      <c r="D7" s="46">
        <v>178743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178743</v>
      </c>
      <c r="O7" s="47">
        <f t="shared" si="2"/>
        <v>17.016660319878142</v>
      </c>
      <c r="P7" s="9"/>
    </row>
    <row r="8" spans="1:133">
      <c r="A8" s="12"/>
      <c r="B8" s="44">
        <v>513</v>
      </c>
      <c r="C8" s="20" t="s">
        <v>20</v>
      </c>
      <c r="D8" s="46">
        <v>828809</v>
      </c>
      <c r="E8" s="46">
        <v>29051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857860</v>
      </c>
      <c r="O8" s="47">
        <f t="shared" si="2"/>
        <v>81.669840060929175</v>
      </c>
      <c r="P8" s="9"/>
    </row>
    <row r="9" spans="1:133">
      <c r="A9" s="12"/>
      <c r="B9" s="44">
        <v>517</v>
      </c>
      <c r="C9" s="20" t="s">
        <v>21</v>
      </c>
      <c r="D9" s="46">
        <v>0</v>
      </c>
      <c r="E9" s="46">
        <v>410490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410490</v>
      </c>
      <c r="O9" s="47">
        <f t="shared" si="2"/>
        <v>39.07939832444783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739013</v>
      </c>
      <c r="L10" s="46">
        <v>0</v>
      </c>
      <c r="M10" s="46">
        <v>0</v>
      </c>
      <c r="N10" s="46">
        <f t="shared" si="1"/>
        <v>739013</v>
      </c>
      <c r="O10" s="47">
        <f t="shared" si="2"/>
        <v>70.355388423457725</v>
      </c>
      <c r="P10" s="9"/>
    </row>
    <row r="11" spans="1:133">
      <c r="A11" s="12"/>
      <c r="B11" s="44">
        <v>519</v>
      </c>
      <c r="C11" s="20" t="s">
        <v>56</v>
      </c>
      <c r="D11" s="46">
        <v>1394636</v>
      </c>
      <c r="E11" s="46">
        <v>100484</v>
      </c>
      <c r="F11" s="46">
        <v>0</v>
      </c>
      <c r="G11" s="46">
        <v>0</v>
      </c>
      <c r="H11" s="46">
        <v>0</v>
      </c>
      <c r="I11" s="46">
        <v>0</v>
      </c>
      <c r="J11" s="46">
        <v>1288938</v>
      </c>
      <c r="K11" s="46">
        <v>561150</v>
      </c>
      <c r="L11" s="46">
        <v>0</v>
      </c>
      <c r="M11" s="46">
        <v>0</v>
      </c>
      <c r="N11" s="46">
        <f t="shared" si="1"/>
        <v>3345208</v>
      </c>
      <c r="O11" s="47">
        <f t="shared" si="2"/>
        <v>318.46991622239148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5673252</v>
      </c>
      <c r="E12" s="31">
        <f t="shared" si="3"/>
        <v>535485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6208737</v>
      </c>
      <c r="O12" s="43">
        <f t="shared" si="2"/>
        <v>591.083111195735</v>
      </c>
      <c r="P12" s="10"/>
    </row>
    <row r="13" spans="1:133">
      <c r="A13" s="12"/>
      <c r="B13" s="44">
        <v>521</v>
      </c>
      <c r="C13" s="20" t="s">
        <v>25</v>
      </c>
      <c r="D13" s="46">
        <v>3177423</v>
      </c>
      <c r="E13" s="46">
        <v>76521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3253944</v>
      </c>
      <c r="O13" s="47">
        <f t="shared" si="2"/>
        <v>309.78141660319881</v>
      </c>
      <c r="P13" s="9"/>
    </row>
    <row r="14" spans="1:133">
      <c r="A14" s="12"/>
      <c r="B14" s="44">
        <v>522</v>
      </c>
      <c r="C14" s="20" t="s">
        <v>26</v>
      </c>
      <c r="D14" s="46">
        <v>2172455</v>
      </c>
      <c r="E14" s="46">
        <v>458964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2631419</v>
      </c>
      <c r="O14" s="47">
        <f t="shared" si="2"/>
        <v>250.51589870525515</v>
      </c>
      <c r="P14" s="9"/>
    </row>
    <row r="15" spans="1:133">
      <c r="A15" s="12"/>
      <c r="B15" s="44">
        <v>524</v>
      </c>
      <c r="C15" s="20" t="s">
        <v>27</v>
      </c>
      <c r="D15" s="46">
        <v>323374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323374</v>
      </c>
      <c r="O15" s="47">
        <f t="shared" si="2"/>
        <v>30.785795887281036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1564856</v>
      </c>
      <c r="E16" s="31">
        <f t="shared" si="4"/>
        <v>990143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2554999</v>
      </c>
      <c r="O16" s="43">
        <f t="shared" si="2"/>
        <v>243.24057501904036</v>
      </c>
      <c r="P16" s="10"/>
    </row>
    <row r="17" spans="1:119">
      <c r="A17" s="12"/>
      <c r="B17" s="44">
        <v>537</v>
      </c>
      <c r="C17" s="20" t="s">
        <v>57</v>
      </c>
      <c r="D17" s="46">
        <v>0</v>
      </c>
      <c r="E17" s="46">
        <v>14430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14430</v>
      </c>
      <c r="O17" s="47">
        <f t="shared" si="2"/>
        <v>1.3737623762376239</v>
      </c>
      <c r="P17" s="9"/>
    </row>
    <row r="18" spans="1:119">
      <c r="A18" s="12"/>
      <c r="B18" s="44">
        <v>538</v>
      </c>
      <c r="C18" s="20" t="s">
        <v>58</v>
      </c>
      <c r="D18" s="46">
        <v>0</v>
      </c>
      <c r="E18" s="46">
        <v>771423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771423</v>
      </c>
      <c r="O18" s="47">
        <f t="shared" si="2"/>
        <v>73.440879664889565</v>
      </c>
      <c r="P18" s="9"/>
    </row>
    <row r="19" spans="1:119">
      <c r="A19" s="12"/>
      <c r="B19" s="44">
        <v>539</v>
      </c>
      <c r="C19" s="20" t="s">
        <v>31</v>
      </c>
      <c r="D19" s="46">
        <v>1564856</v>
      </c>
      <c r="E19" s="46">
        <v>204290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1769146</v>
      </c>
      <c r="O19" s="47">
        <f t="shared" si="2"/>
        <v>168.42593297791316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0</v>
      </c>
      <c r="E20" s="31">
        <f t="shared" si="5"/>
        <v>808314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808314</v>
      </c>
      <c r="O20" s="43">
        <f t="shared" si="2"/>
        <v>76.952970297029708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808314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808314</v>
      </c>
      <c r="O21" s="47">
        <f t="shared" si="2"/>
        <v>76.952970297029708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749825</v>
      </c>
      <c r="E22" s="31">
        <f t="shared" si="6"/>
        <v>307739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1057564</v>
      </c>
      <c r="O22" s="43">
        <f t="shared" si="2"/>
        <v>100.68202589489718</v>
      </c>
      <c r="P22" s="9"/>
    </row>
    <row r="23" spans="1:119">
      <c r="A23" s="12"/>
      <c r="B23" s="44">
        <v>572</v>
      </c>
      <c r="C23" s="20" t="s">
        <v>60</v>
      </c>
      <c r="D23" s="46">
        <v>749825</v>
      </c>
      <c r="E23" s="46">
        <v>307739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1057564</v>
      </c>
      <c r="O23" s="47">
        <f t="shared" si="2"/>
        <v>100.68202589489718</v>
      </c>
      <c r="P23" s="9"/>
    </row>
    <row r="24" spans="1:119" ht="15.75">
      <c r="A24" s="28" t="s">
        <v>61</v>
      </c>
      <c r="B24" s="29"/>
      <c r="C24" s="30"/>
      <c r="D24" s="31">
        <f t="shared" ref="D24:M24" si="7">SUM(D25:D25)</f>
        <v>1508578</v>
      </c>
      <c r="E24" s="31">
        <f t="shared" si="7"/>
        <v>866164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2374742</v>
      </c>
      <c r="O24" s="43">
        <f t="shared" si="2"/>
        <v>226.07977913175932</v>
      </c>
      <c r="P24" s="9"/>
    </row>
    <row r="25" spans="1:119" ht="15.75" thickBot="1">
      <c r="A25" s="12"/>
      <c r="B25" s="44">
        <v>581</v>
      </c>
      <c r="C25" s="20" t="s">
        <v>62</v>
      </c>
      <c r="D25" s="46">
        <v>1508578</v>
      </c>
      <c r="E25" s="46">
        <v>866164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2374742</v>
      </c>
      <c r="O25" s="47">
        <f t="shared" si="2"/>
        <v>226.07977913175932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11914033</v>
      </c>
      <c r="E26" s="15">
        <f t="shared" ref="E26:M26" si="8">SUM(E5,E12,E16,E20,E22,E24)</f>
        <v>4047870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1288938</v>
      </c>
      <c r="K26" s="15">
        <f t="shared" si="8"/>
        <v>1300163</v>
      </c>
      <c r="L26" s="15">
        <f t="shared" si="8"/>
        <v>0</v>
      </c>
      <c r="M26" s="15">
        <f t="shared" si="8"/>
        <v>0</v>
      </c>
      <c r="N26" s="15">
        <f t="shared" si="1"/>
        <v>18551004</v>
      </c>
      <c r="O26" s="37">
        <f t="shared" si="2"/>
        <v>1766.0894897182027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72</v>
      </c>
      <c r="M28" s="93"/>
      <c r="N28" s="93"/>
      <c r="O28" s="41">
        <v>10504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2306770</v>
      </c>
      <c r="E5" s="26">
        <f t="shared" si="0"/>
        <v>250213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1087450</v>
      </c>
      <c r="K5" s="26">
        <f t="shared" si="0"/>
        <v>1251568</v>
      </c>
      <c r="L5" s="26">
        <f t="shared" si="0"/>
        <v>0</v>
      </c>
      <c r="M5" s="26">
        <f t="shared" si="0"/>
        <v>0</v>
      </c>
      <c r="N5" s="27">
        <f t="shared" ref="N5:N26" si="1">SUM(D5:M5)</f>
        <v>4896001</v>
      </c>
      <c r="O5" s="32">
        <f t="shared" ref="O5:O26" si="2">(N5/O$28)</f>
        <v>466.95288507391513</v>
      </c>
      <c r="P5" s="6"/>
    </row>
    <row r="6" spans="1:133">
      <c r="A6" s="12"/>
      <c r="B6" s="44">
        <v>511</v>
      </c>
      <c r="C6" s="20" t="s">
        <v>19</v>
      </c>
      <c r="D6" s="46">
        <v>15374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15374</v>
      </c>
      <c r="O6" s="47">
        <f t="shared" si="2"/>
        <v>1.4662851692894612</v>
      </c>
      <c r="P6" s="9"/>
    </row>
    <row r="7" spans="1:133">
      <c r="A7" s="12"/>
      <c r="B7" s="44">
        <v>512</v>
      </c>
      <c r="C7" s="20" t="s">
        <v>51</v>
      </c>
      <c r="D7" s="46">
        <v>144803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144803</v>
      </c>
      <c r="O7" s="47">
        <f t="shared" si="2"/>
        <v>13.810491177873152</v>
      </c>
      <c r="P7" s="9"/>
    </row>
    <row r="8" spans="1:133">
      <c r="A8" s="12"/>
      <c r="B8" s="44">
        <v>513</v>
      </c>
      <c r="C8" s="20" t="s">
        <v>20</v>
      </c>
      <c r="D8" s="46">
        <v>737529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737529</v>
      </c>
      <c r="O8" s="47">
        <f t="shared" si="2"/>
        <v>70.341344778254651</v>
      </c>
      <c r="P8" s="9"/>
    </row>
    <row r="9" spans="1:133">
      <c r="A9" s="12"/>
      <c r="B9" s="44">
        <v>517</v>
      </c>
      <c r="C9" s="20" t="s">
        <v>21</v>
      </c>
      <c r="D9" s="46">
        <v>0</v>
      </c>
      <c r="E9" s="46">
        <v>164314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164314</v>
      </c>
      <c r="O9" s="47">
        <f t="shared" si="2"/>
        <v>15.671340009537435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1191153</v>
      </c>
      <c r="L10" s="46">
        <v>0</v>
      </c>
      <c r="M10" s="46">
        <v>0</v>
      </c>
      <c r="N10" s="46">
        <f t="shared" si="1"/>
        <v>1191153</v>
      </c>
      <c r="O10" s="47">
        <f t="shared" si="2"/>
        <v>113.60543633762518</v>
      </c>
      <c r="P10" s="9"/>
    </row>
    <row r="11" spans="1:133">
      <c r="A11" s="12"/>
      <c r="B11" s="44">
        <v>519</v>
      </c>
      <c r="C11" s="20" t="s">
        <v>56</v>
      </c>
      <c r="D11" s="46">
        <v>1409064</v>
      </c>
      <c r="E11" s="46">
        <v>85899</v>
      </c>
      <c r="F11" s="46">
        <v>0</v>
      </c>
      <c r="G11" s="46">
        <v>0</v>
      </c>
      <c r="H11" s="46">
        <v>0</v>
      </c>
      <c r="I11" s="46">
        <v>0</v>
      </c>
      <c r="J11" s="46">
        <v>1087450</v>
      </c>
      <c r="K11" s="46">
        <v>60415</v>
      </c>
      <c r="L11" s="46">
        <v>0</v>
      </c>
      <c r="M11" s="46">
        <v>0</v>
      </c>
      <c r="N11" s="46">
        <f t="shared" si="1"/>
        <v>2642828</v>
      </c>
      <c r="O11" s="47">
        <f t="shared" si="2"/>
        <v>252.05798760133524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4970138</v>
      </c>
      <c r="E12" s="31">
        <f t="shared" si="3"/>
        <v>191279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5161417</v>
      </c>
      <c r="O12" s="43">
        <f t="shared" si="2"/>
        <v>492.26676204101096</v>
      </c>
      <c r="P12" s="10"/>
    </row>
    <row r="13" spans="1:133">
      <c r="A13" s="12"/>
      <c r="B13" s="44">
        <v>521</v>
      </c>
      <c r="C13" s="20" t="s">
        <v>25</v>
      </c>
      <c r="D13" s="46">
        <v>2747567</v>
      </c>
      <c r="E13" s="46">
        <v>122771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2870338</v>
      </c>
      <c r="O13" s="47">
        <f t="shared" si="2"/>
        <v>273.75660467334285</v>
      </c>
      <c r="P13" s="9"/>
    </row>
    <row r="14" spans="1:133">
      <c r="A14" s="12"/>
      <c r="B14" s="44">
        <v>522</v>
      </c>
      <c r="C14" s="20" t="s">
        <v>26</v>
      </c>
      <c r="D14" s="46">
        <v>1944777</v>
      </c>
      <c r="E14" s="46">
        <v>68508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2013285</v>
      </c>
      <c r="O14" s="47">
        <f t="shared" si="2"/>
        <v>192.01573676680974</v>
      </c>
      <c r="P14" s="9"/>
    </row>
    <row r="15" spans="1:133">
      <c r="A15" s="12"/>
      <c r="B15" s="44">
        <v>524</v>
      </c>
      <c r="C15" s="20" t="s">
        <v>27</v>
      </c>
      <c r="D15" s="46">
        <v>277794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277794</v>
      </c>
      <c r="O15" s="47">
        <f t="shared" si="2"/>
        <v>26.494420600858369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1331363</v>
      </c>
      <c r="E16" s="31">
        <f t="shared" si="4"/>
        <v>2517315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3848678</v>
      </c>
      <c r="O16" s="43">
        <f t="shared" si="2"/>
        <v>367.06514067715784</v>
      </c>
      <c r="P16" s="10"/>
    </row>
    <row r="17" spans="1:119">
      <c r="A17" s="12"/>
      <c r="B17" s="44">
        <v>537</v>
      </c>
      <c r="C17" s="20" t="s">
        <v>57</v>
      </c>
      <c r="D17" s="46">
        <v>0</v>
      </c>
      <c r="E17" s="46">
        <v>71800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71800</v>
      </c>
      <c r="O17" s="47">
        <f t="shared" si="2"/>
        <v>6.8478779208392941</v>
      </c>
      <c r="P17" s="9"/>
    </row>
    <row r="18" spans="1:119">
      <c r="A18" s="12"/>
      <c r="B18" s="44">
        <v>538</v>
      </c>
      <c r="C18" s="20" t="s">
        <v>58</v>
      </c>
      <c r="D18" s="46">
        <v>0</v>
      </c>
      <c r="E18" s="46">
        <v>294453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294453</v>
      </c>
      <c r="O18" s="47">
        <f t="shared" si="2"/>
        <v>28.083261802575109</v>
      </c>
      <c r="P18" s="9"/>
    </row>
    <row r="19" spans="1:119">
      <c r="A19" s="12"/>
      <c r="B19" s="44">
        <v>539</v>
      </c>
      <c r="C19" s="20" t="s">
        <v>31</v>
      </c>
      <c r="D19" s="46">
        <v>1331363</v>
      </c>
      <c r="E19" s="46">
        <v>2151062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3482425</v>
      </c>
      <c r="O19" s="47">
        <f t="shared" si="2"/>
        <v>332.13400095374345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0</v>
      </c>
      <c r="E20" s="31">
        <f t="shared" si="5"/>
        <v>1488190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1488190</v>
      </c>
      <c r="O20" s="43">
        <f t="shared" si="2"/>
        <v>141.93514544587507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1488190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1488190</v>
      </c>
      <c r="O21" s="47">
        <f t="shared" si="2"/>
        <v>141.93514544587507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778573</v>
      </c>
      <c r="E22" s="31">
        <f t="shared" si="6"/>
        <v>232499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1011072</v>
      </c>
      <c r="O22" s="43">
        <f t="shared" si="2"/>
        <v>96.430329041487838</v>
      </c>
      <c r="P22" s="9"/>
    </row>
    <row r="23" spans="1:119">
      <c r="A23" s="12"/>
      <c r="B23" s="44">
        <v>572</v>
      </c>
      <c r="C23" s="20" t="s">
        <v>60</v>
      </c>
      <c r="D23" s="46">
        <v>778573</v>
      </c>
      <c r="E23" s="46">
        <v>232499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1011072</v>
      </c>
      <c r="O23" s="47">
        <f t="shared" si="2"/>
        <v>96.430329041487838</v>
      </c>
      <c r="P23" s="9"/>
    </row>
    <row r="24" spans="1:119" ht="15.75">
      <c r="A24" s="28" t="s">
        <v>61</v>
      </c>
      <c r="B24" s="29"/>
      <c r="C24" s="30"/>
      <c r="D24" s="31">
        <f t="shared" ref="D24:M24" si="7">SUM(D25:D25)</f>
        <v>1081655</v>
      </c>
      <c r="E24" s="31">
        <f t="shared" si="7"/>
        <v>795872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1877527</v>
      </c>
      <c r="O24" s="43">
        <f t="shared" si="2"/>
        <v>179.06790653314258</v>
      </c>
      <c r="P24" s="9"/>
    </row>
    <row r="25" spans="1:119" ht="15.75" thickBot="1">
      <c r="A25" s="12"/>
      <c r="B25" s="44">
        <v>581</v>
      </c>
      <c r="C25" s="20" t="s">
        <v>62</v>
      </c>
      <c r="D25" s="46">
        <v>1081655</v>
      </c>
      <c r="E25" s="46">
        <v>795872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1877527</v>
      </c>
      <c r="O25" s="47">
        <f t="shared" si="2"/>
        <v>179.06790653314258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10468499</v>
      </c>
      <c r="E26" s="15">
        <f t="shared" ref="E26:M26" si="8">SUM(E5,E12,E16,E20,E22,E24)</f>
        <v>5475368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1087450</v>
      </c>
      <c r="K26" s="15">
        <f t="shared" si="8"/>
        <v>1251568</v>
      </c>
      <c r="L26" s="15">
        <f t="shared" si="8"/>
        <v>0</v>
      </c>
      <c r="M26" s="15">
        <f t="shared" si="8"/>
        <v>0</v>
      </c>
      <c r="N26" s="15">
        <f t="shared" si="1"/>
        <v>18282885</v>
      </c>
      <c r="O26" s="37">
        <f t="shared" si="2"/>
        <v>1743.7181688125895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70</v>
      </c>
      <c r="M28" s="93"/>
      <c r="N28" s="93"/>
      <c r="O28" s="41">
        <v>10485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2000205</v>
      </c>
      <c r="E5" s="26">
        <f t="shared" si="0"/>
        <v>200668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1307921</v>
      </c>
      <c r="L5" s="26">
        <f t="shared" si="0"/>
        <v>0</v>
      </c>
      <c r="M5" s="26">
        <f t="shared" si="0"/>
        <v>0</v>
      </c>
      <c r="N5" s="27">
        <f t="shared" ref="N5:N26" si="1">SUM(D5:M5)</f>
        <v>3508794</v>
      </c>
      <c r="O5" s="32">
        <f t="shared" ref="O5:O26" si="2">(N5/O$28)</f>
        <v>337.28674420840144</v>
      </c>
      <c r="P5" s="6"/>
    </row>
    <row r="6" spans="1:133">
      <c r="A6" s="12"/>
      <c r="B6" s="44">
        <v>511</v>
      </c>
      <c r="C6" s="20" t="s">
        <v>19</v>
      </c>
      <c r="D6" s="46">
        <v>16318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16318</v>
      </c>
      <c r="O6" s="47">
        <f t="shared" si="2"/>
        <v>1.5685859848120733</v>
      </c>
      <c r="P6" s="9"/>
    </row>
    <row r="7" spans="1:133">
      <c r="A7" s="12"/>
      <c r="B7" s="44">
        <v>512</v>
      </c>
      <c r="C7" s="20" t="s">
        <v>51</v>
      </c>
      <c r="D7" s="46">
        <v>179423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179423</v>
      </c>
      <c r="O7" s="47">
        <f t="shared" si="2"/>
        <v>17.247236374122849</v>
      </c>
      <c r="P7" s="9"/>
    </row>
    <row r="8" spans="1:133">
      <c r="A8" s="12"/>
      <c r="B8" s="44">
        <v>513</v>
      </c>
      <c r="C8" s="20" t="s">
        <v>20</v>
      </c>
      <c r="D8" s="46">
        <v>703123</v>
      </c>
      <c r="E8" s="46">
        <v>8025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711148</v>
      </c>
      <c r="O8" s="47">
        <f t="shared" si="2"/>
        <v>68.35989618379314</v>
      </c>
      <c r="P8" s="9"/>
    </row>
    <row r="9" spans="1:133">
      <c r="A9" s="12"/>
      <c r="B9" s="44">
        <v>517</v>
      </c>
      <c r="C9" s="20" t="s">
        <v>21</v>
      </c>
      <c r="D9" s="46">
        <v>0</v>
      </c>
      <c r="E9" s="46">
        <v>150838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150838</v>
      </c>
      <c r="O9" s="47">
        <f t="shared" si="2"/>
        <v>14.499471306353936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1307921</v>
      </c>
      <c r="L10" s="46">
        <v>0</v>
      </c>
      <c r="M10" s="46">
        <v>0</v>
      </c>
      <c r="N10" s="46">
        <f t="shared" si="1"/>
        <v>1307921</v>
      </c>
      <c r="O10" s="47">
        <f t="shared" si="2"/>
        <v>125.72536768239931</v>
      </c>
      <c r="P10" s="9"/>
    </row>
    <row r="11" spans="1:133">
      <c r="A11" s="12"/>
      <c r="B11" s="44">
        <v>519</v>
      </c>
      <c r="C11" s="20" t="s">
        <v>56</v>
      </c>
      <c r="D11" s="46">
        <v>1101341</v>
      </c>
      <c r="E11" s="46">
        <v>41805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1143146</v>
      </c>
      <c r="O11" s="47">
        <f t="shared" si="2"/>
        <v>109.88618667692012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4629365</v>
      </c>
      <c r="E12" s="31">
        <f t="shared" si="3"/>
        <v>76776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4706141</v>
      </c>
      <c r="O12" s="43">
        <f t="shared" si="2"/>
        <v>452.38306257810245</v>
      </c>
      <c r="P12" s="10"/>
    </row>
    <row r="13" spans="1:133">
      <c r="A13" s="12"/>
      <c r="B13" s="44">
        <v>521</v>
      </c>
      <c r="C13" s="20" t="s">
        <v>25</v>
      </c>
      <c r="D13" s="46">
        <v>2662882</v>
      </c>
      <c r="E13" s="46">
        <v>76189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2739071</v>
      </c>
      <c r="O13" s="47">
        <f t="shared" si="2"/>
        <v>263.29626069403059</v>
      </c>
      <c r="P13" s="9"/>
    </row>
    <row r="14" spans="1:133">
      <c r="A14" s="12"/>
      <c r="B14" s="44">
        <v>522</v>
      </c>
      <c r="C14" s="20" t="s">
        <v>26</v>
      </c>
      <c r="D14" s="46">
        <v>1722707</v>
      </c>
      <c r="E14" s="46">
        <v>587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1723294</v>
      </c>
      <c r="O14" s="47">
        <f t="shared" si="2"/>
        <v>165.65356147265211</v>
      </c>
      <c r="P14" s="9"/>
    </row>
    <row r="15" spans="1:133">
      <c r="A15" s="12"/>
      <c r="B15" s="44">
        <v>524</v>
      </c>
      <c r="C15" s="20" t="s">
        <v>27</v>
      </c>
      <c r="D15" s="46">
        <v>243776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243776</v>
      </c>
      <c r="O15" s="47">
        <f t="shared" si="2"/>
        <v>23.433240411419781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1278665</v>
      </c>
      <c r="E16" s="31">
        <f t="shared" si="4"/>
        <v>510162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1788827</v>
      </c>
      <c r="O16" s="43">
        <f t="shared" si="2"/>
        <v>171.95299432855907</v>
      </c>
      <c r="P16" s="10"/>
    </row>
    <row r="17" spans="1:119">
      <c r="A17" s="12"/>
      <c r="B17" s="44">
        <v>537</v>
      </c>
      <c r="C17" s="20" t="s">
        <v>57</v>
      </c>
      <c r="D17" s="46">
        <v>0</v>
      </c>
      <c r="E17" s="46">
        <v>5022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5022</v>
      </c>
      <c r="O17" s="47">
        <f t="shared" si="2"/>
        <v>0.48274536191483225</v>
      </c>
      <c r="P17" s="9"/>
    </row>
    <row r="18" spans="1:119">
      <c r="A18" s="12"/>
      <c r="B18" s="44">
        <v>538</v>
      </c>
      <c r="C18" s="20" t="s">
        <v>58</v>
      </c>
      <c r="D18" s="46">
        <v>0</v>
      </c>
      <c r="E18" s="46">
        <v>380124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380124</v>
      </c>
      <c r="O18" s="47">
        <f t="shared" si="2"/>
        <v>36.539844275689703</v>
      </c>
      <c r="P18" s="9"/>
    </row>
    <row r="19" spans="1:119">
      <c r="A19" s="12"/>
      <c r="B19" s="44">
        <v>539</v>
      </c>
      <c r="C19" s="20" t="s">
        <v>31</v>
      </c>
      <c r="D19" s="46">
        <v>1278665</v>
      </c>
      <c r="E19" s="46">
        <v>125016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1403681</v>
      </c>
      <c r="O19" s="47">
        <f t="shared" si="2"/>
        <v>134.93040469095453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0</v>
      </c>
      <c r="E20" s="31">
        <f t="shared" si="5"/>
        <v>934931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934931</v>
      </c>
      <c r="O20" s="43">
        <f t="shared" si="2"/>
        <v>89.871287128712865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934931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934931</v>
      </c>
      <c r="O21" s="47">
        <f t="shared" si="2"/>
        <v>89.871287128712865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729883</v>
      </c>
      <c r="E22" s="31">
        <f t="shared" si="6"/>
        <v>37793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767676</v>
      </c>
      <c r="O22" s="43">
        <f t="shared" si="2"/>
        <v>73.793713351917717</v>
      </c>
      <c r="P22" s="9"/>
    </row>
    <row r="23" spans="1:119">
      <c r="A23" s="12"/>
      <c r="B23" s="44">
        <v>572</v>
      </c>
      <c r="C23" s="20" t="s">
        <v>60</v>
      </c>
      <c r="D23" s="46">
        <v>729883</v>
      </c>
      <c r="E23" s="46">
        <v>37793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767676</v>
      </c>
      <c r="O23" s="47">
        <f t="shared" si="2"/>
        <v>73.793713351917717</v>
      </c>
      <c r="P23" s="9"/>
    </row>
    <row r="24" spans="1:119" ht="15.75">
      <c r="A24" s="28" t="s">
        <v>61</v>
      </c>
      <c r="B24" s="29"/>
      <c r="C24" s="30"/>
      <c r="D24" s="31">
        <f t="shared" ref="D24:M24" si="7">SUM(D25:D25)</f>
        <v>962284</v>
      </c>
      <c r="E24" s="31">
        <f t="shared" si="7"/>
        <v>517850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1480134</v>
      </c>
      <c r="O24" s="43">
        <f t="shared" si="2"/>
        <v>142.27953474959148</v>
      </c>
      <c r="P24" s="9"/>
    </row>
    <row r="25" spans="1:119" ht="15.75" thickBot="1">
      <c r="A25" s="12"/>
      <c r="B25" s="44">
        <v>581</v>
      </c>
      <c r="C25" s="20" t="s">
        <v>62</v>
      </c>
      <c r="D25" s="46">
        <v>962284</v>
      </c>
      <c r="E25" s="46">
        <v>517850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1480134</v>
      </c>
      <c r="O25" s="47">
        <f t="shared" si="2"/>
        <v>142.27953474959148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9600402</v>
      </c>
      <c r="E26" s="15">
        <f t="shared" ref="E26:M26" si="8">SUM(E5,E12,E16,E20,E22,E24)</f>
        <v>2278180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1307921</v>
      </c>
      <c r="L26" s="15">
        <f t="shared" si="8"/>
        <v>0</v>
      </c>
      <c r="M26" s="15">
        <f t="shared" si="8"/>
        <v>0</v>
      </c>
      <c r="N26" s="15">
        <f t="shared" si="1"/>
        <v>13186503</v>
      </c>
      <c r="O26" s="37">
        <f t="shared" si="2"/>
        <v>1267.567336345285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65</v>
      </c>
      <c r="M28" s="93"/>
      <c r="N28" s="93"/>
      <c r="O28" s="41">
        <v>10403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2013635</v>
      </c>
      <c r="E5" s="59">
        <f t="shared" si="0"/>
        <v>364448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1677784</v>
      </c>
      <c r="L5" s="59">
        <f t="shared" si="0"/>
        <v>0</v>
      </c>
      <c r="M5" s="59">
        <f t="shared" si="0"/>
        <v>0</v>
      </c>
      <c r="N5" s="60">
        <f t="shared" ref="N5:N28" si="1">SUM(D5:M5)</f>
        <v>4055867</v>
      </c>
      <c r="O5" s="61">
        <f t="shared" ref="O5:O28" si="2">(N5/O$30)</f>
        <v>394.15617103984454</v>
      </c>
      <c r="P5" s="62"/>
    </row>
    <row r="6" spans="1:133">
      <c r="A6" s="64"/>
      <c r="B6" s="65">
        <v>511</v>
      </c>
      <c r="C6" s="66" t="s">
        <v>19</v>
      </c>
      <c r="D6" s="67">
        <v>12873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12873</v>
      </c>
      <c r="O6" s="68">
        <f t="shared" si="2"/>
        <v>1.2510204081632652</v>
      </c>
      <c r="P6" s="69"/>
    </row>
    <row r="7" spans="1:133">
      <c r="A7" s="64"/>
      <c r="B7" s="65">
        <v>512</v>
      </c>
      <c r="C7" s="66" t="s">
        <v>51</v>
      </c>
      <c r="D7" s="67">
        <v>180565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180565</v>
      </c>
      <c r="O7" s="68">
        <f t="shared" si="2"/>
        <v>17.547619047619047</v>
      </c>
      <c r="P7" s="69"/>
    </row>
    <row r="8" spans="1:133">
      <c r="A8" s="64"/>
      <c r="B8" s="65">
        <v>513</v>
      </c>
      <c r="C8" s="66" t="s">
        <v>20</v>
      </c>
      <c r="D8" s="67">
        <v>688705</v>
      </c>
      <c r="E8" s="67">
        <v>4181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692886</v>
      </c>
      <c r="O8" s="68">
        <f t="shared" si="2"/>
        <v>67.335860058309038</v>
      </c>
      <c r="P8" s="69"/>
    </row>
    <row r="9" spans="1:133">
      <c r="A9" s="64"/>
      <c r="B9" s="65">
        <v>517</v>
      </c>
      <c r="C9" s="66" t="s">
        <v>21</v>
      </c>
      <c r="D9" s="67">
        <v>0</v>
      </c>
      <c r="E9" s="67">
        <v>331385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331385</v>
      </c>
      <c r="O9" s="68">
        <f t="shared" si="2"/>
        <v>32.204567541302232</v>
      </c>
      <c r="P9" s="69"/>
    </row>
    <row r="10" spans="1:133">
      <c r="A10" s="64"/>
      <c r="B10" s="65">
        <v>518</v>
      </c>
      <c r="C10" s="66" t="s">
        <v>22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1677784</v>
      </c>
      <c r="L10" s="67">
        <v>0</v>
      </c>
      <c r="M10" s="67">
        <v>0</v>
      </c>
      <c r="N10" s="67">
        <f t="shared" si="1"/>
        <v>1677784</v>
      </c>
      <c r="O10" s="68">
        <f t="shared" si="2"/>
        <v>163.04995140913508</v>
      </c>
      <c r="P10" s="69"/>
    </row>
    <row r="11" spans="1:133">
      <c r="A11" s="64"/>
      <c r="B11" s="65">
        <v>519</v>
      </c>
      <c r="C11" s="66" t="s">
        <v>56</v>
      </c>
      <c r="D11" s="67">
        <v>1131492</v>
      </c>
      <c r="E11" s="67">
        <v>28882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1160374</v>
      </c>
      <c r="O11" s="68">
        <f t="shared" si="2"/>
        <v>112.76715257531585</v>
      </c>
      <c r="P11" s="69"/>
    </row>
    <row r="12" spans="1:133" ht="15.75">
      <c r="A12" s="70" t="s">
        <v>24</v>
      </c>
      <c r="B12" s="71"/>
      <c r="C12" s="72"/>
      <c r="D12" s="73">
        <f t="shared" ref="D12:M12" si="3">SUM(D13:D15)</f>
        <v>3061625</v>
      </c>
      <c r="E12" s="73">
        <f t="shared" si="3"/>
        <v>1013320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4074945</v>
      </c>
      <c r="O12" s="75">
        <f t="shared" si="2"/>
        <v>396.01020408163265</v>
      </c>
      <c r="P12" s="76"/>
    </row>
    <row r="13" spans="1:133">
      <c r="A13" s="64"/>
      <c r="B13" s="65">
        <v>521</v>
      </c>
      <c r="C13" s="66" t="s">
        <v>25</v>
      </c>
      <c r="D13" s="67">
        <v>1212912</v>
      </c>
      <c r="E13" s="67">
        <v>594238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1807150</v>
      </c>
      <c r="O13" s="68">
        <f t="shared" si="2"/>
        <v>175.62196307094266</v>
      </c>
      <c r="P13" s="69"/>
    </row>
    <row r="14" spans="1:133">
      <c r="A14" s="64"/>
      <c r="B14" s="65">
        <v>522</v>
      </c>
      <c r="C14" s="66" t="s">
        <v>26</v>
      </c>
      <c r="D14" s="67">
        <v>1613827</v>
      </c>
      <c r="E14" s="67">
        <v>419082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2032909</v>
      </c>
      <c r="O14" s="68">
        <f t="shared" si="2"/>
        <v>197.56161321671524</v>
      </c>
      <c r="P14" s="69"/>
    </row>
    <row r="15" spans="1:133">
      <c r="A15" s="64"/>
      <c r="B15" s="65">
        <v>524</v>
      </c>
      <c r="C15" s="66" t="s">
        <v>27</v>
      </c>
      <c r="D15" s="67">
        <v>234886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234886</v>
      </c>
      <c r="O15" s="68">
        <f t="shared" si="2"/>
        <v>22.826627793974733</v>
      </c>
      <c r="P15" s="69"/>
    </row>
    <row r="16" spans="1:133" ht="15.75">
      <c r="A16" s="70" t="s">
        <v>28</v>
      </c>
      <c r="B16" s="71"/>
      <c r="C16" s="72"/>
      <c r="D16" s="73">
        <f t="shared" ref="D16:M16" si="4">SUM(D17:D19)</f>
        <v>1082741</v>
      </c>
      <c r="E16" s="73">
        <f t="shared" si="4"/>
        <v>452918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1535659</v>
      </c>
      <c r="O16" s="75">
        <f t="shared" si="2"/>
        <v>149.2379980563654</v>
      </c>
      <c r="P16" s="76"/>
    </row>
    <row r="17" spans="1:119">
      <c r="A17" s="64"/>
      <c r="B17" s="65">
        <v>537</v>
      </c>
      <c r="C17" s="66" t="s">
        <v>57</v>
      </c>
      <c r="D17" s="67">
        <v>0</v>
      </c>
      <c r="E17" s="67">
        <v>910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910</v>
      </c>
      <c r="O17" s="68">
        <f t="shared" si="2"/>
        <v>8.8435374149659865E-2</v>
      </c>
      <c r="P17" s="69"/>
    </row>
    <row r="18" spans="1:119">
      <c r="A18" s="64"/>
      <c r="B18" s="65">
        <v>538</v>
      </c>
      <c r="C18" s="66" t="s">
        <v>58</v>
      </c>
      <c r="D18" s="67">
        <v>0</v>
      </c>
      <c r="E18" s="67">
        <v>364509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364509</v>
      </c>
      <c r="O18" s="68">
        <f t="shared" si="2"/>
        <v>35.423615160349854</v>
      </c>
      <c r="P18" s="69"/>
    </row>
    <row r="19" spans="1:119">
      <c r="A19" s="64"/>
      <c r="B19" s="65">
        <v>539</v>
      </c>
      <c r="C19" s="66" t="s">
        <v>31</v>
      </c>
      <c r="D19" s="67">
        <v>1082741</v>
      </c>
      <c r="E19" s="67">
        <v>87499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1170240</v>
      </c>
      <c r="O19" s="68">
        <f t="shared" si="2"/>
        <v>113.72594752186589</v>
      </c>
      <c r="P19" s="69"/>
    </row>
    <row r="20" spans="1:119" ht="15.75">
      <c r="A20" s="70" t="s">
        <v>32</v>
      </c>
      <c r="B20" s="71"/>
      <c r="C20" s="72"/>
      <c r="D20" s="73">
        <f t="shared" ref="D20:M20" si="5">SUM(D21:D21)</f>
        <v>1461762</v>
      </c>
      <c r="E20" s="73">
        <f t="shared" si="5"/>
        <v>30058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1491820</v>
      </c>
      <c r="O20" s="75">
        <f t="shared" si="2"/>
        <v>144.977648202138</v>
      </c>
      <c r="P20" s="76"/>
    </row>
    <row r="21" spans="1:119">
      <c r="A21" s="64"/>
      <c r="B21" s="65">
        <v>541</v>
      </c>
      <c r="C21" s="66" t="s">
        <v>59</v>
      </c>
      <c r="D21" s="67">
        <v>1461762</v>
      </c>
      <c r="E21" s="67">
        <v>30058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1491820</v>
      </c>
      <c r="O21" s="68">
        <f t="shared" si="2"/>
        <v>144.977648202138</v>
      </c>
      <c r="P21" s="69"/>
    </row>
    <row r="22" spans="1:119" ht="15.75">
      <c r="A22" s="70" t="s">
        <v>34</v>
      </c>
      <c r="B22" s="71"/>
      <c r="C22" s="72"/>
      <c r="D22" s="73">
        <f t="shared" ref="D22:M22" si="6">SUM(D23:D23)</f>
        <v>0</v>
      </c>
      <c r="E22" s="73">
        <f t="shared" si="6"/>
        <v>690970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690970</v>
      </c>
      <c r="O22" s="75">
        <f t="shared" si="2"/>
        <v>67.149659863945573</v>
      </c>
      <c r="P22" s="76"/>
    </row>
    <row r="23" spans="1:119">
      <c r="A23" s="64"/>
      <c r="B23" s="65">
        <v>559</v>
      </c>
      <c r="C23" s="66" t="s">
        <v>35</v>
      </c>
      <c r="D23" s="67">
        <v>0</v>
      </c>
      <c r="E23" s="67">
        <v>690970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690970</v>
      </c>
      <c r="O23" s="68">
        <f t="shared" si="2"/>
        <v>67.149659863945573</v>
      </c>
      <c r="P23" s="69"/>
    </row>
    <row r="24" spans="1:119" ht="15.75">
      <c r="A24" s="70" t="s">
        <v>36</v>
      </c>
      <c r="B24" s="71"/>
      <c r="C24" s="72"/>
      <c r="D24" s="73">
        <f t="shared" ref="D24:M24" si="7">SUM(D25:D25)</f>
        <v>697223</v>
      </c>
      <c r="E24" s="73">
        <f t="shared" si="7"/>
        <v>14155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711378</v>
      </c>
      <c r="O24" s="75">
        <f t="shared" si="2"/>
        <v>69.132944606414</v>
      </c>
      <c r="P24" s="69"/>
    </row>
    <row r="25" spans="1:119">
      <c r="A25" s="64"/>
      <c r="B25" s="65">
        <v>572</v>
      </c>
      <c r="C25" s="66" t="s">
        <v>60</v>
      </c>
      <c r="D25" s="67">
        <v>697223</v>
      </c>
      <c r="E25" s="67">
        <v>14155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711378</v>
      </c>
      <c r="O25" s="68">
        <f t="shared" si="2"/>
        <v>69.132944606414</v>
      </c>
      <c r="P25" s="69"/>
    </row>
    <row r="26" spans="1:119" ht="15.75">
      <c r="A26" s="70" t="s">
        <v>61</v>
      </c>
      <c r="B26" s="71"/>
      <c r="C26" s="72"/>
      <c r="D26" s="73">
        <f t="shared" ref="D26:M26" si="8">SUM(D27:D27)</f>
        <v>735802</v>
      </c>
      <c r="E26" s="73">
        <f t="shared" si="8"/>
        <v>337540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1073342</v>
      </c>
      <c r="O26" s="75">
        <f t="shared" si="2"/>
        <v>104.3092322643343</v>
      </c>
      <c r="P26" s="69"/>
    </row>
    <row r="27" spans="1:119" ht="15.75" thickBot="1">
      <c r="A27" s="64"/>
      <c r="B27" s="65">
        <v>581</v>
      </c>
      <c r="C27" s="66" t="s">
        <v>62</v>
      </c>
      <c r="D27" s="67">
        <v>735802</v>
      </c>
      <c r="E27" s="67">
        <v>337540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1073342</v>
      </c>
      <c r="O27" s="68">
        <f t="shared" si="2"/>
        <v>104.3092322643343</v>
      </c>
      <c r="P27" s="69"/>
    </row>
    <row r="28" spans="1:119" ht="16.5" thickBot="1">
      <c r="A28" s="77" t="s">
        <v>10</v>
      </c>
      <c r="B28" s="78"/>
      <c r="C28" s="79"/>
      <c r="D28" s="80">
        <f>SUM(D5,D12,D16,D20,D22,D24,D26)</f>
        <v>9052788</v>
      </c>
      <c r="E28" s="80">
        <f t="shared" ref="E28:M28" si="9">SUM(E5,E12,E16,E20,E22,E24,E26)</f>
        <v>2903409</v>
      </c>
      <c r="F28" s="80">
        <f t="shared" si="9"/>
        <v>0</v>
      </c>
      <c r="G28" s="80">
        <f t="shared" si="9"/>
        <v>0</v>
      </c>
      <c r="H28" s="80">
        <f t="shared" si="9"/>
        <v>0</v>
      </c>
      <c r="I28" s="80">
        <f t="shared" si="9"/>
        <v>0</v>
      </c>
      <c r="J28" s="80">
        <f t="shared" si="9"/>
        <v>0</v>
      </c>
      <c r="K28" s="80">
        <f t="shared" si="9"/>
        <v>1677784</v>
      </c>
      <c r="L28" s="80">
        <f t="shared" si="9"/>
        <v>0</v>
      </c>
      <c r="M28" s="80">
        <f t="shared" si="9"/>
        <v>0</v>
      </c>
      <c r="N28" s="80">
        <f t="shared" si="1"/>
        <v>13633981</v>
      </c>
      <c r="O28" s="81">
        <f t="shared" si="2"/>
        <v>1324.9738581146744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63</v>
      </c>
      <c r="M30" s="117"/>
      <c r="N30" s="117"/>
      <c r="O30" s="91">
        <v>10290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2023-04-25T14:52:57Z</cp:lastPrinted>
  <dcterms:created xsi:type="dcterms:W3CDTF">2000-08-31T21:26:31Z</dcterms:created>
  <dcterms:modified xsi:type="dcterms:W3CDTF">2023-05-23T15:56:22Z</dcterms:modified>
</cp:coreProperties>
</file>