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'2009'!$A$1:$O$33</definedName>
    <definedName name="_xlnm.Print_Area" localSheetId="11">'2010'!$A$1:$O$35</definedName>
    <definedName name="_xlnm.Print_Area" localSheetId="10">'2011'!$A$1:$O$36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'2015'!$A$1:$O$34</definedName>
    <definedName name="_xlnm.Print_Area" localSheetId="5">'2016'!$A$1:$O$33</definedName>
    <definedName name="_xlnm.Print_Area" localSheetId="4">'2017'!$A$1:$O$32</definedName>
    <definedName name="_xlnm.Print_Area" localSheetId="3">'2018'!$A$1:$O$35</definedName>
    <definedName name="_xlnm.Print_Area" localSheetId="2">'2019'!$A$1:$O$34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<sst xmlns="http://schemas.openxmlformats.org/spreadsheetml/2006/main" count="696" uniqueCount="93">
  <si>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</si>
  <si>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</si>
  <si>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</si>
  <si>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</si>
  <si>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</si>
  <si>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</si>
  <si>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</si>
  <si>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</si>
  <si>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</si>
  <si>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</si>
  <si>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</si>
  <si>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</si>
  <si>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</si>
  <si>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</si>
  <si>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</si>
  <si>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</si>
  <si>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</si>
  <si>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</si>
  <si>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</si>
  <si>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</si>
  <si>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</si>
  <si>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</si>
  <si>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</si>
  <si>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</si>
  <si>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</si>
  <si>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</si>
  <si>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</si>
  <si>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</si>
  <si>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</si>
  <si>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</si>
  <si>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</si>
  <si>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</si>
  <si>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</si>
  <si>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</si>
  <si>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</si>
  <si>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Other Economic Environment</t>
  </si>
  <si>
    <t>Culture / Recreation</t>
  </si>
  <si>
    <t>Parks and Recreation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</si>
  <si>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</si>
  <si>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</si>
  <si>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</si>
  <si>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</si>
  <si>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</si>
  <si>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Sebring Expenditures Reported by Account Code and Fund Type</t>
  </si>
  <si>
    <t>Local Fiscal Year Ended September 30, 2010</t>
  </si>
  <si>
    <t>Other Physical Environment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</si>
  <si>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</si>
  <si>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</si>
  <si>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</si>
  <si>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</si>
  <si>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Extraordinary Items (Loss)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</si>
  <si>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</si>
  <si>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</si>
  <si>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</si>
  <si>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</si>
  <si>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</si>
  <si>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</si>
  <si>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</si>
  <si>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</si>
  <si>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2014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</si>
  <si>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</si>
  <si>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</si>
  <si>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</si>
  <si>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</si>
  <si>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</si>
  <si>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</si>
  <si>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</si>
  <si>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</si>
  <si>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</si>
  <si>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</si>
  <si>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</si>
  <si>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</si>
  <si>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Conservation and Resource Management</t>
  </si>
  <si>
    <t>2007 Municipal Population:</t>
  </si>
  <si>
    <t>Local Fiscal Year Ended September 30, 2016</t>
  </si>
  <si>
    <t>Non-Cash Transfer Out from General Fixed Asset Account Group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</si>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</sst>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895657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3524928</v>
      </c>
      <c r="K5" s="26">
        <f>SUM(K6:K10)</f>
        <v>1879048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6299633</v>
      </c>
      <c r="P5" s="32">
        <f>(O5/P$32)</f>
        <v>578.2662933724986</v>
      </c>
      <c r="Q5" s="6"/>
    </row>
    <row r="6" spans="1:17" ht="15">
      <c r="A6" s="12"/>
      <c r="B6" s="44">
        <v>511</v>
      </c>
      <c r="C6" s="20" t="s">
        <v>19</v>
      </c>
      <c r="D6" s="46">
        <v>24158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24158</v>
      </c>
      <c r="P6" s="47">
        <f>(O6/P$32)</f>
        <v>2.217550945474573</v>
      </c>
      <c r="Q6" s="9"/>
    </row>
    <row r="7" spans="1:17" ht="15">
      <c r="A7" s="12"/>
      <c r="B7" s="44">
        <v>512</v>
      </c>
      <c r="C7" s="20" t="s">
        <v>20</v>
      </c>
      <c r="D7" s="46">
        <v>68122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68122</v>
      </c>
      <c r="P7" s="47">
        <f>(O7/P$32)</f>
        <v>6.253166880851845</v>
      </c>
      <c r="Q7" s="9"/>
    </row>
    <row r="8" spans="1:17" ht="15">
      <c r="A8" s="12"/>
      <c r="B8" s="44">
        <v>513</v>
      </c>
      <c r="C8" s="20" t="s">
        <v>21</v>
      </c>
      <c r="D8" s="46">
        <v>746022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3524928</v>
      </c>
      <c r="K8" s="46">
        <v>250914</v>
      </c>
      <c r="L8" s="46">
        <v>0</v>
      </c>
      <c r="M8" s="46">
        <v>0</v>
      </c>
      <c r="N8" s="46">
        <v>0</v>
      </c>
      <c r="O8" s="46">
        <f>SUM(D8:N8)</f>
        <v>4521864</v>
      </c>
      <c r="P8" s="47">
        <f>(O8/P$32)</f>
        <v>415.07839177528916</v>
      </c>
      <c r="Q8" s="9"/>
    </row>
    <row r="9" spans="1:17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1628134</v>
      </c>
      <c r="L9" s="46">
        <v>0</v>
      </c>
      <c r="M9" s="46">
        <v>0</v>
      </c>
      <c r="N9" s="46">
        <v>0</v>
      </c>
      <c r="O9" s="46">
        <f>SUM(D9:N9)</f>
        <v>1628134</v>
      </c>
      <c r="P9" s="47">
        <f>(O9/P$32)</f>
        <v>149.4523590967505</v>
      </c>
      <c r="Q9" s="9"/>
    </row>
    <row r="10" spans="1:17" ht="15">
      <c r="A10" s="12"/>
      <c r="B10" s="44">
        <v>519</v>
      </c>
      <c r="C10" s="20" t="s">
        <v>90</v>
      </c>
      <c r="D10" s="46">
        <v>57355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57355</v>
      </c>
      <c r="P10" s="47">
        <f>(O10/P$32)</f>
        <v>5.26482467413255</v>
      </c>
      <c r="Q10" s="9"/>
    </row>
    <row r="11" spans="1:17" ht="15.75">
      <c r="A11" s="28" t="s">
        <v>23</v>
      </c>
      <c r="B11" s="29"/>
      <c r="C11" s="30"/>
      <c r="D11" s="31">
        <f>SUM(D12:D14)</f>
        <v>7697753</v>
      </c>
      <c r="E11" s="31">
        <f>SUM(E12:E14)</f>
        <v>167928</v>
      </c>
      <c r="F11" s="31">
        <f>SUM(F12:F14)</f>
        <v>0</v>
      </c>
      <c r="G11" s="31">
        <f>SUM(G12:G14)</f>
        <v>0</v>
      </c>
      <c r="H11" s="31">
        <f>SUM(H12:H14)</f>
        <v>0</v>
      </c>
      <c r="I11" s="31">
        <f>SUM(I12:I14)</f>
        <v>0</v>
      </c>
      <c r="J11" s="31">
        <f>SUM(J12:J14)</f>
        <v>0</v>
      </c>
      <c r="K11" s="31">
        <f>SUM(K12:K14)</f>
        <v>0</v>
      </c>
      <c r="L11" s="31">
        <f>SUM(L12:L14)</f>
        <v>0</v>
      </c>
      <c r="M11" s="31">
        <f>SUM(M12:M14)</f>
        <v>0</v>
      </c>
      <c r="N11" s="31">
        <f>SUM(N12:N14)</f>
        <v>0</v>
      </c>
      <c r="O11" s="42">
        <f>SUM(D11:N11)</f>
        <v>7865681</v>
      </c>
      <c r="P11" s="43">
        <f>(O11/P$32)</f>
        <v>722.0195520469983</v>
      </c>
      <c r="Q11" s="10"/>
    </row>
    <row r="12" spans="1:17" ht="15">
      <c r="A12" s="12"/>
      <c r="B12" s="44">
        <v>521</v>
      </c>
      <c r="C12" s="20" t="s">
        <v>24</v>
      </c>
      <c r="D12" s="46">
        <v>4386587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4386587</v>
      </c>
      <c r="P12" s="47">
        <f>(O12/P$32)</f>
        <v>402.660822471085</v>
      </c>
      <c r="Q12" s="9"/>
    </row>
    <row r="13" spans="1:17" ht="15">
      <c r="A13" s="12"/>
      <c r="B13" s="44">
        <v>522</v>
      </c>
      <c r="C13" s="20" t="s">
        <v>25</v>
      </c>
      <c r="D13" s="46">
        <v>2983967</v>
      </c>
      <c r="E13" s="46">
        <v>167928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3151895</v>
      </c>
      <c r="P13" s="47">
        <f>(O13/P$32)</f>
        <v>289.323939783367</v>
      </c>
      <c r="Q13" s="9"/>
    </row>
    <row r="14" spans="1:17" ht="15">
      <c r="A14" s="12"/>
      <c r="B14" s="44">
        <v>524</v>
      </c>
      <c r="C14" s="20" t="s">
        <v>26</v>
      </c>
      <c r="D14" s="46">
        <v>327199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327199</v>
      </c>
      <c r="P14" s="47">
        <f>(O14/P$32)</f>
        <v>30.034789792546356</v>
      </c>
      <c r="Q14" s="9"/>
    </row>
    <row r="15" spans="1:17" ht="15.75">
      <c r="A15" s="28" t="s">
        <v>27</v>
      </c>
      <c r="B15" s="29"/>
      <c r="C15" s="30"/>
      <c r="D15" s="31">
        <f>SUM(D16:D19)</f>
        <v>17224</v>
      </c>
      <c r="E15" s="31">
        <f>SUM(E16:E19)</f>
        <v>454515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6883070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7354809</v>
      </c>
      <c r="P15" s="43">
        <f>(O15/P$32)</f>
        <v>675.1247475674684</v>
      </c>
      <c r="Q15" s="10"/>
    </row>
    <row r="16" spans="1:17" ht="15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1670823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1670823</v>
      </c>
      <c r="P16" s="47">
        <f>(O16/P$32)</f>
        <v>153.37093813108132</v>
      </c>
      <c r="Q16" s="9"/>
    </row>
    <row r="17" spans="1:17" ht="15">
      <c r="A17" s="12"/>
      <c r="B17" s="44">
        <v>536</v>
      </c>
      <c r="C17" s="20" t="s">
        <v>29</v>
      </c>
      <c r="D17" s="46">
        <v>0</v>
      </c>
      <c r="E17" s="46">
        <v>81000</v>
      </c>
      <c r="F17" s="46">
        <v>0</v>
      </c>
      <c r="G17" s="46">
        <v>0</v>
      </c>
      <c r="H17" s="46">
        <v>0</v>
      </c>
      <c r="I17" s="46">
        <v>5212247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5293247</v>
      </c>
      <c r="P17" s="47">
        <f>(O17/P$32)</f>
        <v>485.88645125757296</v>
      </c>
      <c r="Q17" s="9"/>
    </row>
    <row r="18" spans="1:17" ht="15">
      <c r="A18" s="12"/>
      <c r="B18" s="44">
        <v>538</v>
      </c>
      <c r="C18" s="20" t="s">
        <v>30</v>
      </c>
      <c r="D18" s="46">
        <v>0</v>
      </c>
      <c r="E18" s="46">
        <v>373515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373515</v>
      </c>
      <c r="P18" s="47">
        <f>(O18/P$32)</f>
        <v>34.286304387736365</v>
      </c>
      <c r="Q18" s="9"/>
    </row>
    <row r="19" spans="1:17" ht="15">
      <c r="A19" s="12"/>
      <c r="B19" s="44">
        <v>539</v>
      </c>
      <c r="C19" s="20" t="s">
        <v>45</v>
      </c>
      <c r="D19" s="46">
        <v>17224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17224</v>
      </c>
      <c r="P19" s="47">
        <f>(O19/P$32)</f>
        <v>1.5810537910776574</v>
      </c>
      <c r="Q19" s="9"/>
    </row>
    <row r="20" spans="1:17" ht="15.75">
      <c r="A20" s="28" t="s">
        <v>31</v>
      </c>
      <c r="B20" s="29"/>
      <c r="C20" s="30"/>
      <c r="D20" s="31">
        <f>SUM(D21:D21)</f>
        <v>1058951</v>
      </c>
      <c r="E20" s="31">
        <f>SUM(E21:E21)</f>
        <v>503643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1562594</v>
      </c>
      <c r="P20" s="43">
        <f>(O20/P$32)</f>
        <v>143.4362034147237</v>
      </c>
      <c r="Q20" s="10"/>
    </row>
    <row r="21" spans="1:17" ht="15">
      <c r="A21" s="12"/>
      <c r="B21" s="44">
        <v>541</v>
      </c>
      <c r="C21" s="20" t="s">
        <v>32</v>
      </c>
      <c r="D21" s="46">
        <v>1058951</v>
      </c>
      <c r="E21" s="46">
        <v>503643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1562594</v>
      </c>
      <c r="P21" s="47">
        <f>(O21/P$32)</f>
        <v>143.4362034147237</v>
      </c>
      <c r="Q21" s="9"/>
    </row>
    <row r="22" spans="1:17" ht="15.75">
      <c r="A22" s="28" t="s">
        <v>33</v>
      </c>
      <c r="B22" s="29"/>
      <c r="C22" s="30"/>
      <c r="D22" s="31">
        <f>SUM(D23:D23)</f>
        <v>307424</v>
      </c>
      <c r="E22" s="31">
        <f>SUM(E23:E23)</f>
        <v>19500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853183</v>
      </c>
      <c r="O22" s="31">
        <f>SUM(D22:N22)</f>
        <v>1180107</v>
      </c>
      <c r="P22" s="43">
        <f>(O22/P$32)</f>
        <v>108.32632641821186</v>
      </c>
      <c r="Q22" s="10"/>
    </row>
    <row r="23" spans="1:17" ht="15">
      <c r="A23" s="13"/>
      <c r="B23" s="45">
        <v>559</v>
      </c>
      <c r="C23" s="21" t="s">
        <v>35</v>
      </c>
      <c r="D23" s="46">
        <v>307424</v>
      </c>
      <c r="E23" s="46">
        <v>19500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853183</v>
      </c>
      <c r="O23" s="46">
        <f>SUM(D23:N23)</f>
        <v>1180107</v>
      </c>
      <c r="P23" s="47">
        <f>(O23/P$32)</f>
        <v>108.32632641821186</v>
      </c>
      <c r="Q23" s="9"/>
    </row>
    <row r="24" spans="1:17" ht="15.75">
      <c r="A24" s="28" t="s">
        <v>36</v>
      </c>
      <c r="B24" s="29"/>
      <c r="C24" s="30"/>
      <c r="D24" s="31">
        <f>SUM(D25:D26)</f>
        <v>770486</v>
      </c>
      <c r="E24" s="31">
        <f>SUM(E25:E26)</f>
        <v>201931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811105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>SUM(D24:N24)</f>
        <v>1783522</v>
      </c>
      <c r="P24" s="43">
        <f>(O24/P$32)</f>
        <v>163.71599045346062</v>
      </c>
      <c r="Q24" s="9"/>
    </row>
    <row r="25" spans="1:17" ht="15">
      <c r="A25" s="12"/>
      <c r="B25" s="44">
        <v>572</v>
      </c>
      <c r="C25" s="20" t="s">
        <v>37</v>
      </c>
      <c r="D25" s="46">
        <v>695322</v>
      </c>
      <c r="E25" s="46">
        <v>201931</v>
      </c>
      <c r="F25" s="46">
        <v>0</v>
      </c>
      <c r="G25" s="46">
        <v>0</v>
      </c>
      <c r="H25" s="46">
        <v>0</v>
      </c>
      <c r="I25" s="46">
        <v>811105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1708358</v>
      </c>
      <c r="P25" s="47">
        <f>(O25/P$32)</f>
        <v>156.81641270424086</v>
      </c>
      <c r="Q25" s="9"/>
    </row>
    <row r="26" spans="1:17" ht="15">
      <c r="A26" s="12"/>
      <c r="B26" s="44">
        <v>579</v>
      </c>
      <c r="C26" s="20" t="s">
        <v>38</v>
      </c>
      <c r="D26" s="46">
        <v>75164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75164</v>
      </c>
      <c r="P26" s="47">
        <f>(O26/P$32)</f>
        <v>6.899577749219754</v>
      </c>
      <c r="Q26" s="9"/>
    </row>
    <row r="27" spans="1:17" ht="15.75">
      <c r="A27" s="28" t="s">
        <v>41</v>
      </c>
      <c r="B27" s="29"/>
      <c r="C27" s="30"/>
      <c r="D27" s="31">
        <f>SUM(D28:D29)</f>
        <v>180409</v>
      </c>
      <c r="E27" s="31">
        <f>SUM(E28:E29)</f>
        <v>0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1500246</v>
      </c>
      <c r="J27" s="31">
        <f>SUM(J28:J29)</f>
        <v>21272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17897</v>
      </c>
      <c r="O27" s="31">
        <f>SUM(D27:N27)</f>
        <v>1719824</v>
      </c>
      <c r="P27" s="43">
        <f>(O27/P$32)</f>
        <v>157.86891867082798</v>
      </c>
      <c r="Q27" s="9"/>
    </row>
    <row r="28" spans="1:17" ht="15">
      <c r="A28" s="12"/>
      <c r="B28" s="44">
        <v>581</v>
      </c>
      <c r="C28" s="20" t="s">
        <v>91</v>
      </c>
      <c r="D28" s="46">
        <v>180124</v>
      </c>
      <c r="E28" s="46">
        <v>0</v>
      </c>
      <c r="F28" s="46">
        <v>0</v>
      </c>
      <c r="G28" s="46">
        <v>0</v>
      </c>
      <c r="H28" s="46">
        <v>0</v>
      </c>
      <c r="I28" s="46">
        <v>1300000</v>
      </c>
      <c r="J28" s="46">
        <v>21272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1501396</v>
      </c>
      <c r="P28" s="47">
        <f>(O28/P$32)</f>
        <v>137.81861575178996</v>
      </c>
      <c r="Q28" s="9"/>
    </row>
    <row r="29" spans="1:17" ht="15.75" thickBot="1">
      <c r="A29" s="12"/>
      <c r="B29" s="44">
        <v>591</v>
      </c>
      <c r="C29" s="20" t="s">
        <v>40</v>
      </c>
      <c r="D29" s="46">
        <v>285</v>
      </c>
      <c r="E29" s="46">
        <v>0</v>
      </c>
      <c r="F29" s="46">
        <v>0</v>
      </c>
      <c r="G29" s="46">
        <v>0</v>
      </c>
      <c r="H29" s="46">
        <v>0</v>
      </c>
      <c r="I29" s="46">
        <v>200246</v>
      </c>
      <c r="J29" s="46">
        <v>0</v>
      </c>
      <c r="K29" s="46">
        <v>0</v>
      </c>
      <c r="L29" s="46">
        <v>0</v>
      </c>
      <c r="M29" s="46">
        <v>0</v>
      </c>
      <c r="N29" s="46">
        <v>17897</v>
      </c>
      <c r="O29" s="46">
        <f>SUM(D29:N29)</f>
        <v>218428</v>
      </c>
      <c r="P29" s="47">
        <f>(O29/P$32)</f>
        <v>20.050302919038003</v>
      </c>
      <c r="Q29" s="9"/>
    </row>
    <row r="30" spans="1:120" ht="16.5" thickBot="1">
      <c r="A30" s="14" t="s">
        <v>10</v>
      </c>
      <c r="B30" s="23"/>
      <c r="C30" s="22"/>
      <c r="D30" s="15">
        <f>SUM(D5,D11,D15,D20,D22,D24,D27)</f>
        <v>10927904</v>
      </c>
      <c r="E30" s="15">
        <f aca="true" t="shared" si="0" ref="E30:N30">SUM(E5,E11,E15,E20,E22,E24,E27)</f>
        <v>1347517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9194421</v>
      </c>
      <c r="J30" s="15">
        <f t="shared" si="0"/>
        <v>3546200</v>
      </c>
      <c r="K30" s="15">
        <f t="shared" si="0"/>
        <v>1879048</v>
      </c>
      <c r="L30" s="15">
        <f t="shared" si="0"/>
        <v>0</v>
      </c>
      <c r="M30" s="15">
        <f t="shared" si="0"/>
        <v>0</v>
      </c>
      <c r="N30" s="15">
        <f t="shared" si="0"/>
        <v>871080</v>
      </c>
      <c r="O30" s="15">
        <f>SUM(D30:N30)</f>
        <v>27766170</v>
      </c>
      <c r="P30" s="37">
        <f>(O30/P$32)</f>
        <v>2548.7580319441895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92</v>
      </c>
      <c r="N32" s="93"/>
      <c r="O32" s="93"/>
      <c r="P32" s="41">
        <v>10894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743288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1391285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2134573</v>
      </c>
      <c r="O5" s="32">
        <f aca="true" t="shared" si="2" ref="O5:O31">(N5/O$33)</f>
        <v>202.1375946969697</v>
      </c>
      <c r="P5" s="6"/>
    </row>
    <row r="6" spans="1:16" ht="15">
      <c r="A6" s="12"/>
      <c r="B6" s="44">
        <v>511</v>
      </c>
      <c r="C6" s="20" t="s">
        <v>19</v>
      </c>
      <c r="D6" s="46">
        <v>18006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18006</v>
      </c>
      <c r="O6" s="47">
        <f t="shared" si="2"/>
        <v>1.7051136363636363</v>
      </c>
      <c r="P6" s="9"/>
    </row>
    <row r="7" spans="1:16" ht="15">
      <c r="A7" s="12"/>
      <c r="B7" s="44">
        <v>512</v>
      </c>
      <c r="C7" s="20" t="s">
        <v>20</v>
      </c>
      <c r="D7" s="46">
        <v>57066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57066</v>
      </c>
      <c r="O7" s="47">
        <f t="shared" si="2"/>
        <v>5.403977272727273</v>
      </c>
      <c r="P7" s="9"/>
    </row>
    <row r="8" spans="1:16" ht="15">
      <c r="A8" s="12"/>
      <c r="B8" s="44">
        <v>513</v>
      </c>
      <c r="C8" s="20" t="s">
        <v>21</v>
      </c>
      <c r="D8" s="46">
        <v>668216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217266</v>
      </c>
      <c r="L8" s="46">
        <v>0</v>
      </c>
      <c r="M8" s="46">
        <v>0</v>
      </c>
      <c r="N8" s="46">
        <f t="shared" si="1"/>
        <v>885482</v>
      </c>
      <c r="O8" s="47">
        <f t="shared" si="2"/>
        <v>83.85246212121213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1174019</v>
      </c>
      <c r="L9" s="46">
        <v>0</v>
      </c>
      <c r="M9" s="46">
        <v>0</v>
      </c>
      <c r="N9" s="46">
        <f t="shared" si="1"/>
        <v>1174019</v>
      </c>
      <c r="O9" s="47">
        <f t="shared" si="2"/>
        <v>111.17604166666666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5366338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5366338</v>
      </c>
      <c r="O10" s="43">
        <f t="shared" si="2"/>
        <v>508.17594696969695</v>
      </c>
      <c r="P10" s="10"/>
    </row>
    <row r="11" spans="1:16" ht="15">
      <c r="A11" s="12"/>
      <c r="B11" s="44">
        <v>521</v>
      </c>
      <c r="C11" s="20" t="s">
        <v>24</v>
      </c>
      <c r="D11" s="46">
        <v>3110045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3110045</v>
      </c>
      <c r="O11" s="47">
        <f t="shared" si="2"/>
        <v>294.5118371212121</v>
      </c>
      <c r="P11" s="9"/>
    </row>
    <row r="12" spans="1:16" ht="15">
      <c r="A12" s="12"/>
      <c r="B12" s="44">
        <v>522</v>
      </c>
      <c r="C12" s="20" t="s">
        <v>25</v>
      </c>
      <c r="D12" s="46">
        <v>1975372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1975372</v>
      </c>
      <c r="O12" s="47">
        <f t="shared" si="2"/>
        <v>187.06174242424242</v>
      </c>
      <c r="P12" s="9"/>
    </row>
    <row r="13" spans="1:16" ht="15">
      <c r="A13" s="12"/>
      <c r="B13" s="44">
        <v>524</v>
      </c>
      <c r="C13" s="20" t="s">
        <v>26</v>
      </c>
      <c r="D13" s="46">
        <v>280921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280921</v>
      </c>
      <c r="O13" s="47">
        <f t="shared" si="2"/>
        <v>26.602367424242424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101498</v>
      </c>
      <c r="E14" s="31">
        <f t="shared" si="4"/>
        <v>10800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7906990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8019288</v>
      </c>
      <c r="O14" s="43">
        <f t="shared" si="2"/>
        <v>759.4022727272727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1498708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1498708</v>
      </c>
      <c r="O15" s="47">
        <f t="shared" si="2"/>
        <v>141.92310606060607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6408282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6408282</v>
      </c>
      <c r="O16" s="47">
        <f t="shared" si="2"/>
        <v>606.8448863636364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10800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10800</v>
      </c>
      <c r="O17" s="47">
        <f t="shared" si="2"/>
        <v>1.0227272727272727</v>
      </c>
      <c r="P17" s="9"/>
    </row>
    <row r="18" spans="1:16" ht="15">
      <c r="A18" s="12"/>
      <c r="B18" s="44">
        <v>539</v>
      </c>
      <c r="C18" s="20" t="s">
        <v>45</v>
      </c>
      <c r="D18" s="46">
        <v>101498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101498</v>
      </c>
      <c r="O18" s="47">
        <f t="shared" si="2"/>
        <v>9.61155303030303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862398</v>
      </c>
      <c r="E19" s="31">
        <f t="shared" si="5"/>
        <v>652500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1514898</v>
      </c>
      <c r="O19" s="43">
        <f t="shared" si="2"/>
        <v>143.45625</v>
      </c>
      <c r="P19" s="10"/>
    </row>
    <row r="20" spans="1:16" ht="15">
      <c r="A20" s="12"/>
      <c r="B20" s="44">
        <v>541</v>
      </c>
      <c r="C20" s="20" t="s">
        <v>32</v>
      </c>
      <c r="D20" s="46">
        <v>862398</v>
      </c>
      <c r="E20" s="46">
        <v>652500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1514898</v>
      </c>
      <c r="O20" s="47">
        <f t="shared" si="2"/>
        <v>143.45625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687940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474062</v>
      </c>
      <c r="N21" s="31">
        <f t="shared" si="1"/>
        <v>1162002</v>
      </c>
      <c r="O21" s="43">
        <f t="shared" si="2"/>
        <v>110.03806818181818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465277</v>
      </c>
      <c r="N22" s="46">
        <f t="shared" si="1"/>
        <v>465277</v>
      </c>
      <c r="O22" s="47">
        <f t="shared" si="2"/>
        <v>44.06032196969697</v>
      </c>
      <c r="P22" s="9"/>
    </row>
    <row r="23" spans="1:16" ht="15">
      <c r="A23" s="13"/>
      <c r="B23" s="45">
        <v>559</v>
      </c>
      <c r="C23" s="21" t="s">
        <v>35</v>
      </c>
      <c r="D23" s="46">
        <v>687940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8785</v>
      </c>
      <c r="N23" s="46">
        <f t="shared" si="1"/>
        <v>696725</v>
      </c>
      <c r="O23" s="47">
        <f t="shared" si="2"/>
        <v>65.97774621212122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508484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721504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1229988</v>
      </c>
      <c r="O24" s="43">
        <f t="shared" si="2"/>
        <v>116.47613636363636</v>
      </c>
      <c r="P24" s="9"/>
    </row>
    <row r="25" spans="1:16" ht="15">
      <c r="A25" s="12"/>
      <c r="B25" s="44">
        <v>572</v>
      </c>
      <c r="C25" s="20" t="s">
        <v>37</v>
      </c>
      <c r="D25" s="46">
        <v>454984</v>
      </c>
      <c r="E25" s="46">
        <v>0</v>
      </c>
      <c r="F25" s="46">
        <v>0</v>
      </c>
      <c r="G25" s="46">
        <v>0</v>
      </c>
      <c r="H25" s="46">
        <v>0</v>
      </c>
      <c r="I25" s="46">
        <v>721504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1176488</v>
      </c>
      <c r="O25" s="47">
        <f t="shared" si="2"/>
        <v>111.40984848484848</v>
      </c>
      <c r="P25" s="9"/>
    </row>
    <row r="26" spans="1:16" ht="15">
      <c r="A26" s="12"/>
      <c r="B26" s="44">
        <v>573</v>
      </c>
      <c r="C26" s="20" t="s">
        <v>46</v>
      </c>
      <c r="D26" s="46">
        <v>16000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16000</v>
      </c>
      <c r="O26" s="47">
        <f t="shared" si="2"/>
        <v>1.5151515151515151</v>
      </c>
      <c r="P26" s="9"/>
    </row>
    <row r="27" spans="1:16" ht="15">
      <c r="A27" s="12"/>
      <c r="B27" s="44">
        <v>579</v>
      </c>
      <c r="C27" s="20" t="s">
        <v>38</v>
      </c>
      <c r="D27" s="46">
        <v>37500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37500</v>
      </c>
      <c r="O27" s="47">
        <f t="shared" si="2"/>
        <v>3.5511363636363638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112446</v>
      </c>
      <c r="E28" s="31">
        <f t="shared" si="8"/>
        <v>113616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1230280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409761</v>
      </c>
      <c r="N28" s="31">
        <f t="shared" si="1"/>
        <v>1866103</v>
      </c>
      <c r="O28" s="43">
        <f t="shared" si="2"/>
        <v>176.71429924242423</v>
      </c>
      <c r="P28" s="9"/>
    </row>
    <row r="29" spans="1:16" ht="15">
      <c r="A29" s="12"/>
      <c r="B29" s="44">
        <v>581</v>
      </c>
      <c r="C29" s="20" t="s">
        <v>39</v>
      </c>
      <c r="D29" s="46">
        <v>112446</v>
      </c>
      <c r="E29" s="46">
        <v>113616</v>
      </c>
      <c r="F29" s="46">
        <v>0</v>
      </c>
      <c r="G29" s="46">
        <v>0</v>
      </c>
      <c r="H29" s="46">
        <v>0</v>
      </c>
      <c r="I29" s="46">
        <v>455177</v>
      </c>
      <c r="J29" s="46">
        <v>0</v>
      </c>
      <c r="K29" s="46">
        <v>0</v>
      </c>
      <c r="L29" s="46">
        <v>0</v>
      </c>
      <c r="M29" s="46">
        <v>409761</v>
      </c>
      <c r="N29" s="46">
        <f t="shared" si="1"/>
        <v>1091000</v>
      </c>
      <c r="O29" s="47">
        <f t="shared" si="2"/>
        <v>103.31439393939394</v>
      </c>
      <c r="P29" s="9"/>
    </row>
    <row r="30" spans="1:16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775103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775103</v>
      </c>
      <c r="O30" s="47">
        <f t="shared" si="2"/>
        <v>73.39990530303031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SUM(D5,D10,D14,D19,D21,D24,D28)</f>
        <v>8382392</v>
      </c>
      <c r="E31" s="15">
        <f aca="true" t="shared" si="9" ref="E31:M31">SUM(E5,E10,E14,E19,E21,E24,E28)</f>
        <v>776916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9858774</v>
      </c>
      <c r="J31" s="15">
        <f t="shared" si="9"/>
        <v>0</v>
      </c>
      <c r="K31" s="15">
        <f t="shared" si="9"/>
        <v>1391285</v>
      </c>
      <c r="L31" s="15">
        <f t="shared" si="9"/>
        <v>0</v>
      </c>
      <c r="M31" s="15">
        <f t="shared" si="9"/>
        <v>883823</v>
      </c>
      <c r="N31" s="15">
        <f t="shared" si="1"/>
        <v>21293190</v>
      </c>
      <c r="O31" s="37">
        <f t="shared" si="2"/>
        <v>2016.4005681818182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53</v>
      </c>
      <c r="M33" s="93"/>
      <c r="N33" s="93"/>
      <c r="O33" s="41">
        <v>10560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736827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1346836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2083663</v>
      </c>
      <c r="O5" s="32">
        <f aca="true" t="shared" si="2" ref="O5:O32">(N5/O$34)</f>
        <v>197.69098671726755</v>
      </c>
      <c r="P5" s="6"/>
    </row>
    <row r="6" spans="1:16" ht="15">
      <c r="A6" s="12"/>
      <c r="B6" s="44">
        <v>511</v>
      </c>
      <c r="C6" s="20" t="s">
        <v>19</v>
      </c>
      <c r="D6" s="46">
        <v>18006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18006</v>
      </c>
      <c r="O6" s="47">
        <f t="shared" si="2"/>
        <v>1.7083491461100568</v>
      </c>
      <c r="P6" s="9"/>
    </row>
    <row r="7" spans="1:16" ht="15">
      <c r="A7" s="12"/>
      <c r="B7" s="44">
        <v>512</v>
      </c>
      <c r="C7" s="20" t="s">
        <v>20</v>
      </c>
      <c r="D7" s="46">
        <v>56283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56283</v>
      </c>
      <c r="O7" s="47">
        <f t="shared" si="2"/>
        <v>5.339943074003795</v>
      </c>
      <c r="P7" s="9"/>
    </row>
    <row r="8" spans="1:16" ht="15">
      <c r="A8" s="12"/>
      <c r="B8" s="44">
        <v>513</v>
      </c>
      <c r="C8" s="20" t="s">
        <v>21</v>
      </c>
      <c r="D8" s="46">
        <v>662538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226870</v>
      </c>
      <c r="L8" s="46">
        <v>0</v>
      </c>
      <c r="M8" s="46">
        <v>0</v>
      </c>
      <c r="N8" s="46">
        <f t="shared" si="1"/>
        <v>889408</v>
      </c>
      <c r="O8" s="47">
        <f t="shared" si="2"/>
        <v>84.38406072106262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1119966</v>
      </c>
      <c r="L9" s="46">
        <v>0</v>
      </c>
      <c r="M9" s="46">
        <v>0</v>
      </c>
      <c r="N9" s="46">
        <f t="shared" si="1"/>
        <v>1119966</v>
      </c>
      <c r="O9" s="47">
        <f t="shared" si="2"/>
        <v>106.25863377609109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5413294</v>
      </c>
      <c r="E10" s="31">
        <f t="shared" si="3"/>
        <v>125671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5538965</v>
      </c>
      <c r="O10" s="43">
        <f t="shared" si="2"/>
        <v>525.5185009487666</v>
      </c>
      <c r="P10" s="10"/>
    </row>
    <row r="11" spans="1:16" ht="15">
      <c r="A11" s="12"/>
      <c r="B11" s="44">
        <v>521</v>
      </c>
      <c r="C11" s="20" t="s">
        <v>24</v>
      </c>
      <c r="D11" s="46">
        <v>3063969</v>
      </c>
      <c r="E11" s="46">
        <v>125671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3189640</v>
      </c>
      <c r="O11" s="47">
        <f t="shared" si="2"/>
        <v>302.6223908918406</v>
      </c>
      <c r="P11" s="9"/>
    </row>
    <row r="12" spans="1:16" ht="15">
      <c r="A12" s="12"/>
      <c r="B12" s="44">
        <v>522</v>
      </c>
      <c r="C12" s="20" t="s">
        <v>25</v>
      </c>
      <c r="D12" s="46">
        <v>2074998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2074998</v>
      </c>
      <c r="O12" s="47">
        <f t="shared" si="2"/>
        <v>196.86888045540798</v>
      </c>
      <c r="P12" s="9"/>
    </row>
    <row r="13" spans="1:16" ht="15">
      <c r="A13" s="12"/>
      <c r="B13" s="44">
        <v>524</v>
      </c>
      <c r="C13" s="20" t="s">
        <v>26</v>
      </c>
      <c r="D13" s="46">
        <v>274327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274327</v>
      </c>
      <c r="O13" s="47">
        <f t="shared" si="2"/>
        <v>26.027229601518027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83306</v>
      </c>
      <c r="E14" s="31">
        <f t="shared" si="4"/>
        <v>10463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8357278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8451047</v>
      </c>
      <c r="O14" s="43">
        <f t="shared" si="2"/>
        <v>801.8071157495256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1488418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1488418</v>
      </c>
      <c r="O15" s="47">
        <f t="shared" si="2"/>
        <v>141.21612903225807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6868860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6868860</v>
      </c>
      <c r="O16" s="47">
        <f t="shared" si="2"/>
        <v>651.6944971537002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10463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10463</v>
      </c>
      <c r="O17" s="47">
        <f t="shared" si="2"/>
        <v>0.9926944971537002</v>
      </c>
      <c r="P17" s="9"/>
    </row>
    <row r="18" spans="1:16" ht="15">
      <c r="A18" s="12"/>
      <c r="B18" s="44">
        <v>539</v>
      </c>
      <c r="C18" s="20" t="s">
        <v>45</v>
      </c>
      <c r="D18" s="46">
        <v>83306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83306</v>
      </c>
      <c r="O18" s="47">
        <f t="shared" si="2"/>
        <v>7.903795066413662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1031394</v>
      </c>
      <c r="E19" s="31">
        <f t="shared" si="5"/>
        <v>784269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1815663</v>
      </c>
      <c r="O19" s="43">
        <f t="shared" si="2"/>
        <v>172.26404174573054</v>
      </c>
      <c r="P19" s="10"/>
    </row>
    <row r="20" spans="1:16" ht="15">
      <c r="A20" s="12"/>
      <c r="B20" s="44">
        <v>541</v>
      </c>
      <c r="C20" s="20" t="s">
        <v>32</v>
      </c>
      <c r="D20" s="46">
        <v>1031394</v>
      </c>
      <c r="E20" s="46">
        <v>784269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1815663</v>
      </c>
      <c r="O20" s="47">
        <f t="shared" si="2"/>
        <v>172.26404174573054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225963</v>
      </c>
      <c r="E21" s="31">
        <f t="shared" si="6"/>
        <v>363741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573679</v>
      </c>
      <c r="N21" s="31">
        <f t="shared" si="1"/>
        <v>1163383</v>
      </c>
      <c r="O21" s="43">
        <f t="shared" si="2"/>
        <v>110.37789373814041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573679</v>
      </c>
      <c r="N22" s="46">
        <f t="shared" si="1"/>
        <v>573679</v>
      </c>
      <c r="O22" s="47">
        <f t="shared" si="2"/>
        <v>54.42874762808349</v>
      </c>
      <c r="P22" s="9"/>
    </row>
    <row r="23" spans="1:16" ht="15">
      <c r="A23" s="13"/>
      <c r="B23" s="45">
        <v>559</v>
      </c>
      <c r="C23" s="21" t="s">
        <v>35</v>
      </c>
      <c r="D23" s="46">
        <v>225963</v>
      </c>
      <c r="E23" s="46">
        <v>363741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589704</v>
      </c>
      <c r="O23" s="47">
        <f t="shared" si="2"/>
        <v>55.94914611005692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400747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713476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1114223</v>
      </c>
      <c r="O24" s="43">
        <f t="shared" si="2"/>
        <v>105.71375711574953</v>
      </c>
      <c r="P24" s="9"/>
    </row>
    <row r="25" spans="1:16" ht="15">
      <c r="A25" s="12"/>
      <c r="B25" s="44">
        <v>572</v>
      </c>
      <c r="C25" s="20" t="s">
        <v>37</v>
      </c>
      <c r="D25" s="46">
        <v>349965</v>
      </c>
      <c r="E25" s="46">
        <v>0</v>
      </c>
      <c r="F25" s="46">
        <v>0</v>
      </c>
      <c r="G25" s="46">
        <v>0</v>
      </c>
      <c r="H25" s="46">
        <v>0</v>
      </c>
      <c r="I25" s="46">
        <v>713476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1063441</v>
      </c>
      <c r="O25" s="47">
        <f t="shared" si="2"/>
        <v>100.89573055028463</v>
      </c>
      <c r="P25" s="9"/>
    </row>
    <row r="26" spans="1:16" ht="15">
      <c r="A26" s="12"/>
      <c r="B26" s="44">
        <v>573</v>
      </c>
      <c r="C26" s="20" t="s">
        <v>46</v>
      </c>
      <c r="D26" s="46">
        <v>13282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13282</v>
      </c>
      <c r="O26" s="47">
        <f t="shared" si="2"/>
        <v>1.2601518026565466</v>
      </c>
      <c r="P26" s="9"/>
    </row>
    <row r="27" spans="1:16" ht="15">
      <c r="A27" s="12"/>
      <c r="B27" s="44">
        <v>579</v>
      </c>
      <c r="C27" s="20" t="s">
        <v>38</v>
      </c>
      <c r="D27" s="46">
        <v>37500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37500</v>
      </c>
      <c r="O27" s="47">
        <f t="shared" si="2"/>
        <v>3.5578747628083494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240941</v>
      </c>
      <c r="E28" s="31">
        <f t="shared" si="8"/>
        <v>12500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1424005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38526</v>
      </c>
      <c r="N28" s="31">
        <f t="shared" si="1"/>
        <v>1715972</v>
      </c>
      <c r="O28" s="43">
        <f t="shared" si="2"/>
        <v>162.8056925996205</v>
      </c>
      <c r="P28" s="9"/>
    </row>
    <row r="29" spans="1:16" ht="15">
      <c r="A29" s="12"/>
      <c r="B29" s="44">
        <v>581</v>
      </c>
      <c r="C29" s="20" t="s">
        <v>39</v>
      </c>
      <c r="D29" s="46">
        <v>196240</v>
      </c>
      <c r="E29" s="46">
        <v>12500</v>
      </c>
      <c r="F29" s="46">
        <v>0</v>
      </c>
      <c r="G29" s="46">
        <v>0</v>
      </c>
      <c r="H29" s="46">
        <v>0</v>
      </c>
      <c r="I29" s="46">
        <v>151392</v>
      </c>
      <c r="J29" s="46">
        <v>0</v>
      </c>
      <c r="K29" s="46">
        <v>0</v>
      </c>
      <c r="L29" s="46">
        <v>0</v>
      </c>
      <c r="M29" s="46">
        <v>38526</v>
      </c>
      <c r="N29" s="46">
        <f t="shared" si="1"/>
        <v>398658</v>
      </c>
      <c r="O29" s="47">
        <f t="shared" si="2"/>
        <v>37.82333965844402</v>
      </c>
      <c r="P29" s="9"/>
    </row>
    <row r="30" spans="1:16" ht="15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1272613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1272613</v>
      </c>
      <c r="O30" s="47">
        <f t="shared" si="2"/>
        <v>120.74127134724857</v>
      </c>
      <c r="P30" s="9"/>
    </row>
    <row r="31" spans="1:16" ht="15.75" thickBot="1">
      <c r="A31" s="12"/>
      <c r="B31" s="44">
        <v>592</v>
      </c>
      <c r="C31" s="20" t="s">
        <v>50</v>
      </c>
      <c r="D31" s="46">
        <v>44701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44701</v>
      </c>
      <c r="O31" s="47">
        <f t="shared" si="2"/>
        <v>4.241081593927894</v>
      </c>
      <c r="P31" s="9"/>
    </row>
    <row r="32" spans="1:119" ht="16.5" thickBot="1">
      <c r="A32" s="14" t="s">
        <v>10</v>
      </c>
      <c r="B32" s="23"/>
      <c r="C32" s="22"/>
      <c r="D32" s="15">
        <f>SUM(D5,D10,D14,D19,D21,D24,D28)</f>
        <v>8132472</v>
      </c>
      <c r="E32" s="15">
        <f aca="true" t="shared" si="9" ref="E32:M32">SUM(E5,E10,E14,E19,E21,E24,E28)</f>
        <v>1296644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10494759</v>
      </c>
      <c r="J32" s="15">
        <f t="shared" si="9"/>
        <v>0</v>
      </c>
      <c r="K32" s="15">
        <f t="shared" si="9"/>
        <v>1346836</v>
      </c>
      <c r="L32" s="15">
        <f t="shared" si="9"/>
        <v>0</v>
      </c>
      <c r="M32" s="15">
        <f t="shared" si="9"/>
        <v>612205</v>
      </c>
      <c r="N32" s="15">
        <f t="shared" si="1"/>
        <v>21882916</v>
      </c>
      <c r="O32" s="37">
        <f t="shared" si="2"/>
        <v>2076.1779886148006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51</v>
      </c>
      <c r="M34" s="93"/>
      <c r="N34" s="93"/>
      <c r="O34" s="41">
        <v>10540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860928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1165169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2026097</v>
      </c>
      <c r="O5" s="32">
        <f aca="true" t="shared" si="2" ref="O5:O31">(N5/O$33)</f>
        <v>193.127156610428</v>
      </c>
      <c r="P5" s="6"/>
    </row>
    <row r="6" spans="1:16" ht="15">
      <c r="A6" s="12"/>
      <c r="B6" s="44">
        <v>511</v>
      </c>
      <c r="C6" s="20" t="s">
        <v>19</v>
      </c>
      <c r="D6" s="46">
        <v>18006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18006</v>
      </c>
      <c r="O6" s="47">
        <f t="shared" si="2"/>
        <v>1.7163282813840435</v>
      </c>
      <c r="P6" s="9"/>
    </row>
    <row r="7" spans="1:16" ht="15">
      <c r="A7" s="12"/>
      <c r="B7" s="44">
        <v>512</v>
      </c>
      <c r="C7" s="20" t="s">
        <v>20</v>
      </c>
      <c r="D7" s="46">
        <v>57278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57278</v>
      </c>
      <c r="O7" s="47">
        <f t="shared" si="2"/>
        <v>5.459727385377943</v>
      </c>
      <c r="P7" s="9"/>
    </row>
    <row r="8" spans="1:16" ht="15">
      <c r="A8" s="12"/>
      <c r="B8" s="44">
        <v>513</v>
      </c>
      <c r="C8" s="20" t="s">
        <v>21</v>
      </c>
      <c r="D8" s="46">
        <v>785644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176308</v>
      </c>
      <c r="L8" s="46">
        <v>0</v>
      </c>
      <c r="M8" s="46">
        <v>0</v>
      </c>
      <c r="N8" s="46">
        <f t="shared" si="1"/>
        <v>961952</v>
      </c>
      <c r="O8" s="47">
        <f t="shared" si="2"/>
        <v>91.69307025069106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988861</v>
      </c>
      <c r="L9" s="46">
        <v>0</v>
      </c>
      <c r="M9" s="46">
        <v>0</v>
      </c>
      <c r="N9" s="46">
        <f t="shared" si="1"/>
        <v>988861</v>
      </c>
      <c r="O9" s="47">
        <f t="shared" si="2"/>
        <v>94.25803069297493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5758526</v>
      </c>
      <c r="E10" s="31">
        <f t="shared" si="3"/>
        <v>568124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6326650</v>
      </c>
      <c r="O10" s="43">
        <f t="shared" si="2"/>
        <v>603.054999523401</v>
      </c>
      <c r="P10" s="10"/>
    </row>
    <row r="11" spans="1:16" ht="15">
      <c r="A11" s="12"/>
      <c r="B11" s="44">
        <v>521</v>
      </c>
      <c r="C11" s="20" t="s">
        <v>24</v>
      </c>
      <c r="D11" s="46">
        <v>3329375</v>
      </c>
      <c r="E11" s="46">
        <v>82055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3411430</v>
      </c>
      <c r="O11" s="47">
        <f t="shared" si="2"/>
        <v>325.1768182251454</v>
      </c>
      <c r="P11" s="9"/>
    </row>
    <row r="12" spans="1:16" ht="15">
      <c r="A12" s="12"/>
      <c r="B12" s="44">
        <v>522</v>
      </c>
      <c r="C12" s="20" t="s">
        <v>25</v>
      </c>
      <c r="D12" s="46">
        <v>2135236</v>
      </c>
      <c r="E12" s="46">
        <v>486069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2621305</v>
      </c>
      <c r="O12" s="47">
        <f t="shared" si="2"/>
        <v>249.86226289200266</v>
      </c>
      <c r="P12" s="9"/>
    </row>
    <row r="13" spans="1:16" ht="15">
      <c r="A13" s="12"/>
      <c r="B13" s="44">
        <v>524</v>
      </c>
      <c r="C13" s="20" t="s">
        <v>26</v>
      </c>
      <c r="D13" s="46">
        <v>293915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293915</v>
      </c>
      <c r="O13" s="47">
        <f t="shared" si="2"/>
        <v>28.01591840625298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63341</v>
      </c>
      <c r="E14" s="31">
        <f t="shared" si="4"/>
        <v>25314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8466188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8554843</v>
      </c>
      <c r="O14" s="43">
        <f t="shared" si="2"/>
        <v>815.4459060146793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1507027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1507027</v>
      </c>
      <c r="O15" s="47">
        <f t="shared" si="2"/>
        <v>143.6495091030407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6959161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6959161</v>
      </c>
      <c r="O16" s="47">
        <f t="shared" si="2"/>
        <v>663.3458202268611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15464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15464</v>
      </c>
      <c r="O17" s="47">
        <f t="shared" si="2"/>
        <v>1.4740253550662472</v>
      </c>
      <c r="P17" s="9"/>
    </row>
    <row r="18" spans="1:16" ht="15">
      <c r="A18" s="12"/>
      <c r="B18" s="44">
        <v>539</v>
      </c>
      <c r="C18" s="20" t="s">
        <v>45</v>
      </c>
      <c r="D18" s="46">
        <v>63341</v>
      </c>
      <c r="E18" s="46">
        <v>9850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73191</v>
      </c>
      <c r="O18" s="47">
        <f t="shared" si="2"/>
        <v>6.976551329711181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1104273</v>
      </c>
      <c r="E19" s="31">
        <f t="shared" si="5"/>
        <v>567934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1672207</v>
      </c>
      <c r="O19" s="43">
        <f t="shared" si="2"/>
        <v>159.39443332380137</v>
      </c>
      <c r="P19" s="10"/>
    </row>
    <row r="20" spans="1:16" ht="15">
      <c r="A20" s="12"/>
      <c r="B20" s="44">
        <v>541</v>
      </c>
      <c r="C20" s="20" t="s">
        <v>32</v>
      </c>
      <c r="D20" s="46">
        <v>1104273</v>
      </c>
      <c r="E20" s="46">
        <v>567934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1672207</v>
      </c>
      <c r="O20" s="47">
        <f t="shared" si="2"/>
        <v>159.39443332380137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321969</v>
      </c>
      <c r="E21" s="31">
        <f t="shared" si="6"/>
        <v>235317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529986</v>
      </c>
      <c r="N21" s="31">
        <f t="shared" si="1"/>
        <v>1087272</v>
      </c>
      <c r="O21" s="43">
        <f t="shared" si="2"/>
        <v>103.63854732627966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529986</v>
      </c>
      <c r="N22" s="46">
        <f t="shared" si="1"/>
        <v>529986</v>
      </c>
      <c r="O22" s="47">
        <f t="shared" si="2"/>
        <v>50.51815842150415</v>
      </c>
      <c r="P22" s="9"/>
    </row>
    <row r="23" spans="1:16" ht="15">
      <c r="A23" s="13"/>
      <c r="B23" s="45">
        <v>559</v>
      </c>
      <c r="C23" s="21" t="s">
        <v>35</v>
      </c>
      <c r="D23" s="46">
        <v>321969</v>
      </c>
      <c r="E23" s="46">
        <v>235317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557286</v>
      </c>
      <c r="O23" s="47">
        <f t="shared" si="2"/>
        <v>53.120388904775524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509488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864179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1373667</v>
      </c>
      <c r="O24" s="43">
        <f t="shared" si="2"/>
        <v>130.93766085215898</v>
      </c>
      <c r="P24" s="9"/>
    </row>
    <row r="25" spans="1:16" ht="15">
      <c r="A25" s="12"/>
      <c r="B25" s="44">
        <v>572</v>
      </c>
      <c r="C25" s="20" t="s">
        <v>37</v>
      </c>
      <c r="D25" s="46">
        <v>440820</v>
      </c>
      <c r="E25" s="46">
        <v>0</v>
      </c>
      <c r="F25" s="46">
        <v>0</v>
      </c>
      <c r="G25" s="46">
        <v>0</v>
      </c>
      <c r="H25" s="46">
        <v>0</v>
      </c>
      <c r="I25" s="46">
        <v>864179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1304999</v>
      </c>
      <c r="O25" s="47">
        <f t="shared" si="2"/>
        <v>124.39224096844914</v>
      </c>
      <c r="P25" s="9"/>
    </row>
    <row r="26" spans="1:16" ht="15">
      <c r="A26" s="12"/>
      <c r="B26" s="44">
        <v>573</v>
      </c>
      <c r="C26" s="20" t="s">
        <v>46</v>
      </c>
      <c r="D26" s="46">
        <v>18668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18668</v>
      </c>
      <c r="O26" s="47">
        <f t="shared" si="2"/>
        <v>1.7794299876084263</v>
      </c>
      <c r="P26" s="9"/>
    </row>
    <row r="27" spans="1:16" ht="15">
      <c r="A27" s="12"/>
      <c r="B27" s="44">
        <v>579</v>
      </c>
      <c r="C27" s="20" t="s">
        <v>38</v>
      </c>
      <c r="D27" s="46">
        <v>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50000</v>
      </c>
      <c r="O27" s="47">
        <f t="shared" si="2"/>
        <v>4.76598989610142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105000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2066945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461474</v>
      </c>
      <c r="N28" s="31">
        <f t="shared" si="1"/>
        <v>2633419</v>
      </c>
      <c r="O28" s="43">
        <f t="shared" si="2"/>
        <v>251.01696692403013</v>
      </c>
      <c r="P28" s="9"/>
    </row>
    <row r="29" spans="1:16" ht="15">
      <c r="A29" s="12"/>
      <c r="B29" s="44">
        <v>581</v>
      </c>
      <c r="C29" s="20" t="s">
        <v>39</v>
      </c>
      <c r="D29" s="46">
        <v>105000</v>
      </c>
      <c r="E29" s="46">
        <v>0</v>
      </c>
      <c r="F29" s="46">
        <v>0</v>
      </c>
      <c r="G29" s="46">
        <v>0</v>
      </c>
      <c r="H29" s="46">
        <v>0</v>
      </c>
      <c r="I29" s="46">
        <v>675944</v>
      </c>
      <c r="J29" s="46">
        <v>0</v>
      </c>
      <c r="K29" s="46">
        <v>0</v>
      </c>
      <c r="L29" s="46">
        <v>0</v>
      </c>
      <c r="M29" s="46">
        <v>461474</v>
      </c>
      <c r="N29" s="46">
        <f t="shared" si="1"/>
        <v>1242418</v>
      </c>
      <c r="O29" s="47">
        <f t="shared" si="2"/>
        <v>118.42703269469068</v>
      </c>
      <c r="P29" s="9"/>
    </row>
    <row r="30" spans="1:16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1391001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1391001</v>
      </c>
      <c r="O30" s="47">
        <f t="shared" si="2"/>
        <v>132.58993422933943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SUM(D5,D10,D14,D19,D21,D24,D28)</f>
        <v>8723525</v>
      </c>
      <c r="E31" s="15">
        <f aca="true" t="shared" si="9" ref="E31:M31">SUM(E5,E10,E14,E19,E21,E24,E28)</f>
        <v>1396689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11397312</v>
      </c>
      <c r="J31" s="15">
        <f t="shared" si="9"/>
        <v>0</v>
      </c>
      <c r="K31" s="15">
        <f t="shared" si="9"/>
        <v>1165169</v>
      </c>
      <c r="L31" s="15">
        <f t="shared" si="9"/>
        <v>0</v>
      </c>
      <c r="M31" s="15">
        <f t="shared" si="9"/>
        <v>991460</v>
      </c>
      <c r="N31" s="15">
        <f t="shared" si="1"/>
        <v>23674155</v>
      </c>
      <c r="O31" s="37">
        <f t="shared" si="2"/>
        <v>2256.6156705747785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10491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1121239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1064753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2185992</v>
      </c>
      <c r="O5" s="32">
        <f aca="true" t="shared" si="2" ref="O5:O29">(N5/O$31)</f>
        <v>211.32946635730858</v>
      </c>
      <c r="P5" s="6"/>
    </row>
    <row r="6" spans="1:16" ht="15">
      <c r="A6" s="12"/>
      <c r="B6" s="44">
        <v>511</v>
      </c>
      <c r="C6" s="20" t="s">
        <v>19</v>
      </c>
      <c r="D6" s="46">
        <v>18928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18928</v>
      </c>
      <c r="O6" s="47">
        <f t="shared" si="2"/>
        <v>1.8298530549110597</v>
      </c>
      <c r="P6" s="9"/>
    </row>
    <row r="7" spans="1:16" ht="15">
      <c r="A7" s="12"/>
      <c r="B7" s="44">
        <v>512</v>
      </c>
      <c r="C7" s="20" t="s">
        <v>20</v>
      </c>
      <c r="D7" s="46">
        <v>56304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56304</v>
      </c>
      <c r="O7" s="47">
        <f t="shared" si="2"/>
        <v>5.443155452436195</v>
      </c>
      <c r="P7" s="9"/>
    </row>
    <row r="8" spans="1:16" ht="15">
      <c r="A8" s="12"/>
      <c r="B8" s="44">
        <v>513</v>
      </c>
      <c r="C8" s="20" t="s">
        <v>21</v>
      </c>
      <c r="D8" s="46">
        <v>1046007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182153</v>
      </c>
      <c r="L8" s="46">
        <v>0</v>
      </c>
      <c r="M8" s="46">
        <v>0</v>
      </c>
      <c r="N8" s="46">
        <f t="shared" si="1"/>
        <v>1228160</v>
      </c>
      <c r="O8" s="47">
        <f t="shared" si="2"/>
        <v>118.73163186388244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882600</v>
      </c>
      <c r="L9" s="46">
        <v>0</v>
      </c>
      <c r="M9" s="46">
        <v>0</v>
      </c>
      <c r="N9" s="46">
        <f t="shared" si="1"/>
        <v>882600</v>
      </c>
      <c r="O9" s="47">
        <f t="shared" si="2"/>
        <v>85.32482598607889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5784933</v>
      </c>
      <c r="E10" s="31">
        <f t="shared" si="3"/>
        <v>318595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6103528</v>
      </c>
      <c r="O10" s="43">
        <f t="shared" si="2"/>
        <v>590.0549110595514</v>
      </c>
      <c r="P10" s="10"/>
    </row>
    <row r="11" spans="1:16" ht="15">
      <c r="A11" s="12"/>
      <c r="B11" s="44">
        <v>521</v>
      </c>
      <c r="C11" s="20" t="s">
        <v>24</v>
      </c>
      <c r="D11" s="46">
        <v>3204200</v>
      </c>
      <c r="E11" s="46">
        <v>124800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3329000</v>
      </c>
      <c r="O11" s="47">
        <f t="shared" si="2"/>
        <v>321.8290796597061</v>
      </c>
      <c r="P11" s="9"/>
    </row>
    <row r="12" spans="1:16" ht="15">
      <c r="A12" s="12"/>
      <c r="B12" s="44">
        <v>522</v>
      </c>
      <c r="C12" s="20" t="s">
        <v>25</v>
      </c>
      <c r="D12" s="46">
        <v>2280672</v>
      </c>
      <c r="E12" s="46">
        <v>193795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2474467</v>
      </c>
      <c r="O12" s="47">
        <f t="shared" si="2"/>
        <v>239.21761407579274</v>
      </c>
      <c r="P12" s="9"/>
    </row>
    <row r="13" spans="1:16" ht="15">
      <c r="A13" s="12"/>
      <c r="B13" s="44">
        <v>524</v>
      </c>
      <c r="C13" s="20" t="s">
        <v>26</v>
      </c>
      <c r="D13" s="46">
        <v>300061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300061</v>
      </c>
      <c r="O13" s="47">
        <f t="shared" si="2"/>
        <v>29.00821732405259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SUM(D15:D17)</f>
        <v>0</v>
      </c>
      <c r="E14" s="31">
        <f t="shared" si="4"/>
        <v>10319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8816480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8826799</v>
      </c>
      <c r="O14" s="43">
        <f t="shared" si="2"/>
        <v>853.3255027068832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1524069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1524069</v>
      </c>
      <c r="O15" s="47">
        <f t="shared" si="2"/>
        <v>147.33845707656613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7292411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7292411</v>
      </c>
      <c r="O16" s="47">
        <f t="shared" si="2"/>
        <v>704.9894624903326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10319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10319</v>
      </c>
      <c r="O17" s="47">
        <f t="shared" si="2"/>
        <v>0.9975831399845321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1314230</v>
      </c>
      <c r="E18" s="31">
        <f t="shared" si="5"/>
        <v>380881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1695111</v>
      </c>
      <c r="O18" s="43">
        <f t="shared" si="2"/>
        <v>163.87383990719258</v>
      </c>
      <c r="P18" s="10"/>
    </row>
    <row r="19" spans="1:16" ht="15">
      <c r="A19" s="12"/>
      <c r="B19" s="44">
        <v>541</v>
      </c>
      <c r="C19" s="20" t="s">
        <v>32</v>
      </c>
      <c r="D19" s="46">
        <v>1314230</v>
      </c>
      <c r="E19" s="46">
        <v>380881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1695111</v>
      </c>
      <c r="O19" s="47">
        <f t="shared" si="2"/>
        <v>163.87383990719258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SUM(D21:D22)</f>
        <v>2152</v>
      </c>
      <c r="E20" s="31">
        <f t="shared" si="6"/>
        <v>366593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386057</v>
      </c>
      <c r="N20" s="31">
        <f t="shared" si="1"/>
        <v>754802</v>
      </c>
      <c r="O20" s="43">
        <f t="shared" si="2"/>
        <v>72.9700309358082</v>
      </c>
      <c r="P20" s="10"/>
    </row>
    <row r="21" spans="1:16" ht="15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386057</v>
      </c>
      <c r="N21" s="46">
        <f t="shared" si="1"/>
        <v>386057</v>
      </c>
      <c r="O21" s="47">
        <f t="shared" si="2"/>
        <v>37.32182907965971</v>
      </c>
      <c r="P21" s="9"/>
    </row>
    <row r="22" spans="1:16" ht="15">
      <c r="A22" s="13"/>
      <c r="B22" s="45">
        <v>559</v>
      </c>
      <c r="C22" s="21" t="s">
        <v>35</v>
      </c>
      <c r="D22" s="46">
        <v>2152</v>
      </c>
      <c r="E22" s="46">
        <v>366593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368745</v>
      </c>
      <c r="O22" s="47">
        <f t="shared" si="2"/>
        <v>35.64820185614849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SUM(D24:D25)</f>
        <v>409552</v>
      </c>
      <c r="E23" s="31">
        <f t="shared" si="7"/>
        <v>23359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839937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1272848</v>
      </c>
      <c r="O23" s="43">
        <f t="shared" si="2"/>
        <v>123.05181747873164</v>
      </c>
      <c r="P23" s="9"/>
    </row>
    <row r="24" spans="1:16" ht="15">
      <c r="A24" s="12"/>
      <c r="B24" s="44">
        <v>572</v>
      </c>
      <c r="C24" s="20" t="s">
        <v>37</v>
      </c>
      <c r="D24" s="46">
        <v>340399</v>
      </c>
      <c r="E24" s="46">
        <v>23359</v>
      </c>
      <c r="F24" s="46">
        <v>0</v>
      </c>
      <c r="G24" s="46">
        <v>0</v>
      </c>
      <c r="H24" s="46">
        <v>0</v>
      </c>
      <c r="I24" s="46">
        <v>839937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1203695</v>
      </c>
      <c r="O24" s="47">
        <f t="shared" si="2"/>
        <v>116.36649265274555</v>
      </c>
      <c r="P24" s="9"/>
    </row>
    <row r="25" spans="1:16" ht="15">
      <c r="A25" s="12"/>
      <c r="B25" s="44">
        <v>579</v>
      </c>
      <c r="C25" s="20" t="s">
        <v>38</v>
      </c>
      <c r="D25" s="46">
        <v>69153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69153</v>
      </c>
      <c r="O25" s="47">
        <f t="shared" si="2"/>
        <v>6.685324825986079</v>
      </c>
      <c r="P25" s="9"/>
    </row>
    <row r="26" spans="1:16" ht="15.75">
      <c r="A26" s="28" t="s">
        <v>41</v>
      </c>
      <c r="B26" s="29"/>
      <c r="C26" s="30"/>
      <c r="D26" s="31">
        <f aca="true" t="shared" si="8" ref="D26:M26">SUM(D27:D28)</f>
        <v>38355</v>
      </c>
      <c r="E26" s="31">
        <f t="shared" si="8"/>
        <v>507800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1881946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140498</v>
      </c>
      <c r="N26" s="31">
        <f t="shared" si="1"/>
        <v>2568599</v>
      </c>
      <c r="O26" s="43">
        <f t="shared" si="2"/>
        <v>248.3177687548337</v>
      </c>
      <c r="P26" s="9"/>
    </row>
    <row r="27" spans="1:16" ht="15">
      <c r="A27" s="12"/>
      <c r="B27" s="44">
        <v>581</v>
      </c>
      <c r="C27" s="20" t="s">
        <v>39</v>
      </c>
      <c r="D27" s="46">
        <v>38355</v>
      </c>
      <c r="E27" s="46">
        <v>507800</v>
      </c>
      <c r="F27" s="46">
        <v>0</v>
      </c>
      <c r="G27" s="46">
        <v>0</v>
      </c>
      <c r="H27" s="46">
        <v>0</v>
      </c>
      <c r="I27" s="46">
        <v>500000</v>
      </c>
      <c r="J27" s="46">
        <v>0</v>
      </c>
      <c r="K27" s="46">
        <v>0</v>
      </c>
      <c r="L27" s="46">
        <v>0</v>
      </c>
      <c r="M27" s="46">
        <v>140498</v>
      </c>
      <c r="N27" s="46">
        <f t="shared" si="1"/>
        <v>1186653</v>
      </c>
      <c r="O27" s="47">
        <f t="shared" si="2"/>
        <v>114.7189675174014</v>
      </c>
      <c r="P27" s="9"/>
    </row>
    <row r="28" spans="1:16" ht="15.75" thickBot="1">
      <c r="A28" s="12"/>
      <c r="B28" s="44">
        <v>591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1381946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1381946</v>
      </c>
      <c r="O28" s="47">
        <f t="shared" si="2"/>
        <v>133.59880123743233</v>
      </c>
      <c r="P28" s="9"/>
    </row>
    <row r="29" spans="1:119" ht="16.5" thickBot="1">
      <c r="A29" s="14" t="s">
        <v>10</v>
      </c>
      <c r="B29" s="23"/>
      <c r="C29" s="22"/>
      <c r="D29" s="15">
        <f>SUM(D5,D10,D14,D18,D20,D23,D26)</f>
        <v>8670461</v>
      </c>
      <c r="E29" s="15">
        <f aca="true" t="shared" si="9" ref="E29:M29">SUM(E5,E10,E14,E18,E20,E23,E26)</f>
        <v>1607547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11538363</v>
      </c>
      <c r="J29" s="15">
        <f t="shared" si="9"/>
        <v>0</v>
      </c>
      <c r="K29" s="15">
        <f t="shared" si="9"/>
        <v>1064753</v>
      </c>
      <c r="L29" s="15">
        <f t="shared" si="9"/>
        <v>0</v>
      </c>
      <c r="M29" s="15">
        <f t="shared" si="9"/>
        <v>526555</v>
      </c>
      <c r="N29" s="15">
        <f t="shared" si="1"/>
        <v>23407679</v>
      </c>
      <c r="O29" s="37">
        <f t="shared" si="2"/>
        <v>2262.9233372003096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10344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679470</v>
      </c>
      <c r="E5" s="26">
        <f t="shared" si="0"/>
        <v>93907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906646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1680023</v>
      </c>
      <c r="O5" s="32">
        <f aca="true" t="shared" si="2" ref="O5:O31">(N5/O$33)</f>
        <v>161.35449481367652</v>
      </c>
      <c r="P5" s="6"/>
    </row>
    <row r="6" spans="1:16" ht="15">
      <c r="A6" s="12"/>
      <c r="B6" s="44">
        <v>511</v>
      </c>
      <c r="C6" s="20" t="s">
        <v>19</v>
      </c>
      <c r="D6" s="46">
        <v>18776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18776</v>
      </c>
      <c r="O6" s="47">
        <f t="shared" si="2"/>
        <v>1.803303880138302</v>
      </c>
      <c r="P6" s="9"/>
    </row>
    <row r="7" spans="1:16" ht="15">
      <c r="A7" s="12"/>
      <c r="B7" s="44">
        <v>512</v>
      </c>
      <c r="C7" s="20" t="s">
        <v>20</v>
      </c>
      <c r="D7" s="46">
        <v>44479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44479</v>
      </c>
      <c r="O7" s="47">
        <f t="shared" si="2"/>
        <v>4.271897810218978</v>
      </c>
      <c r="P7" s="9"/>
    </row>
    <row r="8" spans="1:16" ht="15">
      <c r="A8" s="12"/>
      <c r="B8" s="44">
        <v>513</v>
      </c>
      <c r="C8" s="20" t="s">
        <v>21</v>
      </c>
      <c r="D8" s="46">
        <v>616215</v>
      </c>
      <c r="E8" s="46">
        <v>93907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208838</v>
      </c>
      <c r="L8" s="46">
        <v>0</v>
      </c>
      <c r="M8" s="46">
        <v>0</v>
      </c>
      <c r="N8" s="46">
        <f t="shared" si="1"/>
        <v>918960</v>
      </c>
      <c r="O8" s="47">
        <f t="shared" si="2"/>
        <v>88.2597003457549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697808</v>
      </c>
      <c r="L9" s="46">
        <v>0</v>
      </c>
      <c r="M9" s="46">
        <v>0</v>
      </c>
      <c r="N9" s="46">
        <f t="shared" si="1"/>
        <v>697808</v>
      </c>
      <c r="O9" s="47">
        <f t="shared" si="2"/>
        <v>67.01959277756436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5647726</v>
      </c>
      <c r="E10" s="31">
        <f t="shared" si="3"/>
        <v>594416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5000</v>
      </c>
      <c r="N10" s="42">
        <f t="shared" si="1"/>
        <v>6247142</v>
      </c>
      <c r="O10" s="43">
        <f t="shared" si="2"/>
        <v>599.994429504418</v>
      </c>
      <c r="P10" s="10"/>
    </row>
    <row r="11" spans="1:16" ht="15">
      <c r="A11" s="12"/>
      <c r="B11" s="44">
        <v>521</v>
      </c>
      <c r="C11" s="20" t="s">
        <v>24</v>
      </c>
      <c r="D11" s="46">
        <v>3133325</v>
      </c>
      <c r="E11" s="46">
        <v>108752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3242077</v>
      </c>
      <c r="O11" s="47">
        <f t="shared" si="2"/>
        <v>311.3788897426047</v>
      </c>
      <c r="P11" s="9"/>
    </row>
    <row r="12" spans="1:16" ht="15">
      <c r="A12" s="12"/>
      <c r="B12" s="44">
        <v>522</v>
      </c>
      <c r="C12" s="20" t="s">
        <v>25</v>
      </c>
      <c r="D12" s="46">
        <v>2163641</v>
      </c>
      <c r="E12" s="46">
        <v>485664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5000</v>
      </c>
      <c r="N12" s="46">
        <f t="shared" si="1"/>
        <v>2654305</v>
      </c>
      <c r="O12" s="47">
        <f t="shared" si="2"/>
        <v>254.92748751440647</v>
      </c>
      <c r="P12" s="9"/>
    </row>
    <row r="13" spans="1:16" ht="15">
      <c r="A13" s="12"/>
      <c r="B13" s="44">
        <v>524</v>
      </c>
      <c r="C13" s="20" t="s">
        <v>26</v>
      </c>
      <c r="D13" s="46">
        <v>350760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350760</v>
      </c>
      <c r="O13" s="47">
        <f t="shared" si="2"/>
        <v>33.68805224740684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381425</v>
      </c>
      <c r="E14" s="31">
        <f t="shared" si="4"/>
        <v>56609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8386203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8824237</v>
      </c>
      <c r="O14" s="43">
        <f t="shared" si="2"/>
        <v>847.5064348828275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1632773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1632773</v>
      </c>
      <c r="O15" s="47">
        <f t="shared" si="2"/>
        <v>156.81646177487514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6753430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6753430</v>
      </c>
      <c r="O16" s="47">
        <f t="shared" si="2"/>
        <v>648.6198616980407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56609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56609</v>
      </c>
      <c r="O17" s="47">
        <f t="shared" si="2"/>
        <v>5.4368997310795235</v>
      </c>
      <c r="P17" s="9"/>
    </row>
    <row r="18" spans="1:16" ht="15">
      <c r="A18" s="12"/>
      <c r="B18" s="44">
        <v>539</v>
      </c>
      <c r="C18" s="20" t="s">
        <v>45</v>
      </c>
      <c r="D18" s="46">
        <v>381425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381425</v>
      </c>
      <c r="O18" s="47">
        <f t="shared" si="2"/>
        <v>36.63321167883212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1891258</v>
      </c>
      <c r="E19" s="31">
        <f t="shared" si="5"/>
        <v>769415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2660673</v>
      </c>
      <c r="O19" s="43">
        <f t="shared" si="2"/>
        <v>255.5390895121014</v>
      </c>
      <c r="P19" s="10"/>
    </row>
    <row r="20" spans="1:16" ht="15">
      <c r="A20" s="12"/>
      <c r="B20" s="44">
        <v>541</v>
      </c>
      <c r="C20" s="20" t="s">
        <v>32</v>
      </c>
      <c r="D20" s="46">
        <v>1891258</v>
      </c>
      <c r="E20" s="46">
        <v>769415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2660673</v>
      </c>
      <c r="O20" s="47">
        <f t="shared" si="2"/>
        <v>255.5390895121014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0</v>
      </c>
      <c r="E21" s="31">
        <f t="shared" si="6"/>
        <v>1715302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452548</v>
      </c>
      <c r="N21" s="31">
        <f t="shared" si="1"/>
        <v>2167850</v>
      </c>
      <c r="O21" s="43">
        <f t="shared" si="2"/>
        <v>208.20687668075297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452548</v>
      </c>
      <c r="N22" s="46">
        <f t="shared" si="1"/>
        <v>452548</v>
      </c>
      <c r="O22" s="47">
        <f t="shared" si="2"/>
        <v>43.46407990779869</v>
      </c>
      <c r="P22" s="9"/>
    </row>
    <row r="23" spans="1:16" ht="15">
      <c r="A23" s="13"/>
      <c r="B23" s="45">
        <v>559</v>
      </c>
      <c r="C23" s="21" t="s">
        <v>35</v>
      </c>
      <c r="D23" s="46">
        <v>0</v>
      </c>
      <c r="E23" s="46">
        <v>1715302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1715302</v>
      </c>
      <c r="O23" s="47">
        <f t="shared" si="2"/>
        <v>164.74279677295428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330427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810211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1140638</v>
      </c>
      <c r="O24" s="43">
        <f t="shared" si="2"/>
        <v>109.55032654629274</v>
      </c>
      <c r="P24" s="9"/>
    </row>
    <row r="25" spans="1:16" ht="15">
      <c r="A25" s="12"/>
      <c r="B25" s="44">
        <v>572</v>
      </c>
      <c r="C25" s="20" t="s">
        <v>37</v>
      </c>
      <c r="D25" s="46">
        <v>265302</v>
      </c>
      <c r="E25" s="46">
        <v>0</v>
      </c>
      <c r="F25" s="46">
        <v>0</v>
      </c>
      <c r="G25" s="46">
        <v>0</v>
      </c>
      <c r="H25" s="46">
        <v>0</v>
      </c>
      <c r="I25" s="46">
        <v>810211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1075513</v>
      </c>
      <c r="O25" s="47">
        <f t="shared" si="2"/>
        <v>103.29552439492893</v>
      </c>
      <c r="P25" s="9"/>
    </row>
    <row r="26" spans="1:16" ht="15">
      <c r="A26" s="12"/>
      <c r="B26" s="44">
        <v>579</v>
      </c>
      <c r="C26" s="20" t="s">
        <v>38</v>
      </c>
      <c r="D26" s="46">
        <v>65125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65125</v>
      </c>
      <c r="O26" s="47">
        <f t="shared" si="2"/>
        <v>6.254802151363811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SUM(D28:D30)</f>
        <v>10572</v>
      </c>
      <c r="E27" s="31">
        <f t="shared" si="8"/>
        <v>162372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1941432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309442</v>
      </c>
      <c r="N27" s="31">
        <f t="shared" si="1"/>
        <v>2423818</v>
      </c>
      <c r="O27" s="43">
        <f t="shared" si="2"/>
        <v>232.79081828659238</v>
      </c>
      <c r="P27" s="9"/>
    </row>
    <row r="28" spans="1:16" ht="15">
      <c r="A28" s="12"/>
      <c r="B28" s="44">
        <v>581</v>
      </c>
      <c r="C28" s="20" t="s">
        <v>39</v>
      </c>
      <c r="D28" s="46">
        <v>5572</v>
      </c>
      <c r="E28" s="46">
        <v>162372</v>
      </c>
      <c r="F28" s="46">
        <v>0</v>
      </c>
      <c r="G28" s="46">
        <v>0</v>
      </c>
      <c r="H28" s="46">
        <v>0</v>
      </c>
      <c r="I28" s="46">
        <v>502460</v>
      </c>
      <c r="J28" s="46">
        <v>0</v>
      </c>
      <c r="K28" s="46">
        <v>0</v>
      </c>
      <c r="L28" s="46">
        <v>0</v>
      </c>
      <c r="M28" s="46">
        <v>309442</v>
      </c>
      <c r="N28" s="46">
        <f t="shared" si="1"/>
        <v>979846</v>
      </c>
      <c r="O28" s="47">
        <f t="shared" si="2"/>
        <v>94.10737610449482</v>
      </c>
      <c r="P28" s="9"/>
    </row>
    <row r="29" spans="1:16" ht="15">
      <c r="A29" s="12"/>
      <c r="B29" s="44">
        <v>590</v>
      </c>
      <c r="C29" s="20" t="s">
        <v>57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5000</v>
      </c>
      <c r="O29" s="47">
        <f t="shared" si="2"/>
        <v>0.48021513638109875</v>
      </c>
      <c r="P29" s="9"/>
    </row>
    <row r="30" spans="1:16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1438972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1438972</v>
      </c>
      <c r="O30" s="47">
        <f t="shared" si="2"/>
        <v>138.2032270457165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SUM(D5,D10,D14,D19,D21,D24,D27)</f>
        <v>8940878</v>
      </c>
      <c r="E31" s="15">
        <f aca="true" t="shared" si="9" ref="E31:M31">SUM(E5,E10,E14,E19,E21,E24,E27)</f>
        <v>3392021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11137846</v>
      </c>
      <c r="J31" s="15">
        <f t="shared" si="9"/>
        <v>0</v>
      </c>
      <c r="K31" s="15">
        <f t="shared" si="9"/>
        <v>906646</v>
      </c>
      <c r="L31" s="15">
        <f t="shared" si="9"/>
        <v>0</v>
      </c>
      <c r="M31" s="15">
        <f t="shared" si="9"/>
        <v>766990</v>
      </c>
      <c r="N31" s="15">
        <f t="shared" si="1"/>
        <v>25144381</v>
      </c>
      <c r="O31" s="37">
        <f t="shared" si="2"/>
        <v>2414.9424702266615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58</v>
      </c>
      <c r="M33" s="93"/>
      <c r="N33" s="93"/>
      <c r="O33" s="41">
        <v>10412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652460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848437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1500897</v>
      </c>
      <c r="O5" s="32">
        <f aca="true" t="shared" si="2" ref="O5:O31">(N5/O$33)</f>
        <v>144.86024515008205</v>
      </c>
      <c r="P5" s="6"/>
    </row>
    <row r="6" spans="1:16" ht="15">
      <c r="A6" s="12"/>
      <c r="B6" s="44">
        <v>511</v>
      </c>
      <c r="C6" s="20" t="s">
        <v>19</v>
      </c>
      <c r="D6" s="46">
        <v>21306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21306</v>
      </c>
      <c r="O6" s="47">
        <f t="shared" si="2"/>
        <v>2.056365215712769</v>
      </c>
      <c r="P6" s="9"/>
    </row>
    <row r="7" spans="1:16" ht="15">
      <c r="A7" s="12"/>
      <c r="B7" s="44">
        <v>512</v>
      </c>
      <c r="C7" s="20" t="s">
        <v>20</v>
      </c>
      <c r="D7" s="46">
        <v>42441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42441</v>
      </c>
      <c r="O7" s="47">
        <f t="shared" si="2"/>
        <v>4.0962262329890935</v>
      </c>
      <c r="P7" s="9"/>
    </row>
    <row r="8" spans="1:16" ht="15">
      <c r="A8" s="12"/>
      <c r="B8" s="44">
        <v>513</v>
      </c>
      <c r="C8" s="20" t="s">
        <v>21</v>
      </c>
      <c r="D8" s="46">
        <v>588713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588713</v>
      </c>
      <c r="O8" s="47">
        <f t="shared" si="2"/>
        <v>56.82009458546472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848437</v>
      </c>
      <c r="L9" s="46">
        <v>0</v>
      </c>
      <c r="M9" s="46">
        <v>0</v>
      </c>
      <c r="N9" s="46">
        <f t="shared" si="1"/>
        <v>848437</v>
      </c>
      <c r="O9" s="47">
        <f t="shared" si="2"/>
        <v>81.88755911591545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5805083</v>
      </c>
      <c r="E10" s="31">
        <f t="shared" si="3"/>
        <v>481131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6286214</v>
      </c>
      <c r="O10" s="43">
        <f t="shared" si="2"/>
        <v>606.7188495318985</v>
      </c>
      <c r="P10" s="10"/>
    </row>
    <row r="11" spans="1:16" ht="15">
      <c r="A11" s="12"/>
      <c r="B11" s="44">
        <v>521</v>
      </c>
      <c r="C11" s="20" t="s">
        <v>24</v>
      </c>
      <c r="D11" s="46">
        <v>3178461</v>
      </c>
      <c r="E11" s="46">
        <v>363569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3542030</v>
      </c>
      <c r="O11" s="47">
        <f t="shared" si="2"/>
        <v>341.8617894025673</v>
      </c>
      <c r="P11" s="9"/>
    </row>
    <row r="12" spans="1:16" ht="15">
      <c r="A12" s="12"/>
      <c r="B12" s="44">
        <v>522</v>
      </c>
      <c r="C12" s="20" t="s">
        <v>25</v>
      </c>
      <c r="D12" s="46">
        <v>2243767</v>
      </c>
      <c r="E12" s="46">
        <v>117562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2361329</v>
      </c>
      <c r="O12" s="47">
        <f t="shared" si="2"/>
        <v>227.90551105105683</v>
      </c>
      <c r="P12" s="9"/>
    </row>
    <row r="13" spans="1:16" ht="15">
      <c r="A13" s="12"/>
      <c r="B13" s="44">
        <v>524</v>
      </c>
      <c r="C13" s="20" t="s">
        <v>26</v>
      </c>
      <c r="D13" s="46">
        <v>382855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382855</v>
      </c>
      <c r="O13" s="47">
        <f t="shared" si="2"/>
        <v>36.9515490782743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314007</v>
      </c>
      <c r="E14" s="31">
        <f t="shared" si="4"/>
        <v>340729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7666820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8321556</v>
      </c>
      <c r="O14" s="43">
        <f t="shared" si="2"/>
        <v>803.1614709004922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995</v>
      </c>
      <c r="F15" s="46">
        <v>0</v>
      </c>
      <c r="G15" s="46">
        <v>0</v>
      </c>
      <c r="H15" s="46">
        <v>0</v>
      </c>
      <c r="I15" s="46">
        <v>1590120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1591115</v>
      </c>
      <c r="O15" s="47">
        <f t="shared" si="2"/>
        <v>153.56770581990156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144639</v>
      </c>
      <c r="F16" s="46">
        <v>0</v>
      </c>
      <c r="G16" s="46">
        <v>0</v>
      </c>
      <c r="H16" s="46">
        <v>0</v>
      </c>
      <c r="I16" s="46">
        <v>6076700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6221339</v>
      </c>
      <c r="O16" s="47">
        <f t="shared" si="2"/>
        <v>600.4573882829843</v>
      </c>
      <c r="P16" s="9"/>
    </row>
    <row r="17" spans="1:16" ht="15">
      <c r="A17" s="12"/>
      <c r="B17" s="44">
        <v>537</v>
      </c>
      <c r="C17" s="20" t="s">
        <v>72</v>
      </c>
      <c r="D17" s="46">
        <v>0</v>
      </c>
      <c r="E17" s="46">
        <v>7590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7590</v>
      </c>
      <c r="O17" s="47">
        <f t="shared" si="2"/>
        <v>0.7325547727053373</v>
      </c>
      <c r="P17" s="9"/>
    </row>
    <row r="18" spans="1:16" ht="15">
      <c r="A18" s="12"/>
      <c r="B18" s="44">
        <v>538</v>
      </c>
      <c r="C18" s="20" t="s">
        <v>30</v>
      </c>
      <c r="D18" s="46">
        <v>0</v>
      </c>
      <c r="E18" s="46">
        <v>57860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57860</v>
      </c>
      <c r="O18" s="47">
        <f t="shared" si="2"/>
        <v>5.5844030498986585</v>
      </c>
      <c r="P18" s="9"/>
    </row>
    <row r="19" spans="1:16" ht="15">
      <c r="A19" s="12"/>
      <c r="B19" s="44">
        <v>539</v>
      </c>
      <c r="C19" s="20" t="s">
        <v>45</v>
      </c>
      <c r="D19" s="46">
        <v>314007</v>
      </c>
      <c r="E19" s="46">
        <v>129645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443652</v>
      </c>
      <c r="O19" s="47">
        <f t="shared" si="2"/>
        <v>42.819418975002414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1497716</v>
      </c>
      <c r="E20" s="31">
        <f t="shared" si="5"/>
        <v>456373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1954089</v>
      </c>
      <c r="O20" s="43">
        <f t="shared" si="2"/>
        <v>188.60042466943347</v>
      </c>
      <c r="P20" s="10"/>
    </row>
    <row r="21" spans="1:16" ht="15">
      <c r="A21" s="12"/>
      <c r="B21" s="44">
        <v>541</v>
      </c>
      <c r="C21" s="20" t="s">
        <v>32</v>
      </c>
      <c r="D21" s="46">
        <v>1497716</v>
      </c>
      <c r="E21" s="46">
        <v>456373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1954089</v>
      </c>
      <c r="O21" s="47">
        <f t="shared" si="2"/>
        <v>188.60042466943347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SUM(D23:D24)</f>
        <v>0</v>
      </c>
      <c r="E22" s="31">
        <f t="shared" si="6"/>
        <v>797801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299680</v>
      </c>
      <c r="N22" s="31">
        <f t="shared" si="1"/>
        <v>1097481</v>
      </c>
      <c r="O22" s="43">
        <f t="shared" si="2"/>
        <v>105.92423511244088</v>
      </c>
      <c r="P22" s="10"/>
    </row>
    <row r="23" spans="1:16" ht="15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299680</v>
      </c>
      <c r="N23" s="46">
        <f t="shared" si="1"/>
        <v>299680</v>
      </c>
      <c r="O23" s="47">
        <f t="shared" si="2"/>
        <v>28.923849049319564</v>
      </c>
      <c r="P23" s="9"/>
    </row>
    <row r="24" spans="1:16" ht="15">
      <c r="A24" s="13"/>
      <c r="B24" s="45">
        <v>559</v>
      </c>
      <c r="C24" s="21" t="s">
        <v>35</v>
      </c>
      <c r="D24" s="46">
        <v>0</v>
      </c>
      <c r="E24" s="46">
        <v>797801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797801</v>
      </c>
      <c r="O24" s="47">
        <f t="shared" si="2"/>
        <v>77.00038606312133</v>
      </c>
      <c r="P24" s="9"/>
    </row>
    <row r="25" spans="1:16" ht="15.75">
      <c r="A25" s="28" t="s">
        <v>36</v>
      </c>
      <c r="B25" s="29"/>
      <c r="C25" s="30"/>
      <c r="D25" s="31">
        <f aca="true" t="shared" si="7" ref="D25:M25">SUM(D26:D27)</f>
        <v>285068</v>
      </c>
      <c r="E25" s="31">
        <f t="shared" si="7"/>
        <v>68451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857661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1211180</v>
      </c>
      <c r="O25" s="43">
        <f t="shared" si="2"/>
        <v>116.8979828201911</v>
      </c>
      <c r="P25" s="9"/>
    </row>
    <row r="26" spans="1:16" ht="15">
      <c r="A26" s="12"/>
      <c r="B26" s="44">
        <v>572</v>
      </c>
      <c r="C26" s="20" t="s">
        <v>37</v>
      </c>
      <c r="D26" s="46">
        <v>232942</v>
      </c>
      <c r="E26" s="46">
        <v>68451</v>
      </c>
      <c r="F26" s="46">
        <v>0</v>
      </c>
      <c r="G26" s="46">
        <v>0</v>
      </c>
      <c r="H26" s="46">
        <v>0</v>
      </c>
      <c r="I26" s="46">
        <v>848211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1149604</v>
      </c>
      <c r="O26" s="47">
        <f t="shared" si="2"/>
        <v>110.95492713058584</v>
      </c>
      <c r="P26" s="9"/>
    </row>
    <row r="27" spans="1:16" ht="15">
      <c r="A27" s="12"/>
      <c r="B27" s="44">
        <v>579</v>
      </c>
      <c r="C27" s="20" t="s">
        <v>38</v>
      </c>
      <c r="D27" s="46">
        <v>52126</v>
      </c>
      <c r="E27" s="46">
        <v>0</v>
      </c>
      <c r="F27" s="46">
        <v>0</v>
      </c>
      <c r="G27" s="46">
        <v>0</v>
      </c>
      <c r="H27" s="46">
        <v>0</v>
      </c>
      <c r="I27" s="46">
        <v>9450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61576</v>
      </c>
      <c r="O27" s="47">
        <f t="shared" si="2"/>
        <v>5.94305568960525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5000</v>
      </c>
      <c r="E28" s="31">
        <f t="shared" si="8"/>
        <v>455193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1999000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52968</v>
      </c>
      <c r="N28" s="31">
        <f t="shared" si="1"/>
        <v>2512161</v>
      </c>
      <c r="O28" s="43">
        <f t="shared" si="2"/>
        <v>242.46317922980407</v>
      </c>
      <c r="P28" s="9"/>
    </row>
    <row r="29" spans="1:16" ht="15">
      <c r="A29" s="12"/>
      <c r="B29" s="44">
        <v>581</v>
      </c>
      <c r="C29" s="20" t="s">
        <v>39</v>
      </c>
      <c r="D29" s="46">
        <v>5000</v>
      </c>
      <c r="E29" s="46">
        <v>455193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52968</v>
      </c>
      <c r="N29" s="46">
        <f t="shared" si="1"/>
        <v>1013161</v>
      </c>
      <c r="O29" s="47">
        <f t="shared" si="2"/>
        <v>97.78602451500821</v>
      </c>
      <c r="P29" s="9"/>
    </row>
    <row r="30" spans="1:16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1499000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1499000</v>
      </c>
      <c r="O30" s="47">
        <f t="shared" si="2"/>
        <v>144.67715471479588</v>
      </c>
      <c r="P30" s="9"/>
    </row>
    <row r="31" spans="1:119" ht="16.5" thickBot="1">
      <c r="A31" s="14" t="s">
        <v>10</v>
      </c>
      <c r="B31" s="23"/>
      <c r="C31" s="22"/>
      <c r="D31" s="15">
        <f>SUM(D5,D10,D14,D20,D22,D25,D28)</f>
        <v>8559334</v>
      </c>
      <c r="E31" s="15">
        <f aca="true" t="shared" si="9" ref="E31:M31">SUM(E5,E10,E14,E20,E22,E25,E28)</f>
        <v>2599678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10523481</v>
      </c>
      <c r="J31" s="15">
        <f t="shared" si="9"/>
        <v>0</v>
      </c>
      <c r="K31" s="15">
        <f t="shared" si="9"/>
        <v>848437</v>
      </c>
      <c r="L31" s="15">
        <f t="shared" si="9"/>
        <v>0</v>
      </c>
      <c r="M31" s="15">
        <f t="shared" si="9"/>
        <v>352648</v>
      </c>
      <c r="N31" s="15">
        <f t="shared" si="1"/>
        <v>22883578</v>
      </c>
      <c r="O31" s="37">
        <f t="shared" si="2"/>
        <v>2208.6263874143424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10361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1225612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2963088</v>
      </c>
      <c r="K5" s="26">
        <f t="shared" si="0"/>
        <v>1792827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5981527</v>
      </c>
      <c r="O5" s="32">
        <f aca="true" t="shared" si="2" ref="O5:O30">(N5/O$32)</f>
        <v>533.6837080656674</v>
      </c>
      <c r="P5" s="6"/>
    </row>
    <row r="6" spans="1:16" ht="15">
      <c r="A6" s="12"/>
      <c r="B6" s="44">
        <v>511</v>
      </c>
      <c r="C6" s="20" t="s">
        <v>19</v>
      </c>
      <c r="D6" s="46">
        <v>22741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22741</v>
      </c>
      <c r="O6" s="47">
        <f t="shared" si="2"/>
        <v>2.0289971448965023</v>
      </c>
      <c r="P6" s="9"/>
    </row>
    <row r="7" spans="1:16" ht="15">
      <c r="A7" s="12"/>
      <c r="B7" s="44">
        <v>512</v>
      </c>
      <c r="C7" s="20" t="s">
        <v>20</v>
      </c>
      <c r="D7" s="46">
        <v>66670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66670</v>
      </c>
      <c r="O7" s="47">
        <f t="shared" si="2"/>
        <v>5.948429693076374</v>
      </c>
      <c r="P7" s="9"/>
    </row>
    <row r="8" spans="1:16" ht="15">
      <c r="A8" s="12"/>
      <c r="B8" s="44">
        <v>513</v>
      </c>
      <c r="C8" s="20" t="s">
        <v>21</v>
      </c>
      <c r="D8" s="46">
        <v>960313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2963088</v>
      </c>
      <c r="K8" s="46">
        <v>225065</v>
      </c>
      <c r="L8" s="46">
        <v>0</v>
      </c>
      <c r="M8" s="46">
        <v>0</v>
      </c>
      <c r="N8" s="46">
        <f t="shared" si="1"/>
        <v>4148466</v>
      </c>
      <c r="O8" s="47">
        <f t="shared" si="2"/>
        <v>370.13436830835116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1567762</v>
      </c>
      <c r="L9" s="46">
        <v>0</v>
      </c>
      <c r="M9" s="46">
        <v>0</v>
      </c>
      <c r="N9" s="46">
        <f t="shared" si="1"/>
        <v>1567762</v>
      </c>
      <c r="O9" s="47">
        <f t="shared" si="2"/>
        <v>139.87883654532476</v>
      </c>
      <c r="P9" s="9"/>
    </row>
    <row r="10" spans="1:16" ht="15">
      <c r="A10" s="12"/>
      <c r="B10" s="44">
        <v>519</v>
      </c>
      <c r="C10" s="20" t="s">
        <v>80</v>
      </c>
      <c r="D10" s="46">
        <v>175888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175888</v>
      </c>
      <c r="O10" s="47">
        <f t="shared" si="2"/>
        <v>15.693076374018558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SUM(D12:D14)</f>
        <v>8115117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8115117</v>
      </c>
      <c r="O11" s="43">
        <f t="shared" si="2"/>
        <v>724.0468415417558</v>
      </c>
      <c r="P11" s="10"/>
    </row>
    <row r="12" spans="1:16" ht="15">
      <c r="A12" s="12"/>
      <c r="B12" s="44">
        <v>521</v>
      </c>
      <c r="C12" s="20" t="s">
        <v>24</v>
      </c>
      <c r="D12" s="46">
        <v>4139810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4139810</v>
      </c>
      <c r="O12" s="47">
        <f t="shared" si="2"/>
        <v>369.3620628122769</v>
      </c>
      <c r="P12" s="9"/>
    </row>
    <row r="13" spans="1:16" ht="15">
      <c r="A13" s="12"/>
      <c r="B13" s="44">
        <v>522</v>
      </c>
      <c r="C13" s="20" t="s">
        <v>25</v>
      </c>
      <c r="D13" s="46">
        <v>3662274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3662274</v>
      </c>
      <c r="O13" s="47">
        <f t="shared" si="2"/>
        <v>326.7553533190578</v>
      </c>
      <c r="P13" s="9"/>
    </row>
    <row r="14" spans="1:16" ht="15">
      <c r="A14" s="12"/>
      <c r="B14" s="44">
        <v>524</v>
      </c>
      <c r="C14" s="20" t="s">
        <v>26</v>
      </c>
      <c r="D14" s="46">
        <v>313033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313033</v>
      </c>
      <c r="O14" s="47">
        <f t="shared" si="2"/>
        <v>27.92942541042113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SUM(D16:D19)</f>
        <v>34229</v>
      </c>
      <c r="E15" s="31">
        <f t="shared" si="4"/>
        <v>181224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7956659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8172112</v>
      </c>
      <c r="O15" s="43">
        <f t="shared" si="2"/>
        <v>729.1320485367595</v>
      </c>
      <c r="P15" s="10"/>
    </row>
    <row r="16" spans="1:16" ht="15">
      <c r="A16" s="12"/>
      <c r="B16" s="44">
        <v>534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1909971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1909971</v>
      </c>
      <c r="O16" s="47">
        <f t="shared" si="2"/>
        <v>170.41140256959315</v>
      </c>
      <c r="P16" s="9"/>
    </row>
    <row r="17" spans="1:16" ht="15">
      <c r="A17" s="12"/>
      <c r="B17" s="44">
        <v>536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6046688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6046688</v>
      </c>
      <c r="O17" s="47">
        <f t="shared" si="2"/>
        <v>539.4975017844397</v>
      </c>
      <c r="P17" s="9"/>
    </row>
    <row r="18" spans="1:16" ht="15">
      <c r="A18" s="12"/>
      <c r="B18" s="44">
        <v>538</v>
      </c>
      <c r="C18" s="20" t="s">
        <v>62</v>
      </c>
      <c r="D18" s="46">
        <v>0</v>
      </c>
      <c r="E18" s="46">
        <v>181224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181224</v>
      </c>
      <c r="O18" s="47">
        <f t="shared" si="2"/>
        <v>16.16916488222698</v>
      </c>
      <c r="P18" s="9"/>
    </row>
    <row r="19" spans="1:16" ht="15">
      <c r="A19" s="12"/>
      <c r="B19" s="44">
        <v>539</v>
      </c>
      <c r="C19" s="20" t="s">
        <v>45</v>
      </c>
      <c r="D19" s="46">
        <v>34229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34229</v>
      </c>
      <c r="O19" s="47">
        <f t="shared" si="2"/>
        <v>3.053979300499643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1105662</v>
      </c>
      <c r="E20" s="31">
        <f t="shared" si="5"/>
        <v>652623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1758285</v>
      </c>
      <c r="O20" s="43">
        <f t="shared" si="2"/>
        <v>156.8776766595289</v>
      </c>
      <c r="P20" s="10"/>
    </row>
    <row r="21" spans="1:16" ht="15">
      <c r="A21" s="12"/>
      <c r="B21" s="44">
        <v>541</v>
      </c>
      <c r="C21" s="20" t="s">
        <v>63</v>
      </c>
      <c r="D21" s="46">
        <v>1105662</v>
      </c>
      <c r="E21" s="46">
        <v>652623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1758285</v>
      </c>
      <c r="O21" s="47">
        <f t="shared" si="2"/>
        <v>156.8776766595289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297458</v>
      </c>
      <c r="E22" s="31">
        <f t="shared" si="6"/>
        <v>10014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789181</v>
      </c>
      <c r="N22" s="31">
        <f t="shared" si="1"/>
        <v>1096653</v>
      </c>
      <c r="O22" s="43">
        <f t="shared" si="2"/>
        <v>97.84555674518201</v>
      </c>
      <c r="P22" s="10"/>
    </row>
    <row r="23" spans="1:16" ht="15">
      <c r="A23" s="13"/>
      <c r="B23" s="45">
        <v>559</v>
      </c>
      <c r="C23" s="21" t="s">
        <v>35</v>
      </c>
      <c r="D23" s="46">
        <v>297458</v>
      </c>
      <c r="E23" s="46">
        <v>10014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789181</v>
      </c>
      <c r="N23" s="46">
        <f t="shared" si="1"/>
        <v>1096653</v>
      </c>
      <c r="O23" s="47">
        <f t="shared" si="2"/>
        <v>97.84555674518201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694653</v>
      </c>
      <c r="E24" s="31">
        <f t="shared" si="7"/>
        <v>201583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933493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1829729</v>
      </c>
      <c r="O24" s="43">
        <f t="shared" si="2"/>
        <v>163.25205210563882</v>
      </c>
      <c r="P24" s="9"/>
    </row>
    <row r="25" spans="1:16" ht="15">
      <c r="A25" s="12"/>
      <c r="B25" s="44">
        <v>572</v>
      </c>
      <c r="C25" s="20" t="s">
        <v>64</v>
      </c>
      <c r="D25" s="46">
        <v>622942</v>
      </c>
      <c r="E25" s="46">
        <v>201583</v>
      </c>
      <c r="F25" s="46">
        <v>0</v>
      </c>
      <c r="G25" s="46">
        <v>0</v>
      </c>
      <c r="H25" s="46">
        <v>0</v>
      </c>
      <c r="I25" s="46">
        <v>933493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1758018</v>
      </c>
      <c r="O25" s="47">
        <f t="shared" si="2"/>
        <v>156.85385438972162</v>
      </c>
      <c r="P25" s="9"/>
    </row>
    <row r="26" spans="1:16" ht="15">
      <c r="A26" s="12"/>
      <c r="B26" s="44">
        <v>579</v>
      </c>
      <c r="C26" s="20" t="s">
        <v>38</v>
      </c>
      <c r="D26" s="46">
        <v>71711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71711</v>
      </c>
      <c r="O26" s="47">
        <f t="shared" si="2"/>
        <v>6.398197715917202</v>
      </c>
      <c r="P26" s="9"/>
    </row>
    <row r="27" spans="1:16" ht="15.75">
      <c r="A27" s="28" t="s">
        <v>65</v>
      </c>
      <c r="B27" s="29"/>
      <c r="C27" s="30"/>
      <c r="D27" s="31">
        <f aca="true" t="shared" si="8" ref="D27:M27">SUM(D28:D29)</f>
        <v>163330</v>
      </c>
      <c r="E27" s="31">
        <f t="shared" si="8"/>
        <v>27255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1012024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1202609</v>
      </c>
      <c r="O27" s="43">
        <f t="shared" si="2"/>
        <v>107.29916131334761</v>
      </c>
      <c r="P27" s="9"/>
    </row>
    <row r="28" spans="1:16" ht="15">
      <c r="A28" s="12"/>
      <c r="B28" s="44">
        <v>581</v>
      </c>
      <c r="C28" s="20" t="s">
        <v>66</v>
      </c>
      <c r="D28" s="46">
        <v>163330</v>
      </c>
      <c r="E28" s="46">
        <v>27255</v>
      </c>
      <c r="F28" s="46">
        <v>0</v>
      </c>
      <c r="G28" s="46">
        <v>0</v>
      </c>
      <c r="H28" s="46">
        <v>0</v>
      </c>
      <c r="I28" s="46">
        <v>750000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940585</v>
      </c>
      <c r="O28" s="47">
        <f t="shared" si="2"/>
        <v>83.92086009992862</v>
      </c>
      <c r="P28" s="9"/>
    </row>
    <row r="29" spans="1:16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262024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262024</v>
      </c>
      <c r="O29" s="47">
        <f t="shared" si="2"/>
        <v>23.378301213418986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SUM(D5,D11,D15,D20,D22,D24,D27)</f>
        <v>11636061</v>
      </c>
      <c r="E30" s="15">
        <f aca="true" t="shared" si="9" ref="E30:M30">SUM(E5,E11,E15,E20,E22,E24,E27)</f>
        <v>1072699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9902176</v>
      </c>
      <c r="J30" s="15">
        <f t="shared" si="9"/>
        <v>2963088</v>
      </c>
      <c r="K30" s="15">
        <f t="shared" si="9"/>
        <v>1792827</v>
      </c>
      <c r="L30" s="15">
        <f t="shared" si="9"/>
        <v>0</v>
      </c>
      <c r="M30" s="15">
        <f t="shared" si="9"/>
        <v>789181</v>
      </c>
      <c r="N30" s="15">
        <f t="shared" si="1"/>
        <v>28156032</v>
      </c>
      <c r="O30" s="37">
        <f t="shared" si="2"/>
        <v>2512.1370449678802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85</v>
      </c>
      <c r="M32" s="93"/>
      <c r="N32" s="93"/>
      <c r="O32" s="41">
        <v>11208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1109495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3244678</v>
      </c>
      <c r="K5" s="26">
        <f t="shared" si="0"/>
        <v>1875682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6229855</v>
      </c>
      <c r="O5" s="32">
        <f aca="true" t="shared" si="2" ref="O5:O30">(N5/O$32)</f>
        <v>560.5916494195986</v>
      </c>
      <c r="P5" s="6"/>
    </row>
    <row r="6" spans="1:16" ht="15">
      <c r="A6" s="12"/>
      <c r="B6" s="44">
        <v>511</v>
      </c>
      <c r="C6" s="20" t="s">
        <v>19</v>
      </c>
      <c r="D6" s="46">
        <v>22663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22663</v>
      </c>
      <c r="O6" s="47">
        <f t="shared" si="2"/>
        <v>2.0393233150364436</v>
      </c>
      <c r="P6" s="9"/>
    </row>
    <row r="7" spans="1:16" ht="15">
      <c r="A7" s="12"/>
      <c r="B7" s="44">
        <v>512</v>
      </c>
      <c r="C7" s="20" t="s">
        <v>20</v>
      </c>
      <c r="D7" s="46">
        <v>64773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64773</v>
      </c>
      <c r="O7" s="47">
        <f t="shared" si="2"/>
        <v>5.828579141545937</v>
      </c>
      <c r="P7" s="9"/>
    </row>
    <row r="8" spans="1:16" ht="15">
      <c r="A8" s="12"/>
      <c r="B8" s="44">
        <v>513</v>
      </c>
      <c r="C8" s="20" t="s">
        <v>21</v>
      </c>
      <c r="D8" s="46">
        <v>833183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3244678</v>
      </c>
      <c r="K8" s="46">
        <v>227540</v>
      </c>
      <c r="L8" s="46">
        <v>0</v>
      </c>
      <c r="M8" s="46">
        <v>0</v>
      </c>
      <c r="N8" s="46">
        <f t="shared" si="1"/>
        <v>4305401</v>
      </c>
      <c r="O8" s="47">
        <f t="shared" si="2"/>
        <v>387.4202285611446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1648142</v>
      </c>
      <c r="L9" s="46">
        <v>0</v>
      </c>
      <c r="M9" s="46">
        <v>0</v>
      </c>
      <c r="N9" s="46">
        <f t="shared" si="1"/>
        <v>1648142</v>
      </c>
      <c r="O9" s="47">
        <f t="shared" si="2"/>
        <v>148.3075677134887</v>
      </c>
      <c r="P9" s="9"/>
    </row>
    <row r="10" spans="1:16" ht="15">
      <c r="A10" s="12"/>
      <c r="B10" s="44">
        <v>519</v>
      </c>
      <c r="C10" s="20" t="s">
        <v>80</v>
      </c>
      <c r="D10" s="46">
        <v>188876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188876</v>
      </c>
      <c r="O10" s="47">
        <f t="shared" si="2"/>
        <v>16.995950688382976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SUM(D12:D14)</f>
        <v>7355992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7355992</v>
      </c>
      <c r="O11" s="43">
        <f t="shared" si="2"/>
        <v>661.9267524520832</v>
      </c>
      <c r="P11" s="10"/>
    </row>
    <row r="12" spans="1:16" ht="15">
      <c r="A12" s="12"/>
      <c r="B12" s="44">
        <v>521</v>
      </c>
      <c r="C12" s="20" t="s">
        <v>24</v>
      </c>
      <c r="D12" s="46">
        <v>4012119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4012119</v>
      </c>
      <c r="O12" s="47">
        <f t="shared" si="2"/>
        <v>361.0293350130478</v>
      </c>
      <c r="P12" s="9"/>
    </row>
    <row r="13" spans="1:16" ht="15">
      <c r="A13" s="12"/>
      <c r="B13" s="44">
        <v>522</v>
      </c>
      <c r="C13" s="20" t="s">
        <v>25</v>
      </c>
      <c r="D13" s="46">
        <v>3028880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3028880</v>
      </c>
      <c r="O13" s="47">
        <f t="shared" si="2"/>
        <v>272.5528660127778</v>
      </c>
      <c r="P13" s="9"/>
    </row>
    <row r="14" spans="1:16" ht="15">
      <c r="A14" s="12"/>
      <c r="B14" s="44">
        <v>524</v>
      </c>
      <c r="C14" s="20" t="s">
        <v>26</v>
      </c>
      <c r="D14" s="46">
        <v>314993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314993</v>
      </c>
      <c r="O14" s="47">
        <f t="shared" si="2"/>
        <v>28.344551426257535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SUM(D16:D19)</f>
        <v>40210</v>
      </c>
      <c r="E15" s="31">
        <f t="shared" si="4"/>
        <v>120197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9853089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10013496</v>
      </c>
      <c r="O15" s="43">
        <f t="shared" si="2"/>
        <v>901.0614595518762</v>
      </c>
      <c r="P15" s="10"/>
    </row>
    <row r="16" spans="1:16" ht="15">
      <c r="A16" s="12"/>
      <c r="B16" s="44">
        <v>534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1938643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1938643</v>
      </c>
      <c r="O16" s="47">
        <f t="shared" si="2"/>
        <v>174.44821380365337</v>
      </c>
      <c r="P16" s="9"/>
    </row>
    <row r="17" spans="1:16" ht="15">
      <c r="A17" s="12"/>
      <c r="B17" s="44">
        <v>536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7914446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7914446</v>
      </c>
      <c r="O17" s="47">
        <f t="shared" si="2"/>
        <v>712.1790695581751</v>
      </c>
      <c r="P17" s="9"/>
    </row>
    <row r="18" spans="1:16" ht="15">
      <c r="A18" s="12"/>
      <c r="B18" s="44">
        <v>538</v>
      </c>
      <c r="C18" s="20" t="s">
        <v>62</v>
      </c>
      <c r="D18" s="46">
        <v>0</v>
      </c>
      <c r="E18" s="46">
        <v>120197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120197</v>
      </c>
      <c r="O18" s="47">
        <f t="shared" si="2"/>
        <v>10.815891298479258</v>
      </c>
      <c r="P18" s="9"/>
    </row>
    <row r="19" spans="1:16" ht="15">
      <c r="A19" s="12"/>
      <c r="B19" s="44">
        <v>539</v>
      </c>
      <c r="C19" s="20" t="s">
        <v>45</v>
      </c>
      <c r="D19" s="46">
        <v>40210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40210</v>
      </c>
      <c r="O19" s="47">
        <f t="shared" si="2"/>
        <v>3.6182848915684334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1204603</v>
      </c>
      <c r="E20" s="31">
        <f t="shared" si="5"/>
        <v>197024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1401627</v>
      </c>
      <c r="O20" s="43">
        <f t="shared" si="2"/>
        <v>126.12498875191217</v>
      </c>
      <c r="P20" s="10"/>
    </row>
    <row r="21" spans="1:16" ht="15">
      <c r="A21" s="12"/>
      <c r="B21" s="44">
        <v>541</v>
      </c>
      <c r="C21" s="20" t="s">
        <v>63</v>
      </c>
      <c r="D21" s="46">
        <v>1204603</v>
      </c>
      <c r="E21" s="46">
        <v>197024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1401627</v>
      </c>
      <c r="O21" s="47">
        <f t="shared" si="2"/>
        <v>126.12498875191217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319197</v>
      </c>
      <c r="E22" s="31">
        <f t="shared" si="6"/>
        <v>5000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1099055</v>
      </c>
      <c r="N22" s="31">
        <f t="shared" si="1"/>
        <v>1423252</v>
      </c>
      <c r="O22" s="43">
        <f t="shared" si="2"/>
        <v>128.07090794564925</v>
      </c>
      <c r="P22" s="10"/>
    </row>
    <row r="23" spans="1:16" ht="15">
      <c r="A23" s="13"/>
      <c r="B23" s="45">
        <v>559</v>
      </c>
      <c r="C23" s="21" t="s">
        <v>35</v>
      </c>
      <c r="D23" s="46">
        <v>319197</v>
      </c>
      <c r="E23" s="46">
        <v>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1099055</v>
      </c>
      <c r="N23" s="46">
        <f t="shared" si="1"/>
        <v>1423252</v>
      </c>
      <c r="O23" s="47">
        <f t="shared" si="2"/>
        <v>128.07090794564925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657872</v>
      </c>
      <c r="E24" s="31">
        <f t="shared" si="7"/>
        <v>97040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976072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1730984</v>
      </c>
      <c r="O24" s="43">
        <f t="shared" si="2"/>
        <v>155.76208044632412</v>
      </c>
      <c r="P24" s="9"/>
    </row>
    <row r="25" spans="1:16" ht="15">
      <c r="A25" s="12"/>
      <c r="B25" s="44">
        <v>572</v>
      </c>
      <c r="C25" s="20" t="s">
        <v>64</v>
      </c>
      <c r="D25" s="46">
        <v>605629</v>
      </c>
      <c r="E25" s="46">
        <v>97040</v>
      </c>
      <c r="F25" s="46">
        <v>0</v>
      </c>
      <c r="G25" s="46">
        <v>0</v>
      </c>
      <c r="H25" s="46">
        <v>0</v>
      </c>
      <c r="I25" s="46">
        <v>976072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1678741</v>
      </c>
      <c r="O25" s="47">
        <f t="shared" si="2"/>
        <v>151.06100962836317</v>
      </c>
      <c r="P25" s="9"/>
    </row>
    <row r="26" spans="1:16" ht="15">
      <c r="A26" s="12"/>
      <c r="B26" s="44">
        <v>579</v>
      </c>
      <c r="C26" s="20" t="s">
        <v>38</v>
      </c>
      <c r="D26" s="46">
        <v>52243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52243</v>
      </c>
      <c r="O26" s="47">
        <f t="shared" si="2"/>
        <v>4.701070817960947</v>
      </c>
      <c r="P26" s="9"/>
    </row>
    <row r="27" spans="1:16" ht="15.75">
      <c r="A27" s="28" t="s">
        <v>65</v>
      </c>
      <c r="B27" s="29"/>
      <c r="C27" s="30"/>
      <c r="D27" s="31">
        <f aca="true" t="shared" si="8" ref="D27:M27">SUM(D28:D29)</f>
        <v>130315</v>
      </c>
      <c r="E27" s="31">
        <f t="shared" si="8"/>
        <v>124800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1033268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30736</v>
      </c>
      <c r="N27" s="31">
        <f t="shared" si="1"/>
        <v>1319119</v>
      </c>
      <c r="O27" s="43">
        <f t="shared" si="2"/>
        <v>118.70053090974534</v>
      </c>
      <c r="P27" s="9"/>
    </row>
    <row r="28" spans="1:16" ht="15">
      <c r="A28" s="12"/>
      <c r="B28" s="44">
        <v>581</v>
      </c>
      <c r="C28" s="20" t="s">
        <v>66</v>
      </c>
      <c r="D28" s="46">
        <v>130315</v>
      </c>
      <c r="E28" s="46">
        <v>124800</v>
      </c>
      <c r="F28" s="46">
        <v>0</v>
      </c>
      <c r="G28" s="46">
        <v>0</v>
      </c>
      <c r="H28" s="46">
        <v>0</v>
      </c>
      <c r="I28" s="46">
        <v>700000</v>
      </c>
      <c r="J28" s="46">
        <v>0</v>
      </c>
      <c r="K28" s="46">
        <v>0</v>
      </c>
      <c r="L28" s="46">
        <v>0</v>
      </c>
      <c r="M28" s="46">
        <v>30736</v>
      </c>
      <c r="N28" s="46">
        <f t="shared" si="1"/>
        <v>985851</v>
      </c>
      <c r="O28" s="47">
        <f t="shared" si="2"/>
        <v>88.71150904346261</v>
      </c>
      <c r="P28" s="9"/>
    </row>
    <row r="29" spans="1:16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333268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333268</v>
      </c>
      <c r="O29" s="47">
        <f t="shared" si="2"/>
        <v>29.989021866282734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SUM(D5,D11,D15,D20,D22,D24,D27)</f>
        <v>10817684</v>
      </c>
      <c r="E30" s="15">
        <f aca="true" t="shared" si="9" ref="E30:M30">SUM(E5,E11,E15,E20,E22,E24,E27)</f>
        <v>544061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11862429</v>
      </c>
      <c r="J30" s="15">
        <f t="shared" si="9"/>
        <v>3244678</v>
      </c>
      <c r="K30" s="15">
        <f t="shared" si="9"/>
        <v>1875682</v>
      </c>
      <c r="L30" s="15">
        <f t="shared" si="9"/>
        <v>0</v>
      </c>
      <c r="M30" s="15">
        <f t="shared" si="9"/>
        <v>1129791</v>
      </c>
      <c r="N30" s="15">
        <f t="shared" si="1"/>
        <v>29474325</v>
      </c>
      <c r="O30" s="37">
        <f t="shared" si="2"/>
        <v>2652.238369477189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83</v>
      </c>
      <c r="M32" s="93"/>
      <c r="N32" s="93"/>
      <c r="O32" s="41">
        <v>11113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3738680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3123974</v>
      </c>
      <c r="K5" s="26">
        <f t="shared" si="0"/>
        <v>2663043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9525697</v>
      </c>
      <c r="O5" s="32">
        <f aca="true" t="shared" si="2" ref="O5:O31">(N5/O$33)</f>
        <v>859.1771444033553</v>
      </c>
      <c r="P5" s="6"/>
    </row>
    <row r="6" spans="1:16" ht="15">
      <c r="A6" s="12"/>
      <c r="B6" s="44">
        <v>511</v>
      </c>
      <c r="C6" s="20" t="s">
        <v>19</v>
      </c>
      <c r="D6" s="46">
        <v>20676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20676</v>
      </c>
      <c r="O6" s="47">
        <f t="shared" si="2"/>
        <v>1.8648868043654732</v>
      </c>
      <c r="P6" s="9"/>
    </row>
    <row r="7" spans="1:16" ht="15">
      <c r="A7" s="12"/>
      <c r="B7" s="44">
        <v>512</v>
      </c>
      <c r="C7" s="20" t="s">
        <v>20</v>
      </c>
      <c r="D7" s="46">
        <v>63058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63058</v>
      </c>
      <c r="O7" s="47">
        <f t="shared" si="2"/>
        <v>5.687562009560747</v>
      </c>
      <c r="P7" s="9"/>
    </row>
    <row r="8" spans="1:16" ht="15">
      <c r="A8" s="12"/>
      <c r="B8" s="44">
        <v>513</v>
      </c>
      <c r="C8" s="20" t="s">
        <v>21</v>
      </c>
      <c r="D8" s="46">
        <v>3345446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3123974</v>
      </c>
      <c r="K8" s="46">
        <v>203956</v>
      </c>
      <c r="L8" s="46">
        <v>0</v>
      </c>
      <c r="M8" s="46">
        <v>0</v>
      </c>
      <c r="N8" s="46">
        <f t="shared" si="1"/>
        <v>6673376</v>
      </c>
      <c r="O8" s="47">
        <f t="shared" si="2"/>
        <v>601.9099846667268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2459087</v>
      </c>
      <c r="L9" s="46">
        <v>0</v>
      </c>
      <c r="M9" s="46">
        <v>0</v>
      </c>
      <c r="N9" s="46">
        <f t="shared" si="1"/>
        <v>2459087</v>
      </c>
      <c r="O9" s="47">
        <f t="shared" si="2"/>
        <v>221.79913412104267</v>
      </c>
      <c r="P9" s="9"/>
    </row>
    <row r="10" spans="1:16" ht="15">
      <c r="A10" s="12"/>
      <c r="B10" s="44">
        <v>519</v>
      </c>
      <c r="C10" s="20" t="s">
        <v>80</v>
      </c>
      <c r="D10" s="46">
        <v>309500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309500</v>
      </c>
      <c r="O10" s="47">
        <f t="shared" si="2"/>
        <v>27.9155768016596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SUM(D12:D14)</f>
        <v>6966861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6966861</v>
      </c>
      <c r="O11" s="43">
        <f t="shared" si="2"/>
        <v>628.3810769369531</v>
      </c>
      <c r="P11" s="10"/>
    </row>
    <row r="12" spans="1:16" ht="15">
      <c r="A12" s="12"/>
      <c r="B12" s="44">
        <v>521</v>
      </c>
      <c r="C12" s="20" t="s">
        <v>24</v>
      </c>
      <c r="D12" s="46">
        <v>3807872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3807872</v>
      </c>
      <c r="O12" s="47">
        <f t="shared" si="2"/>
        <v>343.4537746910796</v>
      </c>
      <c r="P12" s="9"/>
    </row>
    <row r="13" spans="1:16" ht="15">
      <c r="A13" s="12"/>
      <c r="B13" s="44">
        <v>522</v>
      </c>
      <c r="C13" s="20" t="s">
        <v>25</v>
      </c>
      <c r="D13" s="46">
        <v>2860747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2860747</v>
      </c>
      <c r="O13" s="47">
        <f t="shared" si="2"/>
        <v>258.0271489131415</v>
      </c>
      <c r="P13" s="9"/>
    </row>
    <row r="14" spans="1:16" ht="15">
      <c r="A14" s="12"/>
      <c r="B14" s="44">
        <v>524</v>
      </c>
      <c r="C14" s="20" t="s">
        <v>26</v>
      </c>
      <c r="D14" s="46">
        <v>298242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298242</v>
      </c>
      <c r="O14" s="47">
        <f t="shared" si="2"/>
        <v>26.900153332732028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SUM(D16:D19)</f>
        <v>28361</v>
      </c>
      <c r="E15" s="31">
        <f t="shared" si="4"/>
        <v>40083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9672912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9741356</v>
      </c>
      <c r="O15" s="43">
        <f t="shared" si="2"/>
        <v>878.6286642013168</v>
      </c>
      <c r="P15" s="10"/>
    </row>
    <row r="16" spans="1:16" ht="15">
      <c r="A16" s="12"/>
      <c r="B16" s="44">
        <v>534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1793601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1793601</v>
      </c>
      <c r="O16" s="47">
        <f t="shared" si="2"/>
        <v>161.77514205826643</v>
      </c>
      <c r="P16" s="9"/>
    </row>
    <row r="17" spans="1:16" ht="15">
      <c r="A17" s="12"/>
      <c r="B17" s="44">
        <v>536</v>
      </c>
      <c r="C17" s="20" t="s">
        <v>61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7879311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7879311</v>
      </c>
      <c r="O17" s="47">
        <f t="shared" si="2"/>
        <v>710.6801659601335</v>
      </c>
      <c r="P17" s="9"/>
    </row>
    <row r="18" spans="1:16" ht="15">
      <c r="A18" s="12"/>
      <c r="B18" s="44">
        <v>538</v>
      </c>
      <c r="C18" s="20" t="s">
        <v>62</v>
      </c>
      <c r="D18" s="46">
        <v>0</v>
      </c>
      <c r="E18" s="46">
        <v>40083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40083</v>
      </c>
      <c r="O18" s="47">
        <f t="shared" si="2"/>
        <v>3.615315234057906</v>
      </c>
      <c r="P18" s="9"/>
    </row>
    <row r="19" spans="1:16" ht="15">
      <c r="A19" s="12"/>
      <c r="B19" s="44">
        <v>539</v>
      </c>
      <c r="C19" s="20" t="s">
        <v>45</v>
      </c>
      <c r="D19" s="46">
        <v>28361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28361</v>
      </c>
      <c r="O19" s="47">
        <f t="shared" si="2"/>
        <v>2.558040948859024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1161119</v>
      </c>
      <c r="E20" s="31">
        <f t="shared" si="5"/>
        <v>741955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1903074</v>
      </c>
      <c r="O20" s="43">
        <f t="shared" si="2"/>
        <v>171.6491386308289</v>
      </c>
      <c r="P20" s="10"/>
    </row>
    <row r="21" spans="1:16" ht="15">
      <c r="A21" s="12"/>
      <c r="B21" s="44">
        <v>541</v>
      </c>
      <c r="C21" s="20" t="s">
        <v>63</v>
      </c>
      <c r="D21" s="46">
        <v>1161119</v>
      </c>
      <c r="E21" s="46">
        <v>741955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1903074</v>
      </c>
      <c r="O21" s="47">
        <f t="shared" si="2"/>
        <v>171.6491386308289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319546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464031</v>
      </c>
      <c r="N22" s="31">
        <f t="shared" si="1"/>
        <v>783577</v>
      </c>
      <c r="O22" s="43">
        <f t="shared" si="2"/>
        <v>70.67529539099847</v>
      </c>
      <c r="P22" s="10"/>
    </row>
    <row r="23" spans="1:16" ht="15">
      <c r="A23" s="13"/>
      <c r="B23" s="45">
        <v>559</v>
      </c>
      <c r="C23" s="21" t="s">
        <v>35</v>
      </c>
      <c r="D23" s="46">
        <v>319546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464031</v>
      </c>
      <c r="N23" s="46">
        <f t="shared" si="1"/>
        <v>783577</v>
      </c>
      <c r="O23" s="47">
        <f t="shared" si="2"/>
        <v>70.67529539099847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570798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907020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1477818</v>
      </c>
      <c r="O24" s="43">
        <f t="shared" si="2"/>
        <v>133.29286551817444</v>
      </c>
      <c r="P24" s="9"/>
    </row>
    <row r="25" spans="1:16" ht="15">
      <c r="A25" s="12"/>
      <c r="B25" s="44">
        <v>572</v>
      </c>
      <c r="C25" s="20" t="s">
        <v>64</v>
      </c>
      <c r="D25" s="46">
        <v>501822</v>
      </c>
      <c r="E25" s="46">
        <v>0</v>
      </c>
      <c r="F25" s="46">
        <v>0</v>
      </c>
      <c r="G25" s="46">
        <v>0</v>
      </c>
      <c r="H25" s="46">
        <v>0</v>
      </c>
      <c r="I25" s="46">
        <v>907020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1408842</v>
      </c>
      <c r="O25" s="47">
        <f t="shared" si="2"/>
        <v>127.07152520970506</v>
      </c>
      <c r="P25" s="9"/>
    </row>
    <row r="26" spans="1:16" ht="15">
      <c r="A26" s="12"/>
      <c r="B26" s="44">
        <v>573</v>
      </c>
      <c r="C26" s="20" t="s">
        <v>46</v>
      </c>
      <c r="D26" s="46">
        <v>53400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53400</v>
      </c>
      <c r="O26" s="47">
        <f t="shared" si="2"/>
        <v>4.816451700189411</v>
      </c>
      <c r="P26" s="9"/>
    </row>
    <row r="27" spans="1:16" ht="15">
      <c r="A27" s="12"/>
      <c r="B27" s="44">
        <v>579</v>
      </c>
      <c r="C27" s="20" t="s">
        <v>38</v>
      </c>
      <c r="D27" s="46">
        <v>15576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15576</v>
      </c>
      <c r="O27" s="47">
        <f t="shared" si="2"/>
        <v>1.4048886082799674</v>
      </c>
      <c r="P27" s="9"/>
    </row>
    <row r="28" spans="1:16" ht="15.75">
      <c r="A28" s="28" t="s">
        <v>65</v>
      </c>
      <c r="B28" s="29"/>
      <c r="C28" s="30"/>
      <c r="D28" s="31">
        <f aca="true" t="shared" si="8" ref="D28:M28">SUM(D29:D30)</f>
        <v>194518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2053293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29366</v>
      </c>
      <c r="N28" s="31">
        <f t="shared" si="1"/>
        <v>2277177</v>
      </c>
      <c r="O28" s="43">
        <f t="shared" si="2"/>
        <v>205.39162983674575</v>
      </c>
      <c r="P28" s="9"/>
    </row>
    <row r="29" spans="1:16" ht="15">
      <c r="A29" s="12"/>
      <c r="B29" s="44">
        <v>581</v>
      </c>
      <c r="C29" s="20" t="s">
        <v>66</v>
      </c>
      <c r="D29" s="46">
        <v>194518</v>
      </c>
      <c r="E29" s="46">
        <v>0</v>
      </c>
      <c r="F29" s="46">
        <v>0</v>
      </c>
      <c r="G29" s="46">
        <v>0</v>
      </c>
      <c r="H29" s="46">
        <v>0</v>
      </c>
      <c r="I29" s="46">
        <v>1650000</v>
      </c>
      <c r="J29" s="46">
        <v>0</v>
      </c>
      <c r="K29" s="46">
        <v>0</v>
      </c>
      <c r="L29" s="46">
        <v>0</v>
      </c>
      <c r="M29" s="46">
        <v>29366</v>
      </c>
      <c r="N29" s="46">
        <f t="shared" si="1"/>
        <v>1873884</v>
      </c>
      <c r="O29" s="47">
        <f t="shared" si="2"/>
        <v>169.0163254261748</v>
      </c>
      <c r="P29" s="9"/>
    </row>
    <row r="30" spans="1:16" ht="15.75" thickBot="1">
      <c r="A30" s="12"/>
      <c r="B30" s="44">
        <v>591</v>
      </c>
      <c r="C30" s="20" t="s">
        <v>67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403293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403293</v>
      </c>
      <c r="O30" s="47">
        <f t="shared" si="2"/>
        <v>36.37530441057094</v>
      </c>
      <c r="P30" s="9"/>
    </row>
    <row r="31" spans="1:119" ht="16.5" thickBot="1">
      <c r="A31" s="14" t="s">
        <v>10</v>
      </c>
      <c r="B31" s="23"/>
      <c r="C31" s="22"/>
      <c r="D31" s="15">
        <f>SUM(D5,D11,D15,D20,D22,D24,D28)</f>
        <v>12979883</v>
      </c>
      <c r="E31" s="15">
        <f aca="true" t="shared" si="9" ref="E31:M31">SUM(E5,E11,E15,E20,E22,E24,E28)</f>
        <v>782038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12633225</v>
      </c>
      <c r="J31" s="15">
        <f t="shared" si="9"/>
        <v>3123974</v>
      </c>
      <c r="K31" s="15">
        <f t="shared" si="9"/>
        <v>2663043</v>
      </c>
      <c r="L31" s="15">
        <f t="shared" si="9"/>
        <v>0</v>
      </c>
      <c r="M31" s="15">
        <f t="shared" si="9"/>
        <v>493397</v>
      </c>
      <c r="N31" s="15">
        <f t="shared" si="1"/>
        <v>32675560</v>
      </c>
      <c r="O31" s="37">
        <f t="shared" si="2"/>
        <v>2947.195814918373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11087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1333343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1734637</v>
      </c>
      <c r="K5" s="26">
        <f t="shared" si="0"/>
        <v>2818783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5886763</v>
      </c>
      <c r="O5" s="32">
        <f aca="true" t="shared" si="2" ref="O5:O28">(N5/O$30)</f>
        <v>535.5010461202584</v>
      </c>
      <c r="P5" s="6"/>
    </row>
    <row r="6" spans="1:16" ht="15">
      <c r="A6" s="12"/>
      <c r="B6" s="44">
        <v>511</v>
      </c>
      <c r="C6" s="20" t="s">
        <v>19</v>
      </c>
      <c r="D6" s="46">
        <v>20901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20901</v>
      </c>
      <c r="O6" s="47">
        <f t="shared" si="2"/>
        <v>1.9013008277995087</v>
      </c>
      <c r="P6" s="9"/>
    </row>
    <row r="7" spans="1:16" ht="15">
      <c r="A7" s="12"/>
      <c r="B7" s="44">
        <v>512</v>
      </c>
      <c r="C7" s="20" t="s">
        <v>20</v>
      </c>
      <c r="D7" s="46">
        <v>270133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270133</v>
      </c>
      <c r="O7" s="47">
        <f t="shared" si="2"/>
        <v>24.57318293459474</v>
      </c>
      <c r="P7" s="9"/>
    </row>
    <row r="8" spans="1:16" ht="15">
      <c r="A8" s="12"/>
      <c r="B8" s="44">
        <v>513</v>
      </c>
      <c r="C8" s="20" t="s">
        <v>21</v>
      </c>
      <c r="D8" s="46">
        <v>1042309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1734637</v>
      </c>
      <c r="K8" s="46">
        <v>221908</v>
      </c>
      <c r="L8" s="46">
        <v>0</v>
      </c>
      <c r="M8" s="46">
        <v>0</v>
      </c>
      <c r="N8" s="46">
        <f t="shared" si="1"/>
        <v>2998854</v>
      </c>
      <c r="O8" s="47">
        <f t="shared" si="2"/>
        <v>272.7966888019649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2596875</v>
      </c>
      <c r="L9" s="46">
        <v>0</v>
      </c>
      <c r="M9" s="46">
        <v>0</v>
      </c>
      <c r="N9" s="46">
        <f t="shared" si="1"/>
        <v>2596875</v>
      </c>
      <c r="O9" s="47">
        <f t="shared" si="2"/>
        <v>236.22987355589922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6453167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6453167</v>
      </c>
      <c r="O10" s="43">
        <f t="shared" si="2"/>
        <v>587.0251068862003</v>
      </c>
      <c r="P10" s="10"/>
    </row>
    <row r="11" spans="1:16" ht="15">
      <c r="A11" s="12"/>
      <c r="B11" s="44">
        <v>521</v>
      </c>
      <c r="C11" s="20" t="s">
        <v>24</v>
      </c>
      <c r="D11" s="46">
        <v>3589743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3589743</v>
      </c>
      <c r="O11" s="47">
        <f t="shared" si="2"/>
        <v>326.5480760483944</v>
      </c>
      <c r="P11" s="9"/>
    </row>
    <row r="12" spans="1:16" ht="15">
      <c r="A12" s="12"/>
      <c r="B12" s="44">
        <v>522</v>
      </c>
      <c r="C12" s="20" t="s">
        <v>25</v>
      </c>
      <c r="D12" s="46">
        <v>2602287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2602287</v>
      </c>
      <c r="O12" s="47">
        <f t="shared" si="2"/>
        <v>236.72218684617485</v>
      </c>
      <c r="P12" s="9"/>
    </row>
    <row r="13" spans="1:16" ht="15">
      <c r="A13" s="12"/>
      <c r="B13" s="44">
        <v>524</v>
      </c>
      <c r="C13" s="20" t="s">
        <v>26</v>
      </c>
      <c r="D13" s="46">
        <v>261137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261137</v>
      </c>
      <c r="O13" s="47">
        <f t="shared" si="2"/>
        <v>23.754843991631038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SUM(D15:D17)</f>
        <v>30843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9426947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9457790</v>
      </c>
      <c r="O14" s="43">
        <f t="shared" si="2"/>
        <v>860.3465841899391</v>
      </c>
      <c r="P14" s="10"/>
    </row>
    <row r="15" spans="1:16" ht="15">
      <c r="A15" s="12"/>
      <c r="B15" s="44">
        <v>534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1641100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1641100</v>
      </c>
      <c r="O15" s="47">
        <f t="shared" si="2"/>
        <v>149.28590921495498</v>
      </c>
      <c r="P15" s="9"/>
    </row>
    <row r="16" spans="1:16" ht="15">
      <c r="A16" s="12"/>
      <c r="B16" s="44">
        <v>536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7785847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7785847</v>
      </c>
      <c r="O16" s="47">
        <f t="shared" si="2"/>
        <v>708.2549804420995</v>
      </c>
      <c r="P16" s="9"/>
    </row>
    <row r="17" spans="1:16" ht="15">
      <c r="A17" s="12"/>
      <c r="B17" s="44">
        <v>539</v>
      </c>
      <c r="C17" s="20" t="s">
        <v>45</v>
      </c>
      <c r="D17" s="46">
        <v>30843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30843</v>
      </c>
      <c r="O17" s="47">
        <f t="shared" si="2"/>
        <v>2.805694532884563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1045372</v>
      </c>
      <c r="E18" s="31">
        <f t="shared" si="5"/>
        <v>1226011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2271383</v>
      </c>
      <c r="O18" s="43">
        <f t="shared" si="2"/>
        <v>206.62084963158372</v>
      </c>
      <c r="P18" s="10"/>
    </row>
    <row r="19" spans="1:16" ht="15">
      <c r="A19" s="12"/>
      <c r="B19" s="44">
        <v>541</v>
      </c>
      <c r="C19" s="20" t="s">
        <v>63</v>
      </c>
      <c r="D19" s="46">
        <v>1045372</v>
      </c>
      <c r="E19" s="46">
        <v>1226011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2271383</v>
      </c>
      <c r="O19" s="47">
        <f t="shared" si="2"/>
        <v>206.62084963158372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285865</v>
      </c>
      <c r="E20" s="31">
        <f t="shared" si="6"/>
        <v>3279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376568</v>
      </c>
      <c r="N20" s="31">
        <f t="shared" si="1"/>
        <v>665712</v>
      </c>
      <c r="O20" s="43">
        <f t="shared" si="2"/>
        <v>60.557809515146005</v>
      </c>
      <c r="P20" s="10"/>
    </row>
    <row r="21" spans="1:16" ht="15">
      <c r="A21" s="13"/>
      <c r="B21" s="45">
        <v>559</v>
      </c>
      <c r="C21" s="21" t="s">
        <v>35</v>
      </c>
      <c r="D21" s="46">
        <v>285865</v>
      </c>
      <c r="E21" s="46">
        <v>3279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376568</v>
      </c>
      <c r="N21" s="46">
        <f t="shared" si="1"/>
        <v>665712</v>
      </c>
      <c r="O21" s="47">
        <f t="shared" si="2"/>
        <v>60.557809515146005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SUM(D23:D24)</f>
        <v>507245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901404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1408649</v>
      </c>
      <c r="O22" s="43">
        <f t="shared" si="2"/>
        <v>128.14054398253435</v>
      </c>
      <c r="P22" s="9"/>
    </row>
    <row r="23" spans="1:16" ht="15">
      <c r="A23" s="12"/>
      <c r="B23" s="44">
        <v>572</v>
      </c>
      <c r="C23" s="20" t="s">
        <v>64</v>
      </c>
      <c r="D23" s="46">
        <v>460995</v>
      </c>
      <c r="E23" s="46">
        <v>0</v>
      </c>
      <c r="F23" s="46">
        <v>0</v>
      </c>
      <c r="G23" s="46">
        <v>0</v>
      </c>
      <c r="H23" s="46">
        <v>0</v>
      </c>
      <c r="I23" s="46">
        <v>901404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1362399</v>
      </c>
      <c r="O23" s="47">
        <f t="shared" si="2"/>
        <v>123.9333212044028</v>
      </c>
      <c r="P23" s="9"/>
    </row>
    <row r="24" spans="1:16" ht="15">
      <c r="A24" s="12"/>
      <c r="B24" s="44">
        <v>579</v>
      </c>
      <c r="C24" s="20" t="s">
        <v>38</v>
      </c>
      <c r="D24" s="46">
        <v>46250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46250</v>
      </c>
      <c r="O24" s="47">
        <f t="shared" si="2"/>
        <v>4.2072227781315386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SUM(D26:D27)</f>
        <v>297745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2129893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2427638</v>
      </c>
      <c r="O25" s="43">
        <f t="shared" si="2"/>
        <v>220.83489493313928</v>
      </c>
      <c r="P25" s="9"/>
    </row>
    <row r="26" spans="1:16" ht="15">
      <c r="A26" s="12"/>
      <c r="B26" s="44">
        <v>581</v>
      </c>
      <c r="C26" s="20" t="s">
        <v>66</v>
      </c>
      <c r="D26" s="46">
        <v>297745</v>
      </c>
      <c r="E26" s="46">
        <v>0</v>
      </c>
      <c r="F26" s="46">
        <v>0</v>
      </c>
      <c r="G26" s="46">
        <v>0</v>
      </c>
      <c r="H26" s="46">
        <v>0</v>
      </c>
      <c r="I26" s="46">
        <v>1656698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1954443</v>
      </c>
      <c r="O26" s="47">
        <f t="shared" si="2"/>
        <v>177.7897753115619</v>
      </c>
      <c r="P26" s="9"/>
    </row>
    <row r="27" spans="1:16" ht="15.75" thickBot="1">
      <c r="A27" s="12"/>
      <c r="B27" s="44">
        <v>591</v>
      </c>
      <c r="C27" s="20" t="s">
        <v>67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473195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473195</v>
      </c>
      <c r="O27" s="47">
        <f t="shared" si="2"/>
        <v>43.04511962157737</v>
      </c>
      <c r="P27" s="9"/>
    </row>
    <row r="28" spans="1:119" ht="16.5" thickBot="1">
      <c r="A28" s="14" t="s">
        <v>10</v>
      </c>
      <c r="B28" s="23"/>
      <c r="C28" s="22"/>
      <c r="D28" s="15">
        <f>SUM(D5,D10,D14,D18,D20,D22,D25)</f>
        <v>9953580</v>
      </c>
      <c r="E28" s="15">
        <f aca="true" t="shared" si="9" ref="E28:M28">SUM(E5,E10,E14,E18,E20,E22,E25)</f>
        <v>1229290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12458244</v>
      </c>
      <c r="J28" s="15">
        <f t="shared" si="9"/>
        <v>1734637</v>
      </c>
      <c r="K28" s="15">
        <f t="shared" si="9"/>
        <v>2818783</v>
      </c>
      <c r="L28" s="15">
        <f t="shared" si="9"/>
        <v>0</v>
      </c>
      <c r="M28" s="15">
        <f t="shared" si="9"/>
        <v>376568</v>
      </c>
      <c r="N28" s="15">
        <f t="shared" si="1"/>
        <v>28571102</v>
      </c>
      <c r="O28" s="37">
        <f t="shared" si="2"/>
        <v>2599.026835258801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78</v>
      </c>
      <c r="M30" s="93"/>
      <c r="N30" s="93"/>
      <c r="O30" s="41">
        <v>10993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1042613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1538602</v>
      </c>
      <c r="K5" s="26">
        <f t="shared" si="0"/>
        <v>1280348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3861563</v>
      </c>
      <c r="O5" s="32">
        <f aca="true" t="shared" si="2" ref="O5:O29">(N5/O$31)</f>
        <v>351.97912678880687</v>
      </c>
      <c r="P5" s="6"/>
    </row>
    <row r="6" spans="1:16" ht="15">
      <c r="A6" s="12"/>
      <c r="B6" s="44">
        <v>511</v>
      </c>
      <c r="C6" s="20" t="s">
        <v>19</v>
      </c>
      <c r="D6" s="46">
        <v>19276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19276</v>
      </c>
      <c r="O6" s="47">
        <f t="shared" si="2"/>
        <v>1.7569957159784888</v>
      </c>
      <c r="P6" s="9"/>
    </row>
    <row r="7" spans="1:16" ht="15">
      <c r="A7" s="12"/>
      <c r="B7" s="44">
        <v>512</v>
      </c>
      <c r="C7" s="20" t="s">
        <v>20</v>
      </c>
      <c r="D7" s="46">
        <v>60177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60177</v>
      </c>
      <c r="O7" s="47">
        <f t="shared" si="2"/>
        <v>5.485097074104457</v>
      </c>
      <c r="P7" s="9"/>
    </row>
    <row r="8" spans="1:16" ht="15">
      <c r="A8" s="12"/>
      <c r="B8" s="44">
        <v>513</v>
      </c>
      <c r="C8" s="20" t="s">
        <v>21</v>
      </c>
      <c r="D8" s="46">
        <v>963160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1538602</v>
      </c>
      <c r="K8" s="46">
        <v>175542</v>
      </c>
      <c r="L8" s="46">
        <v>0</v>
      </c>
      <c r="M8" s="46">
        <v>0</v>
      </c>
      <c r="N8" s="46">
        <f t="shared" si="1"/>
        <v>2677304</v>
      </c>
      <c r="O8" s="47">
        <f t="shared" si="2"/>
        <v>244.03463676966547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1104806</v>
      </c>
      <c r="L9" s="46">
        <v>0</v>
      </c>
      <c r="M9" s="46">
        <v>0</v>
      </c>
      <c r="N9" s="46">
        <f t="shared" si="1"/>
        <v>1104806</v>
      </c>
      <c r="O9" s="47">
        <f t="shared" si="2"/>
        <v>100.70239722905842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6132261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6132261</v>
      </c>
      <c r="O10" s="43">
        <f t="shared" si="2"/>
        <v>558.9518731200437</v>
      </c>
      <c r="P10" s="10"/>
    </row>
    <row r="11" spans="1:16" ht="15">
      <c r="A11" s="12"/>
      <c r="B11" s="44">
        <v>521</v>
      </c>
      <c r="C11" s="20" t="s">
        <v>24</v>
      </c>
      <c r="D11" s="46">
        <v>3496522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3496522</v>
      </c>
      <c r="O11" s="47">
        <f t="shared" si="2"/>
        <v>318.70586090602495</v>
      </c>
      <c r="P11" s="9"/>
    </row>
    <row r="12" spans="1:16" ht="15">
      <c r="A12" s="12"/>
      <c r="B12" s="44">
        <v>522</v>
      </c>
      <c r="C12" s="20" t="s">
        <v>25</v>
      </c>
      <c r="D12" s="46">
        <v>2383422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2383422</v>
      </c>
      <c r="O12" s="47">
        <f t="shared" si="2"/>
        <v>217.24747060432048</v>
      </c>
      <c r="P12" s="9"/>
    </row>
    <row r="13" spans="1:16" ht="15">
      <c r="A13" s="12"/>
      <c r="B13" s="44">
        <v>524</v>
      </c>
      <c r="C13" s="20" t="s">
        <v>26</v>
      </c>
      <c r="D13" s="46">
        <v>252317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252317</v>
      </c>
      <c r="O13" s="47">
        <f t="shared" si="2"/>
        <v>22.998541609698297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SUM(D15:D17)</f>
        <v>33502</v>
      </c>
      <c r="E14" s="31">
        <f t="shared" si="4"/>
        <v>22474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8274794</v>
      </c>
      <c r="J14" s="31">
        <f t="shared" si="4"/>
        <v>0</v>
      </c>
      <c r="K14" s="31">
        <f t="shared" si="4"/>
        <v>0</v>
      </c>
      <c r="L14" s="31">
        <f t="shared" si="4"/>
        <v>115553</v>
      </c>
      <c r="M14" s="31">
        <f t="shared" si="4"/>
        <v>0</v>
      </c>
      <c r="N14" s="42">
        <f t="shared" si="1"/>
        <v>8446323</v>
      </c>
      <c r="O14" s="43">
        <f t="shared" si="2"/>
        <v>769.8772217664753</v>
      </c>
      <c r="P14" s="10"/>
    </row>
    <row r="15" spans="1:16" ht="15">
      <c r="A15" s="12"/>
      <c r="B15" s="44">
        <v>534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1619561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1619561</v>
      </c>
      <c r="O15" s="47">
        <f t="shared" si="2"/>
        <v>147.62200346367698</v>
      </c>
      <c r="P15" s="9"/>
    </row>
    <row r="16" spans="1:16" ht="15">
      <c r="A16" s="12"/>
      <c r="B16" s="44">
        <v>536</v>
      </c>
      <c r="C16" s="20" t="s">
        <v>61</v>
      </c>
      <c r="D16" s="46">
        <v>0</v>
      </c>
      <c r="E16" s="46">
        <v>22474</v>
      </c>
      <c r="F16" s="46">
        <v>0</v>
      </c>
      <c r="G16" s="46">
        <v>0</v>
      </c>
      <c r="H16" s="46">
        <v>0</v>
      </c>
      <c r="I16" s="46">
        <v>6655233</v>
      </c>
      <c r="J16" s="46">
        <v>0</v>
      </c>
      <c r="K16" s="46">
        <v>0</v>
      </c>
      <c r="L16" s="46">
        <v>115553</v>
      </c>
      <c r="M16" s="46">
        <v>0</v>
      </c>
      <c r="N16" s="46">
        <f t="shared" si="1"/>
        <v>6793260</v>
      </c>
      <c r="O16" s="47">
        <f t="shared" si="2"/>
        <v>619.2015313098168</v>
      </c>
      <c r="P16" s="9"/>
    </row>
    <row r="17" spans="1:16" ht="15">
      <c r="A17" s="12"/>
      <c r="B17" s="44">
        <v>539</v>
      </c>
      <c r="C17" s="20" t="s">
        <v>45</v>
      </c>
      <c r="D17" s="46">
        <v>33502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33502</v>
      </c>
      <c r="O17" s="47">
        <f t="shared" si="2"/>
        <v>3.0536869929814965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1012069</v>
      </c>
      <c r="E18" s="31">
        <f t="shared" si="5"/>
        <v>576082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1588151</v>
      </c>
      <c r="O18" s="43">
        <f t="shared" si="2"/>
        <v>144.75900100264334</v>
      </c>
      <c r="P18" s="10"/>
    </row>
    <row r="19" spans="1:16" ht="15">
      <c r="A19" s="12"/>
      <c r="B19" s="44">
        <v>541</v>
      </c>
      <c r="C19" s="20" t="s">
        <v>63</v>
      </c>
      <c r="D19" s="46">
        <v>1012069</v>
      </c>
      <c r="E19" s="46">
        <v>576082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1588151</v>
      </c>
      <c r="O19" s="47">
        <f t="shared" si="2"/>
        <v>144.75900100264334</v>
      </c>
      <c r="P19" s="9"/>
    </row>
    <row r="20" spans="1:16" ht="15.75">
      <c r="A20" s="28" t="s">
        <v>33</v>
      </c>
      <c r="B20" s="29"/>
      <c r="C20" s="30"/>
      <c r="D20" s="31">
        <f aca="true" t="shared" si="6" ref="D20:M20">SUM(D21:D21)</f>
        <v>744152</v>
      </c>
      <c r="E20" s="31">
        <f t="shared" si="6"/>
        <v>2188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415232</v>
      </c>
      <c r="N20" s="31">
        <f t="shared" si="1"/>
        <v>1161572</v>
      </c>
      <c r="O20" s="43">
        <f t="shared" si="2"/>
        <v>105.87658372071826</v>
      </c>
      <c r="P20" s="10"/>
    </row>
    <row r="21" spans="1:16" ht="15">
      <c r="A21" s="13"/>
      <c r="B21" s="45">
        <v>559</v>
      </c>
      <c r="C21" s="21" t="s">
        <v>35</v>
      </c>
      <c r="D21" s="46">
        <v>744152</v>
      </c>
      <c r="E21" s="46">
        <v>2188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415232</v>
      </c>
      <c r="N21" s="46">
        <f t="shared" si="1"/>
        <v>1161572</v>
      </c>
      <c r="O21" s="47">
        <f t="shared" si="2"/>
        <v>105.87658372071826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SUM(D23:D24)</f>
        <v>562441</v>
      </c>
      <c r="E22" s="31">
        <f t="shared" si="7"/>
        <v>55107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887289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1504837</v>
      </c>
      <c r="O22" s="43">
        <f t="shared" si="2"/>
        <v>137.16498040288033</v>
      </c>
      <c r="P22" s="9"/>
    </row>
    <row r="23" spans="1:16" ht="15">
      <c r="A23" s="12"/>
      <c r="B23" s="44">
        <v>572</v>
      </c>
      <c r="C23" s="20" t="s">
        <v>64</v>
      </c>
      <c r="D23" s="46">
        <v>537441</v>
      </c>
      <c r="E23" s="46">
        <v>55107</v>
      </c>
      <c r="F23" s="46">
        <v>0</v>
      </c>
      <c r="G23" s="46">
        <v>0</v>
      </c>
      <c r="H23" s="46">
        <v>0</v>
      </c>
      <c r="I23" s="46">
        <v>887289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1479837</v>
      </c>
      <c r="O23" s="47">
        <f t="shared" si="2"/>
        <v>134.88624555646706</v>
      </c>
      <c r="P23" s="9"/>
    </row>
    <row r="24" spans="1:16" ht="15">
      <c r="A24" s="12"/>
      <c r="B24" s="44">
        <v>579</v>
      </c>
      <c r="C24" s="20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25000</v>
      </c>
      <c r="O24" s="47">
        <f t="shared" si="2"/>
        <v>2.2787348464132715</v>
      </c>
      <c r="P24" s="9"/>
    </row>
    <row r="25" spans="1:16" ht="15.75">
      <c r="A25" s="28" t="s">
        <v>65</v>
      </c>
      <c r="B25" s="29"/>
      <c r="C25" s="30"/>
      <c r="D25" s="31">
        <f aca="true" t="shared" si="8" ref="D25:M25">SUM(D26:D28)</f>
        <v>522844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1701468</v>
      </c>
      <c r="J25" s="31">
        <f t="shared" si="8"/>
        <v>0</v>
      </c>
      <c r="K25" s="31">
        <f t="shared" si="8"/>
        <v>0</v>
      </c>
      <c r="L25" s="31">
        <f t="shared" si="8"/>
        <v>145210</v>
      </c>
      <c r="M25" s="31">
        <f t="shared" si="8"/>
        <v>50000</v>
      </c>
      <c r="N25" s="31">
        <f t="shared" si="1"/>
        <v>2419522</v>
      </c>
      <c r="O25" s="43">
        <f t="shared" si="2"/>
        <v>220.53796372254124</v>
      </c>
      <c r="P25" s="9"/>
    </row>
    <row r="26" spans="1:16" ht="15">
      <c r="A26" s="12"/>
      <c r="B26" s="44">
        <v>581</v>
      </c>
      <c r="C26" s="20" t="s">
        <v>66</v>
      </c>
      <c r="D26" s="46">
        <v>522844</v>
      </c>
      <c r="E26" s="46">
        <v>0</v>
      </c>
      <c r="F26" s="46">
        <v>0</v>
      </c>
      <c r="G26" s="46">
        <v>0</v>
      </c>
      <c r="H26" s="46">
        <v>0</v>
      </c>
      <c r="I26" s="46">
        <v>1165698</v>
      </c>
      <c r="J26" s="46">
        <v>0</v>
      </c>
      <c r="K26" s="46">
        <v>0</v>
      </c>
      <c r="L26" s="46">
        <v>0</v>
      </c>
      <c r="M26" s="46">
        <v>50000</v>
      </c>
      <c r="N26" s="46">
        <f t="shared" si="1"/>
        <v>1738542</v>
      </c>
      <c r="O26" s="47">
        <f t="shared" si="2"/>
        <v>158.46704949412086</v>
      </c>
      <c r="P26" s="9"/>
    </row>
    <row r="27" spans="1:16" ht="15">
      <c r="A27" s="12"/>
      <c r="B27" s="44">
        <v>588</v>
      </c>
      <c r="C27" s="20" t="s">
        <v>75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145210</v>
      </c>
      <c r="M27" s="46">
        <v>0</v>
      </c>
      <c r="N27" s="46">
        <f t="shared" si="1"/>
        <v>145210</v>
      </c>
      <c r="O27" s="47">
        <f t="shared" si="2"/>
        <v>13.235803481906846</v>
      </c>
      <c r="P27" s="9"/>
    </row>
    <row r="28" spans="1:16" ht="15.75" thickBot="1">
      <c r="A28" s="12"/>
      <c r="B28" s="44">
        <v>591</v>
      </c>
      <c r="C28" s="20" t="s">
        <v>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535770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535770</v>
      </c>
      <c r="O28" s="47">
        <f t="shared" si="2"/>
        <v>48.835110746513536</v>
      </c>
      <c r="P28" s="9"/>
    </row>
    <row r="29" spans="1:119" ht="16.5" thickBot="1">
      <c r="A29" s="14" t="s">
        <v>10</v>
      </c>
      <c r="B29" s="23"/>
      <c r="C29" s="22"/>
      <c r="D29" s="15">
        <f>SUM(D5,D10,D14,D18,D20,D22,D25)</f>
        <v>10049882</v>
      </c>
      <c r="E29" s="15">
        <f aca="true" t="shared" si="9" ref="E29:M29">SUM(E5,E10,E14,E18,E20,E22,E25)</f>
        <v>655851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10863551</v>
      </c>
      <c r="J29" s="15">
        <f t="shared" si="9"/>
        <v>1538602</v>
      </c>
      <c r="K29" s="15">
        <f t="shared" si="9"/>
        <v>1280348</v>
      </c>
      <c r="L29" s="15">
        <f t="shared" si="9"/>
        <v>260763</v>
      </c>
      <c r="M29" s="15">
        <f t="shared" si="9"/>
        <v>465232</v>
      </c>
      <c r="N29" s="15">
        <f t="shared" si="1"/>
        <v>25114229</v>
      </c>
      <c r="O29" s="37">
        <f t="shared" si="2"/>
        <v>2289.146750524109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76</v>
      </c>
      <c r="M31" s="93"/>
      <c r="N31" s="93"/>
      <c r="O31" s="41">
        <v>10971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1039130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1567734</v>
      </c>
      <c r="K5" s="26">
        <f t="shared" si="0"/>
        <v>1284310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3891174</v>
      </c>
      <c r="O5" s="32">
        <f aca="true" t="shared" si="2" ref="O5:O30">(N5/O$32)</f>
        <v>361.0963251670379</v>
      </c>
      <c r="P5" s="6"/>
    </row>
    <row r="6" spans="1:16" ht="15">
      <c r="A6" s="12"/>
      <c r="B6" s="44">
        <v>511</v>
      </c>
      <c r="C6" s="20" t="s">
        <v>19</v>
      </c>
      <c r="D6" s="46">
        <v>22126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22126</v>
      </c>
      <c r="O6" s="47">
        <f t="shared" si="2"/>
        <v>2.053266518188567</v>
      </c>
      <c r="P6" s="9"/>
    </row>
    <row r="7" spans="1:16" ht="15">
      <c r="A7" s="12"/>
      <c r="B7" s="44">
        <v>512</v>
      </c>
      <c r="C7" s="20" t="s">
        <v>20</v>
      </c>
      <c r="D7" s="46">
        <v>58595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58595</v>
      </c>
      <c r="O7" s="47">
        <f t="shared" si="2"/>
        <v>5.437546399406088</v>
      </c>
      <c r="P7" s="9"/>
    </row>
    <row r="8" spans="1:16" ht="15">
      <c r="A8" s="12"/>
      <c r="B8" s="44">
        <v>513</v>
      </c>
      <c r="C8" s="20" t="s">
        <v>21</v>
      </c>
      <c r="D8" s="46">
        <v>958409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1567734</v>
      </c>
      <c r="K8" s="46">
        <v>165296</v>
      </c>
      <c r="L8" s="46">
        <v>0</v>
      </c>
      <c r="M8" s="46">
        <v>0</v>
      </c>
      <c r="N8" s="46">
        <f t="shared" si="1"/>
        <v>2691439</v>
      </c>
      <c r="O8" s="47">
        <f t="shared" si="2"/>
        <v>249.76234224201932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1119014</v>
      </c>
      <c r="L9" s="46">
        <v>0</v>
      </c>
      <c r="M9" s="46">
        <v>0</v>
      </c>
      <c r="N9" s="46">
        <f t="shared" si="1"/>
        <v>1119014</v>
      </c>
      <c r="O9" s="47">
        <f t="shared" si="2"/>
        <v>103.84317000742391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5862088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5862088</v>
      </c>
      <c r="O10" s="43">
        <f t="shared" si="2"/>
        <v>543.9948032665181</v>
      </c>
      <c r="P10" s="10"/>
    </row>
    <row r="11" spans="1:16" ht="15">
      <c r="A11" s="12"/>
      <c r="B11" s="44">
        <v>521</v>
      </c>
      <c r="C11" s="20" t="s">
        <v>24</v>
      </c>
      <c r="D11" s="46">
        <v>3532757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3532757</v>
      </c>
      <c r="O11" s="47">
        <f t="shared" si="2"/>
        <v>327.83565330363774</v>
      </c>
      <c r="P11" s="9"/>
    </row>
    <row r="12" spans="1:16" ht="15">
      <c r="A12" s="12"/>
      <c r="B12" s="44">
        <v>522</v>
      </c>
      <c r="C12" s="20" t="s">
        <v>25</v>
      </c>
      <c r="D12" s="46">
        <v>2102458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2102458</v>
      </c>
      <c r="O12" s="47">
        <f t="shared" si="2"/>
        <v>195.10560504825537</v>
      </c>
      <c r="P12" s="9"/>
    </row>
    <row r="13" spans="1:16" ht="15">
      <c r="A13" s="12"/>
      <c r="B13" s="44">
        <v>524</v>
      </c>
      <c r="C13" s="20" t="s">
        <v>26</v>
      </c>
      <c r="D13" s="46">
        <v>226873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226873</v>
      </c>
      <c r="O13" s="47">
        <f t="shared" si="2"/>
        <v>21.053544914625093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31236</v>
      </c>
      <c r="E14" s="31">
        <f t="shared" si="4"/>
        <v>394431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8007253</v>
      </c>
      <c r="J14" s="31">
        <f t="shared" si="4"/>
        <v>0</v>
      </c>
      <c r="K14" s="31">
        <f t="shared" si="4"/>
        <v>0</v>
      </c>
      <c r="L14" s="31">
        <f t="shared" si="4"/>
        <v>267977</v>
      </c>
      <c r="M14" s="31">
        <f t="shared" si="4"/>
        <v>0</v>
      </c>
      <c r="N14" s="42">
        <f t="shared" si="1"/>
        <v>8700897</v>
      </c>
      <c r="O14" s="43">
        <f t="shared" si="2"/>
        <v>807.4329064587973</v>
      </c>
      <c r="P14" s="10"/>
    </row>
    <row r="15" spans="1:16" ht="15">
      <c r="A15" s="12"/>
      <c r="B15" s="44">
        <v>534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1553006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1553006</v>
      </c>
      <c r="O15" s="47">
        <f t="shared" si="2"/>
        <v>144.1171121009651</v>
      </c>
      <c r="P15" s="9"/>
    </row>
    <row r="16" spans="1:16" ht="15">
      <c r="A16" s="12"/>
      <c r="B16" s="44">
        <v>536</v>
      </c>
      <c r="C16" s="20" t="s">
        <v>61</v>
      </c>
      <c r="D16" s="46">
        <v>0</v>
      </c>
      <c r="E16" s="46">
        <v>355069</v>
      </c>
      <c r="F16" s="46">
        <v>0</v>
      </c>
      <c r="G16" s="46">
        <v>0</v>
      </c>
      <c r="H16" s="46">
        <v>0</v>
      </c>
      <c r="I16" s="46">
        <v>6454247</v>
      </c>
      <c r="J16" s="46">
        <v>0</v>
      </c>
      <c r="K16" s="46">
        <v>0</v>
      </c>
      <c r="L16" s="46">
        <v>267977</v>
      </c>
      <c r="M16" s="46">
        <v>0</v>
      </c>
      <c r="N16" s="46">
        <f t="shared" si="1"/>
        <v>7077293</v>
      </c>
      <c r="O16" s="47">
        <f t="shared" si="2"/>
        <v>656.7643838158872</v>
      </c>
      <c r="P16" s="9"/>
    </row>
    <row r="17" spans="1:16" ht="15">
      <c r="A17" s="12"/>
      <c r="B17" s="44">
        <v>538</v>
      </c>
      <c r="C17" s="20" t="s">
        <v>62</v>
      </c>
      <c r="D17" s="46">
        <v>0</v>
      </c>
      <c r="E17" s="46">
        <v>39362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39362</v>
      </c>
      <c r="O17" s="47">
        <f t="shared" si="2"/>
        <v>3.652746844840386</v>
      </c>
      <c r="P17" s="9"/>
    </row>
    <row r="18" spans="1:16" ht="15">
      <c r="A18" s="12"/>
      <c r="B18" s="44">
        <v>539</v>
      </c>
      <c r="C18" s="20" t="s">
        <v>45</v>
      </c>
      <c r="D18" s="46">
        <v>31236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31236</v>
      </c>
      <c r="O18" s="47">
        <f t="shared" si="2"/>
        <v>2.898663697104677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988408</v>
      </c>
      <c r="E19" s="31">
        <f t="shared" si="5"/>
        <v>822875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138747</v>
      </c>
      <c r="N19" s="31">
        <f t="shared" si="1"/>
        <v>1950030</v>
      </c>
      <c r="O19" s="43">
        <f t="shared" si="2"/>
        <v>180.96046770601336</v>
      </c>
      <c r="P19" s="10"/>
    </row>
    <row r="20" spans="1:16" ht="15">
      <c r="A20" s="12"/>
      <c r="B20" s="44">
        <v>541</v>
      </c>
      <c r="C20" s="20" t="s">
        <v>63</v>
      </c>
      <c r="D20" s="46">
        <v>988408</v>
      </c>
      <c r="E20" s="46">
        <v>822875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138747</v>
      </c>
      <c r="N20" s="46">
        <f t="shared" si="1"/>
        <v>1950030</v>
      </c>
      <c r="O20" s="47">
        <f t="shared" si="2"/>
        <v>180.96046770601336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1224059</v>
      </c>
      <c r="E21" s="31">
        <f t="shared" si="6"/>
        <v>22459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497765</v>
      </c>
      <c r="N21" s="31">
        <f t="shared" si="1"/>
        <v>1744283</v>
      </c>
      <c r="O21" s="43">
        <f t="shared" si="2"/>
        <v>161.86739049740163</v>
      </c>
      <c r="P21" s="10"/>
    </row>
    <row r="22" spans="1:16" ht="15">
      <c r="A22" s="13"/>
      <c r="B22" s="45">
        <v>559</v>
      </c>
      <c r="C22" s="21" t="s">
        <v>35</v>
      </c>
      <c r="D22" s="46">
        <v>1224059</v>
      </c>
      <c r="E22" s="46">
        <v>22459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497765</v>
      </c>
      <c r="N22" s="46">
        <f t="shared" si="1"/>
        <v>1744283</v>
      </c>
      <c r="O22" s="47">
        <f t="shared" si="2"/>
        <v>161.86739049740163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SUM(D24:D26)</f>
        <v>477177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737992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1215169</v>
      </c>
      <c r="O23" s="43">
        <f t="shared" si="2"/>
        <v>112.76623979213066</v>
      </c>
      <c r="P23" s="9"/>
    </row>
    <row r="24" spans="1:16" ht="15">
      <c r="A24" s="12"/>
      <c r="B24" s="44">
        <v>572</v>
      </c>
      <c r="C24" s="20" t="s">
        <v>64</v>
      </c>
      <c r="D24" s="46">
        <v>409622</v>
      </c>
      <c r="E24" s="46">
        <v>0</v>
      </c>
      <c r="F24" s="46">
        <v>0</v>
      </c>
      <c r="G24" s="46">
        <v>0</v>
      </c>
      <c r="H24" s="46">
        <v>0</v>
      </c>
      <c r="I24" s="46">
        <v>737992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1147614</v>
      </c>
      <c r="O24" s="47">
        <f t="shared" si="2"/>
        <v>106.49721603563475</v>
      </c>
      <c r="P24" s="9"/>
    </row>
    <row r="25" spans="1:16" ht="15">
      <c r="A25" s="12"/>
      <c r="B25" s="44">
        <v>573</v>
      </c>
      <c r="C25" s="20" t="s">
        <v>46</v>
      </c>
      <c r="D25" s="46">
        <v>42555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42555</v>
      </c>
      <c r="O25" s="47">
        <f t="shared" si="2"/>
        <v>3.949053452115813</v>
      </c>
      <c r="P25" s="9"/>
    </row>
    <row r="26" spans="1:16" ht="15">
      <c r="A26" s="12"/>
      <c r="B26" s="44">
        <v>579</v>
      </c>
      <c r="C26" s="20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25000</v>
      </c>
      <c r="O26" s="47">
        <f t="shared" si="2"/>
        <v>2.319970304380104</v>
      </c>
      <c r="P26" s="9"/>
    </row>
    <row r="27" spans="1:16" ht="15.75">
      <c r="A27" s="28" t="s">
        <v>65</v>
      </c>
      <c r="B27" s="29"/>
      <c r="C27" s="30"/>
      <c r="D27" s="31">
        <f aca="true" t="shared" si="8" ref="D27:M27">SUM(D28:D29)</f>
        <v>1237980</v>
      </c>
      <c r="E27" s="31">
        <f t="shared" si="8"/>
        <v>602886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1500000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3340866</v>
      </c>
      <c r="O27" s="43">
        <f t="shared" si="2"/>
        <v>310.0283964365256</v>
      </c>
      <c r="P27" s="9"/>
    </row>
    <row r="28" spans="1:16" ht="15">
      <c r="A28" s="12"/>
      <c r="B28" s="44">
        <v>581</v>
      </c>
      <c r="C28" s="20" t="s">
        <v>66</v>
      </c>
      <c r="D28" s="46">
        <v>1237980</v>
      </c>
      <c r="E28" s="46">
        <v>2500</v>
      </c>
      <c r="F28" s="46">
        <v>0</v>
      </c>
      <c r="G28" s="46">
        <v>0</v>
      </c>
      <c r="H28" s="46">
        <v>0</v>
      </c>
      <c r="I28" s="46">
        <v>1500000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2740480</v>
      </c>
      <c r="O28" s="47">
        <f t="shared" si="2"/>
        <v>254.31328878990348</v>
      </c>
      <c r="P28" s="9"/>
    </row>
    <row r="29" spans="1:16" ht="15.75" thickBot="1">
      <c r="A29" s="12"/>
      <c r="B29" s="44">
        <v>591</v>
      </c>
      <c r="C29" s="20" t="s">
        <v>67</v>
      </c>
      <c r="D29" s="46">
        <v>0</v>
      </c>
      <c r="E29" s="46">
        <v>600386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600386</v>
      </c>
      <c r="O29" s="47">
        <f t="shared" si="2"/>
        <v>55.71510764662212</v>
      </c>
      <c r="P29" s="9"/>
    </row>
    <row r="30" spans="1:119" ht="16.5" thickBot="1">
      <c r="A30" s="14" t="s">
        <v>10</v>
      </c>
      <c r="B30" s="23"/>
      <c r="C30" s="22"/>
      <c r="D30" s="15">
        <f>SUM(D5,D10,D14,D19,D21,D23,D27)</f>
        <v>10860078</v>
      </c>
      <c r="E30" s="15">
        <f aca="true" t="shared" si="9" ref="E30:M30">SUM(E5,E10,E14,E19,E21,E23,E27)</f>
        <v>1842651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10245245</v>
      </c>
      <c r="J30" s="15">
        <f t="shared" si="9"/>
        <v>1567734</v>
      </c>
      <c r="K30" s="15">
        <f t="shared" si="9"/>
        <v>1284310</v>
      </c>
      <c r="L30" s="15">
        <f t="shared" si="9"/>
        <v>267977</v>
      </c>
      <c r="M30" s="15">
        <f t="shared" si="9"/>
        <v>636512</v>
      </c>
      <c r="N30" s="15">
        <f t="shared" si="1"/>
        <v>26704507</v>
      </c>
      <c r="O30" s="37">
        <f t="shared" si="2"/>
        <v>2478.1465293244246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10776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1022218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1411213</v>
      </c>
      <c r="L5" s="59">
        <f t="shared" si="0"/>
        <v>0</v>
      </c>
      <c r="M5" s="59">
        <f t="shared" si="0"/>
        <v>0</v>
      </c>
      <c r="N5" s="60">
        <f aca="true" t="shared" si="1" ref="N5:N31">SUM(D5:M5)</f>
        <v>2433431</v>
      </c>
      <c r="O5" s="61">
        <f aca="true" t="shared" si="2" ref="O5:O31">(N5/O$33)</f>
        <v>228.14841552597036</v>
      </c>
      <c r="P5" s="62"/>
    </row>
    <row r="6" spans="1:16" ht="15">
      <c r="A6" s="64"/>
      <c r="B6" s="65">
        <v>511</v>
      </c>
      <c r="C6" s="66" t="s">
        <v>19</v>
      </c>
      <c r="D6" s="67">
        <v>19468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19468</v>
      </c>
      <c r="O6" s="68">
        <f t="shared" si="2"/>
        <v>1.8252390774423402</v>
      </c>
      <c r="P6" s="69"/>
    </row>
    <row r="7" spans="1:16" ht="15">
      <c r="A7" s="64"/>
      <c r="B7" s="65">
        <v>512</v>
      </c>
      <c r="C7" s="66" t="s">
        <v>20</v>
      </c>
      <c r="D7" s="67">
        <v>57277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57277</v>
      </c>
      <c r="O7" s="68">
        <f t="shared" si="2"/>
        <v>5.37005437839865</v>
      </c>
      <c r="P7" s="69"/>
    </row>
    <row r="8" spans="1:16" ht="15">
      <c r="A8" s="64"/>
      <c r="B8" s="65">
        <v>513</v>
      </c>
      <c r="C8" s="66" t="s">
        <v>21</v>
      </c>
      <c r="D8" s="67">
        <v>945473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167604</v>
      </c>
      <c r="L8" s="67">
        <v>0</v>
      </c>
      <c r="M8" s="67">
        <v>0</v>
      </c>
      <c r="N8" s="67">
        <f t="shared" si="1"/>
        <v>1113077</v>
      </c>
      <c r="O8" s="68">
        <f t="shared" si="2"/>
        <v>104.35749109319332</v>
      </c>
      <c r="P8" s="69"/>
    </row>
    <row r="9" spans="1:16" ht="15">
      <c r="A9" s="64"/>
      <c r="B9" s="65">
        <v>518</v>
      </c>
      <c r="C9" s="66" t="s">
        <v>22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1243609</v>
      </c>
      <c r="L9" s="67">
        <v>0</v>
      </c>
      <c r="M9" s="67">
        <v>0</v>
      </c>
      <c r="N9" s="67">
        <f t="shared" si="1"/>
        <v>1243609</v>
      </c>
      <c r="O9" s="68">
        <f t="shared" si="2"/>
        <v>116.59563097693606</v>
      </c>
      <c r="P9" s="69"/>
    </row>
    <row r="10" spans="1:16" ht="15.75">
      <c r="A10" s="70" t="s">
        <v>23</v>
      </c>
      <c r="B10" s="71"/>
      <c r="C10" s="72"/>
      <c r="D10" s="73">
        <f aca="true" t="shared" si="3" ref="D10:M10">SUM(D11:D13)</f>
        <v>6254596</v>
      </c>
      <c r="E10" s="73">
        <f t="shared" si="3"/>
        <v>269977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6524573</v>
      </c>
      <c r="O10" s="75">
        <f t="shared" si="2"/>
        <v>611.7169510594413</v>
      </c>
      <c r="P10" s="76"/>
    </row>
    <row r="11" spans="1:16" ht="15">
      <c r="A11" s="64"/>
      <c r="B11" s="65">
        <v>521</v>
      </c>
      <c r="C11" s="66" t="s">
        <v>24</v>
      </c>
      <c r="D11" s="67">
        <v>3589446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3589446</v>
      </c>
      <c r="O11" s="68">
        <f t="shared" si="2"/>
        <v>336.53159572473277</v>
      </c>
      <c r="P11" s="69"/>
    </row>
    <row r="12" spans="1:16" ht="15">
      <c r="A12" s="64"/>
      <c r="B12" s="65">
        <v>522</v>
      </c>
      <c r="C12" s="66" t="s">
        <v>25</v>
      </c>
      <c r="D12" s="67">
        <v>2348997</v>
      </c>
      <c r="E12" s="67">
        <v>269977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2618974</v>
      </c>
      <c r="O12" s="68">
        <f t="shared" si="2"/>
        <v>245.5441590099381</v>
      </c>
      <c r="P12" s="69"/>
    </row>
    <row r="13" spans="1:16" ht="15">
      <c r="A13" s="64"/>
      <c r="B13" s="65">
        <v>524</v>
      </c>
      <c r="C13" s="66" t="s">
        <v>26</v>
      </c>
      <c r="D13" s="67">
        <v>316153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316153</v>
      </c>
      <c r="O13" s="68">
        <f t="shared" si="2"/>
        <v>29.6411963247703</v>
      </c>
      <c r="P13" s="69"/>
    </row>
    <row r="14" spans="1:16" ht="15.75">
      <c r="A14" s="70" t="s">
        <v>27</v>
      </c>
      <c r="B14" s="71"/>
      <c r="C14" s="72"/>
      <c r="D14" s="73">
        <f aca="true" t="shared" si="4" ref="D14:M14">SUM(D15:D18)</f>
        <v>29599</v>
      </c>
      <c r="E14" s="73">
        <f t="shared" si="4"/>
        <v>25304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8067053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8121956</v>
      </c>
      <c r="O14" s="75">
        <f t="shared" si="2"/>
        <v>761.4809675604725</v>
      </c>
      <c r="P14" s="76"/>
    </row>
    <row r="15" spans="1:16" ht="15">
      <c r="A15" s="64"/>
      <c r="B15" s="65">
        <v>534</v>
      </c>
      <c r="C15" s="66" t="s">
        <v>60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1526502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1526502</v>
      </c>
      <c r="O15" s="68">
        <f t="shared" si="2"/>
        <v>143.11850740671292</v>
      </c>
      <c r="P15" s="69"/>
    </row>
    <row r="16" spans="1:16" ht="15">
      <c r="A16" s="64"/>
      <c r="B16" s="65">
        <v>536</v>
      </c>
      <c r="C16" s="66" t="s">
        <v>61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6540551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6540551</v>
      </c>
      <c r="O16" s="68">
        <f t="shared" si="2"/>
        <v>613.2149821863867</v>
      </c>
      <c r="P16" s="69"/>
    </row>
    <row r="17" spans="1:16" ht="15">
      <c r="A17" s="64"/>
      <c r="B17" s="65">
        <v>538</v>
      </c>
      <c r="C17" s="66" t="s">
        <v>62</v>
      </c>
      <c r="D17" s="67">
        <v>0</v>
      </c>
      <c r="E17" s="67">
        <v>25304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25304</v>
      </c>
      <c r="O17" s="68">
        <f t="shared" si="2"/>
        <v>2.3723982748921806</v>
      </c>
      <c r="P17" s="69"/>
    </row>
    <row r="18" spans="1:16" ht="15">
      <c r="A18" s="64"/>
      <c r="B18" s="65">
        <v>539</v>
      </c>
      <c r="C18" s="66" t="s">
        <v>45</v>
      </c>
      <c r="D18" s="67">
        <v>29599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29599</v>
      </c>
      <c r="O18" s="68">
        <f t="shared" si="2"/>
        <v>2.77507969248078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SUM(D20:D20)</f>
        <v>886122</v>
      </c>
      <c r="E19" s="73">
        <f t="shared" si="5"/>
        <v>384942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1271064</v>
      </c>
      <c r="O19" s="75">
        <f t="shared" si="2"/>
        <v>119.16969810613163</v>
      </c>
      <c r="P19" s="76"/>
    </row>
    <row r="20" spans="1:16" ht="15">
      <c r="A20" s="64"/>
      <c r="B20" s="65">
        <v>541</v>
      </c>
      <c r="C20" s="66" t="s">
        <v>63</v>
      </c>
      <c r="D20" s="67">
        <v>886122</v>
      </c>
      <c r="E20" s="67">
        <v>384942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1271064</v>
      </c>
      <c r="O20" s="68">
        <f t="shared" si="2"/>
        <v>119.16969810613163</v>
      </c>
      <c r="P20" s="69"/>
    </row>
    <row r="21" spans="1:16" ht="15.75">
      <c r="A21" s="70" t="s">
        <v>33</v>
      </c>
      <c r="B21" s="71"/>
      <c r="C21" s="72"/>
      <c r="D21" s="73">
        <f aca="true" t="shared" si="6" ref="D21:M21">SUM(D22:D23)</f>
        <v>751980</v>
      </c>
      <c r="E21" s="73">
        <f t="shared" si="6"/>
        <v>29953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581165</v>
      </c>
      <c r="N21" s="73">
        <f t="shared" si="1"/>
        <v>1363098</v>
      </c>
      <c r="O21" s="75">
        <f t="shared" si="2"/>
        <v>127.79842490155634</v>
      </c>
      <c r="P21" s="76"/>
    </row>
    <row r="22" spans="1:16" ht="15">
      <c r="A22" s="64"/>
      <c r="B22" s="65">
        <v>552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581165</v>
      </c>
      <c r="N22" s="67">
        <f t="shared" si="1"/>
        <v>581165</v>
      </c>
      <c r="O22" s="68">
        <f t="shared" si="2"/>
        <v>54.48762422651416</v>
      </c>
      <c r="P22" s="69"/>
    </row>
    <row r="23" spans="1:16" ht="15">
      <c r="A23" s="64"/>
      <c r="B23" s="65">
        <v>559</v>
      </c>
      <c r="C23" s="66" t="s">
        <v>35</v>
      </c>
      <c r="D23" s="67">
        <v>751980</v>
      </c>
      <c r="E23" s="67">
        <v>29953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781933</v>
      </c>
      <c r="O23" s="68">
        <f t="shared" si="2"/>
        <v>73.31080067504219</v>
      </c>
      <c r="P23" s="69"/>
    </row>
    <row r="24" spans="1:16" ht="15.75">
      <c r="A24" s="70" t="s">
        <v>36</v>
      </c>
      <c r="B24" s="71"/>
      <c r="C24" s="72"/>
      <c r="D24" s="73">
        <f aca="true" t="shared" si="7" ref="D24:M24">SUM(D25:D27)</f>
        <v>524432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752777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1277209</v>
      </c>
      <c r="O24" s="75">
        <f t="shared" si="2"/>
        <v>119.74582786424152</v>
      </c>
      <c r="P24" s="69"/>
    </row>
    <row r="25" spans="1:16" ht="15">
      <c r="A25" s="64"/>
      <c r="B25" s="65">
        <v>572</v>
      </c>
      <c r="C25" s="66" t="s">
        <v>64</v>
      </c>
      <c r="D25" s="67">
        <v>438139</v>
      </c>
      <c r="E25" s="67">
        <v>0</v>
      </c>
      <c r="F25" s="67">
        <v>0</v>
      </c>
      <c r="G25" s="67">
        <v>0</v>
      </c>
      <c r="H25" s="67">
        <v>0</v>
      </c>
      <c r="I25" s="67">
        <v>752777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1190916</v>
      </c>
      <c r="O25" s="68">
        <f t="shared" si="2"/>
        <v>111.65535345959123</v>
      </c>
      <c r="P25" s="69"/>
    </row>
    <row r="26" spans="1:16" ht="15">
      <c r="A26" s="64"/>
      <c r="B26" s="65">
        <v>573</v>
      </c>
      <c r="C26" s="66" t="s">
        <v>46</v>
      </c>
      <c r="D26" s="67">
        <v>61060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61060</v>
      </c>
      <c r="O26" s="68">
        <f t="shared" si="2"/>
        <v>5.724732795799738</v>
      </c>
      <c r="P26" s="69"/>
    </row>
    <row r="27" spans="1:16" ht="15">
      <c r="A27" s="64"/>
      <c r="B27" s="65">
        <v>579</v>
      </c>
      <c r="C27" s="66" t="s">
        <v>38</v>
      </c>
      <c r="D27" s="67">
        <v>25233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25233</v>
      </c>
      <c r="O27" s="68">
        <f t="shared" si="2"/>
        <v>2.365741608850553</v>
      </c>
      <c r="P27" s="69"/>
    </row>
    <row r="28" spans="1:16" ht="15.75">
      <c r="A28" s="70" t="s">
        <v>65</v>
      </c>
      <c r="B28" s="71"/>
      <c r="C28" s="72"/>
      <c r="D28" s="73">
        <f aca="true" t="shared" si="8" ref="D28:M28">SUM(D29:D30)</f>
        <v>165000</v>
      </c>
      <c r="E28" s="73">
        <f t="shared" si="8"/>
        <v>5000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1674442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69146</v>
      </c>
      <c r="N28" s="73">
        <f t="shared" si="1"/>
        <v>1913588</v>
      </c>
      <c r="O28" s="75">
        <f t="shared" si="2"/>
        <v>179.41008813050814</v>
      </c>
      <c r="P28" s="69"/>
    </row>
    <row r="29" spans="1:16" ht="15">
      <c r="A29" s="64"/>
      <c r="B29" s="65">
        <v>581</v>
      </c>
      <c r="C29" s="66" t="s">
        <v>66</v>
      </c>
      <c r="D29" s="67">
        <v>165000</v>
      </c>
      <c r="E29" s="67">
        <v>5000</v>
      </c>
      <c r="F29" s="67">
        <v>0</v>
      </c>
      <c r="G29" s="67">
        <v>0</v>
      </c>
      <c r="H29" s="67">
        <v>0</v>
      </c>
      <c r="I29" s="67">
        <v>1013803</v>
      </c>
      <c r="J29" s="67">
        <v>0</v>
      </c>
      <c r="K29" s="67">
        <v>0</v>
      </c>
      <c r="L29" s="67">
        <v>0</v>
      </c>
      <c r="M29" s="67">
        <v>69146</v>
      </c>
      <c r="N29" s="67">
        <f t="shared" si="1"/>
        <v>1252949</v>
      </c>
      <c r="O29" s="68">
        <f t="shared" si="2"/>
        <v>117.47131070691918</v>
      </c>
      <c r="P29" s="69"/>
    </row>
    <row r="30" spans="1:16" ht="15.75" thickBot="1">
      <c r="A30" s="64"/>
      <c r="B30" s="65">
        <v>591</v>
      </c>
      <c r="C30" s="66" t="s">
        <v>67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660639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660639</v>
      </c>
      <c r="O30" s="68">
        <f t="shared" si="2"/>
        <v>61.938777423588974</v>
      </c>
      <c r="P30" s="69"/>
    </row>
    <row r="31" spans="1:119" ht="16.5" thickBot="1">
      <c r="A31" s="77" t="s">
        <v>10</v>
      </c>
      <c r="B31" s="78"/>
      <c r="C31" s="79"/>
      <c r="D31" s="80">
        <f>SUM(D5,D10,D14,D19,D21,D24,D28)</f>
        <v>9633947</v>
      </c>
      <c r="E31" s="80">
        <f aca="true" t="shared" si="9" ref="E31:M31">SUM(E5,E10,E14,E19,E21,E24,E28)</f>
        <v>715176</v>
      </c>
      <c r="F31" s="80">
        <f t="shared" si="9"/>
        <v>0</v>
      </c>
      <c r="G31" s="80">
        <f t="shared" si="9"/>
        <v>0</v>
      </c>
      <c r="H31" s="80">
        <f t="shared" si="9"/>
        <v>0</v>
      </c>
      <c r="I31" s="80">
        <f t="shared" si="9"/>
        <v>10494272</v>
      </c>
      <c r="J31" s="80">
        <f t="shared" si="9"/>
        <v>0</v>
      </c>
      <c r="K31" s="80">
        <f t="shared" si="9"/>
        <v>1411213</v>
      </c>
      <c r="L31" s="80">
        <f t="shared" si="9"/>
        <v>0</v>
      </c>
      <c r="M31" s="80">
        <f t="shared" si="9"/>
        <v>650311</v>
      </c>
      <c r="N31" s="80">
        <f t="shared" si="1"/>
        <v>22904919</v>
      </c>
      <c r="O31" s="81">
        <f t="shared" si="2"/>
        <v>2147.470373148322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5" ht="15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68</v>
      </c>
      <c r="M33" s="117"/>
      <c r="N33" s="117"/>
      <c r="O33" s="91">
        <v>10666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1074246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1801327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2875573</v>
      </c>
      <c r="O5" s="32">
        <f aca="true" t="shared" si="2" ref="O5:O31">(N5/O$33)</f>
        <v>272.2822649370325</v>
      </c>
      <c r="P5" s="6"/>
    </row>
    <row r="6" spans="1:16" ht="15">
      <c r="A6" s="12"/>
      <c r="B6" s="44">
        <v>511</v>
      </c>
      <c r="C6" s="20" t="s">
        <v>19</v>
      </c>
      <c r="D6" s="46">
        <v>18501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18501</v>
      </c>
      <c r="O6" s="47">
        <f t="shared" si="2"/>
        <v>1.7518227440583278</v>
      </c>
      <c r="P6" s="9"/>
    </row>
    <row r="7" spans="1:16" ht="15">
      <c r="A7" s="12"/>
      <c r="B7" s="44">
        <v>512</v>
      </c>
      <c r="C7" s="20" t="s">
        <v>20</v>
      </c>
      <c r="D7" s="46">
        <v>57281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57281</v>
      </c>
      <c r="O7" s="47">
        <f t="shared" si="2"/>
        <v>5.423823501562352</v>
      </c>
      <c r="P7" s="9"/>
    </row>
    <row r="8" spans="1:16" ht="15">
      <c r="A8" s="12"/>
      <c r="B8" s="44">
        <v>513</v>
      </c>
      <c r="C8" s="20" t="s">
        <v>21</v>
      </c>
      <c r="D8" s="46">
        <v>998464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204997</v>
      </c>
      <c r="L8" s="46">
        <v>0</v>
      </c>
      <c r="M8" s="46">
        <v>0</v>
      </c>
      <c r="N8" s="46">
        <f t="shared" si="1"/>
        <v>1203461</v>
      </c>
      <c r="O8" s="47">
        <f t="shared" si="2"/>
        <v>113.9533188145062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1596330</v>
      </c>
      <c r="L9" s="46">
        <v>0</v>
      </c>
      <c r="M9" s="46">
        <v>0</v>
      </c>
      <c r="N9" s="46">
        <f t="shared" si="1"/>
        <v>1596330</v>
      </c>
      <c r="O9" s="47">
        <f t="shared" si="2"/>
        <v>151.1532998769056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5908330</v>
      </c>
      <c r="E10" s="31">
        <f t="shared" si="3"/>
        <v>11500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5919830</v>
      </c>
      <c r="O10" s="43">
        <f t="shared" si="2"/>
        <v>560.5368809771802</v>
      </c>
      <c r="P10" s="10"/>
    </row>
    <row r="11" spans="1:16" ht="15">
      <c r="A11" s="12"/>
      <c r="B11" s="44">
        <v>521</v>
      </c>
      <c r="C11" s="20" t="s">
        <v>24</v>
      </c>
      <c r="D11" s="46">
        <v>3428266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3428266</v>
      </c>
      <c r="O11" s="47">
        <f t="shared" si="2"/>
        <v>324.6156613957012</v>
      </c>
      <c r="P11" s="9"/>
    </row>
    <row r="12" spans="1:16" ht="15">
      <c r="A12" s="12"/>
      <c r="B12" s="44">
        <v>522</v>
      </c>
      <c r="C12" s="20" t="s">
        <v>25</v>
      </c>
      <c r="D12" s="46">
        <v>2157147</v>
      </c>
      <c r="E12" s="46">
        <v>11500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2168647</v>
      </c>
      <c r="O12" s="47">
        <f t="shared" si="2"/>
        <v>205.34485370703533</v>
      </c>
      <c r="P12" s="9"/>
    </row>
    <row r="13" spans="1:16" ht="15">
      <c r="A13" s="12"/>
      <c r="B13" s="44">
        <v>524</v>
      </c>
      <c r="C13" s="20" t="s">
        <v>26</v>
      </c>
      <c r="D13" s="46">
        <v>322917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322917</v>
      </c>
      <c r="O13" s="47">
        <f t="shared" si="2"/>
        <v>30.57636587444371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128737</v>
      </c>
      <c r="E14" s="31">
        <f t="shared" si="4"/>
        <v>24285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7727823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66200</v>
      </c>
      <c r="N14" s="42">
        <f t="shared" si="1"/>
        <v>7947045</v>
      </c>
      <c r="O14" s="43">
        <f t="shared" si="2"/>
        <v>752.4898210396743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1380940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1380940</v>
      </c>
      <c r="O15" s="47">
        <f t="shared" si="2"/>
        <v>130.75845090427043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6346883</v>
      </c>
      <c r="J16" s="46">
        <v>0</v>
      </c>
      <c r="K16" s="46">
        <v>0</v>
      </c>
      <c r="L16" s="46">
        <v>0</v>
      </c>
      <c r="M16" s="46">
        <v>66200</v>
      </c>
      <c r="N16" s="46">
        <f t="shared" si="1"/>
        <v>6413083</v>
      </c>
      <c r="O16" s="47">
        <f t="shared" si="2"/>
        <v>607.2420225357447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9285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9285</v>
      </c>
      <c r="O17" s="47">
        <f t="shared" si="2"/>
        <v>0.8791781081336995</v>
      </c>
      <c r="P17" s="9"/>
    </row>
    <row r="18" spans="1:16" ht="15">
      <c r="A18" s="12"/>
      <c r="B18" s="44">
        <v>539</v>
      </c>
      <c r="C18" s="20" t="s">
        <v>45</v>
      </c>
      <c r="D18" s="46">
        <v>128737</v>
      </c>
      <c r="E18" s="46">
        <v>15000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143737</v>
      </c>
      <c r="O18" s="47">
        <f t="shared" si="2"/>
        <v>13.610169491525424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818593</v>
      </c>
      <c r="E19" s="31">
        <f t="shared" si="5"/>
        <v>598722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314708</v>
      </c>
      <c r="N19" s="31">
        <f t="shared" si="1"/>
        <v>1732023</v>
      </c>
      <c r="O19" s="43">
        <f t="shared" si="2"/>
        <v>164.00179907205757</v>
      </c>
      <c r="P19" s="10"/>
    </row>
    <row r="20" spans="1:16" ht="15">
      <c r="A20" s="12"/>
      <c r="B20" s="44">
        <v>541</v>
      </c>
      <c r="C20" s="20" t="s">
        <v>32</v>
      </c>
      <c r="D20" s="46">
        <v>818593</v>
      </c>
      <c r="E20" s="46">
        <v>598722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314708</v>
      </c>
      <c r="N20" s="46">
        <f t="shared" si="1"/>
        <v>1732023</v>
      </c>
      <c r="O20" s="47">
        <f t="shared" si="2"/>
        <v>164.00179907205757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SUM(D22:D23)</f>
        <v>332378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566182</v>
      </c>
      <c r="N21" s="31">
        <f t="shared" si="1"/>
        <v>898560</v>
      </c>
      <c r="O21" s="43">
        <f t="shared" si="2"/>
        <v>85.08285200265126</v>
      </c>
      <c r="P21" s="10"/>
    </row>
    <row r="22" spans="1:16" ht="15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566182</v>
      </c>
      <c r="N22" s="46">
        <f t="shared" si="1"/>
        <v>566182</v>
      </c>
      <c r="O22" s="47">
        <f t="shared" si="2"/>
        <v>53.610642931540575</v>
      </c>
      <c r="P22" s="9"/>
    </row>
    <row r="23" spans="1:16" ht="15">
      <c r="A23" s="13"/>
      <c r="B23" s="45">
        <v>559</v>
      </c>
      <c r="C23" s="21" t="s">
        <v>35</v>
      </c>
      <c r="D23" s="46">
        <v>332378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332378</v>
      </c>
      <c r="O23" s="47">
        <f t="shared" si="2"/>
        <v>31.47220907111069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523754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744569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1268323</v>
      </c>
      <c r="O24" s="43">
        <f t="shared" si="2"/>
        <v>120.09497206703911</v>
      </c>
      <c r="P24" s="9"/>
    </row>
    <row r="25" spans="1:16" ht="15">
      <c r="A25" s="12"/>
      <c r="B25" s="44">
        <v>572</v>
      </c>
      <c r="C25" s="20" t="s">
        <v>37</v>
      </c>
      <c r="D25" s="46">
        <v>483254</v>
      </c>
      <c r="E25" s="46">
        <v>0</v>
      </c>
      <c r="F25" s="46">
        <v>0</v>
      </c>
      <c r="G25" s="46">
        <v>0</v>
      </c>
      <c r="H25" s="46">
        <v>0</v>
      </c>
      <c r="I25" s="46">
        <v>744569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1227823</v>
      </c>
      <c r="O25" s="47">
        <f t="shared" si="2"/>
        <v>116.26010794432345</v>
      </c>
      <c r="P25" s="9"/>
    </row>
    <row r="26" spans="1:16" ht="15">
      <c r="A26" s="12"/>
      <c r="B26" s="44">
        <v>573</v>
      </c>
      <c r="C26" s="20" t="s">
        <v>46</v>
      </c>
      <c r="D26" s="46">
        <v>6750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6750</v>
      </c>
      <c r="O26" s="47">
        <f t="shared" si="2"/>
        <v>0.6391440204526087</v>
      </c>
      <c r="P26" s="9"/>
    </row>
    <row r="27" spans="1:16" ht="15">
      <c r="A27" s="12"/>
      <c r="B27" s="44">
        <v>579</v>
      </c>
      <c r="C27" s="20" t="s">
        <v>38</v>
      </c>
      <c r="D27" s="46">
        <v>33750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33750</v>
      </c>
      <c r="O27" s="47">
        <f t="shared" si="2"/>
        <v>3.1957201022630435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105000</v>
      </c>
      <c r="E28" s="31">
        <f t="shared" si="8"/>
        <v>7500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1402406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137065</v>
      </c>
      <c r="N28" s="31">
        <f t="shared" si="1"/>
        <v>1651971</v>
      </c>
      <c r="O28" s="43">
        <f t="shared" si="2"/>
        <v>156.4218350534987</v>
      </c>
      <c r="P28" s="9"/>
    </row>
    <row r="29" spans="1:16" ht="15">
      <c r="A29" s="12"/>
      <c r="B29" s="44">
        <v>581</v>
      </c>
      <c r="C29" s="20" t="s">
        <v>39</v>
      </c>
      <c r="D29" s="46">
        <v>105000</v>
      </c>
      <c r="E29" s="46">
        <v>7500</v>
      </c>
      <c r="F29" s="46">
        <v>0</v>
      </c>
      <c r="G29" s="46">
        <v>0</v>
      </c>
      <c r="H29" s="46">
        <v>0</v>
      </c>
      <c r="I29" s="46">
        <v>676949</v>
      </c>
      <c r="J29" s="46">
        <v>0</v>
      </c>
      <c r="K29" s="46">
        <v>0</v>
      </c>
      <c r="L29" s="46">
        <v>0</v>
      </c>
      <c r="M29" s="46">
        <v>137065</v>
      </c>
      <c r="N29" s="46">
        <f t="shared" si="1"/>
        <v>926514</v>
      </c>
      <c r="O29" s="47">
        <f t="shared" si="2"/>
        <v>87.72976043935233</v>
      </c>
      <c r="P29" s="9"/>
    </row>
    <row r="30" spans="1:16" ht="15.75" thickBot="1">
      <c r="A30" s="12"/>
      <c r="B30" s="44">
        <v>591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725457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725457</v>
      </c>
      <c r="O30" s="47">
        <f t="shared" si="2"/>
        <v>68.69207461414639</v>
      </c>
      <c r="P30" s="9"/>
    </row>
    <row r="31" spans="1:119" ht="16.5" thickBot="1">
      <c r="A31" s="14" t="s">
        <v>10</v>
      </c>
      <c r="B31" s="23"/>
      <c r="C31" s="22"/>
      <c r="D31" s="15">
        <f>SUM(D5,D10,D14,D19,D21,D24,D28)</f>
        <v>8891038</v>
      </c>
      <c r="E31" s="15">
        <f aca="true" t="shared" si="9" ref="E31:M31">SUM(E5,E10,E14,E19,E21,E24,E28)</f>
        <v>642007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9874798</v>
      </c>
      <c r="J31" s="15">
        <f t="shared" si="9"/>
        <v>0</v>
      </c>
      <c r="K31" s="15">
        <f t="shared" si="9"/>
        <v>1801327</v>
      </c>
      <c r="L31" s="15">
        <f t="shared" si="9"/>
        <v>0</v>
      </c>
      <c r="M31" s="15">
        <f t="shared" si="9"/>
        <v>1084155</v>
      </c>
      <c r="N31" s="15">
        <f t="shared" si="1"/>
        <v>22293325</v>
      </c>
      <c r="O31" s="37">
        <f t="shared" si="2"/>
        <v>2110.9104251491335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10561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2022-09-19T20:32:52Z</cp:lastPrinted>
  <dcterms:created xsi:type="dcterms:W3CDTF">2000-08-31T21:26:31Z</dcterms:created>
  <dcterms:modified xsi:type="dcterms:W3CDTF">2022-09-19T20:33:04Z</dcterms:modified>
  <cp:category/>
  <cp:version/>
  <cp:contentType/>
  <cp:contentStatus/>
</cp:coreProperties>
</file>