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'2008'!$A$1:$O$34</definedName>
    <definedName name="_xlnm.Print_Area" localSheetId="12">'2009'!$A$1:$O$31</definedName>
    <definedName name="_xlnm.Print_Area" localSheetId="11">'2010'!$A$1:$O$30</definedName>
    <definedName name="_xlnm.Print_Area" localSheetId="10">'2011'!$A$1:$O$28</definedName>
    <definedName name="_xlnm.Print_Area" localSheetId="9">'2012'!$A$1:$O$29</definedName>
    <definedName name="_xlnm.Print_Area" localSheetId="8">'2013'!$A$1:$O$30</definedName>
    <definedName name="_xlnm.Print_Area" localSheetId="7">'2014'!$A$1:$O$29</definedName>
    <definedName name="_xlnm.Print_Area" localSheetId="6">'2015'!$A$1:$O$29</definedName>
    <definedName name="_xlnm.Print_Area" localSheetId="5">'2016'!$A$1:$O$30</definedName>
    <definedName name="_xlnm.Print_Area" localSheetId="4">'2017'!$A$1:$O$30</definedName>
    <definedName name="_xlnm.Print_Area" localSheetId="3">'2018'!$A$1:$O$31</definedName>
    <definedName name="_xlnm.Print_Area" localSheetId="2">'2019'!$A$1:$O$28</definedName>
    <definedName name="_xlnm.Print_Area" localSheetId="1">'2020'!$A$1:$O$33</definedName>
    <definedName name="_xlnm.Print_Area" localSheetId="0">'2021'!$A$1:$P$34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<sst xmlns="http://schemas.openxmlformats.org/spreadsheetml/2006/main" count="595" uniqueCount="105">
  <si>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</si>
  <si>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</si>
  <si>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</si>
  <si>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</si>
  <si>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</si>
  <si>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</si>
  <si>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</si>
  <si>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</si>
  <si>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</si>
  <si>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</si>
  <si>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</si>
  <si>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</si>
  <si>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Telecommunications</t>
  </si>
  <si>
    <t>Local Business Tax</t>
  </si>
  <si>
    <t>Permits, Fees, and Special Assessments</t>
  </si>
  <si>
    <t>Franchise Fee - Electricity</t>
  </si>
  <si>
    <t>Intergovernmental Revenue</t>
  </si>
  <si>
    <t>State Grant - Public Safety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</si>
  <si>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</si>
  <si>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</si>
  <si>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</si>
  <si>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Other</t>
  </si>
  <si>
    <t>Grants from Other Local Units - Physical Environment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</si>
  <si>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</si>
  <si>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</si>
  <si>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</si>
  <si>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</si>
  <si>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</si>
  <si>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</si>
  <si>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</si>
  <si>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</si>
  <si>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</si>
  <si>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</si>
  <si>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</si>
  <si>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</si>
  <si>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</si>
  <si>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</si>
  <si>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</si>
  <si>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</si>
  <si>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</si>
  <si>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</si>
  <si>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Sewall's Point Revenues Reported by Account Code and Fund Type</t>
  </si>
  <si>
    <t>Local Fiscal Year Ended September 30, 2010</t>
  </si>
  <si>
    <t>Communications Services Taxes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</si>
  <si>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</si>
  <si>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</si>
  <si>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</si>
  <si>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</si>
  <si>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</si>
  <si>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State Shared Revenues - Public Safety - Emergency Management Assistance</t>
  </si>
  <si>
    <t>Grants from Other Local Units - Public Safety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</si>
  <si>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</si>
  <si>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</si>
  <si>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</si>
  <si>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</si>
  <si>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</si>
  <si>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</si>
  <si>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</si>
  <si>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Other</t>
  </si>
  <si>
    <t>2013 Municipal Population:</t>
  </si>
  <si>
    <t>Local Fiscal Year Ended September 30, 2008</t>
  </si>
  <si>
    <t>Permits and Franchise Fees</t>
  </si>
  <si>
    <t>State Grant - General Government</t>
  </si>
  <si>
    <t>State Grant - Transportation - Other Transportation</t>
  </si>
  <si>
    <t>Other Sources</t>
  </si>
  <si>
    <t>Non-Operating - Inter-Fund Group Transfers In</t>
  </si>
  <si>
    <t>2008 Municipal Population:</t>
  </si>
  <si>
    <t>Local Fiscal Year Ended September 30, 2014</t>
  </si>
  <si>
    <t>Federal Grant - Economic Environment</t>
  </si>
  <si>
    <t>2014 Municipal Population:</t>
  </si>
  <si>
    <t>Local Fiscal Year Ended September 30, 2015</t>
  </si>
  <si>
    <t>2015 Municipal Population:</t>
  </si>
  <si>
    <t>Local Fiscal Year Ended September 30, 2016</t>
  </si>
  <si>
    <t>Other Permits, Fees, and Special Assessments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</si>
  <si>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</si>
  <si>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</si>
  <si>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</si>
  <si>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</si>
  <si>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Physical Environment - Other Physical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</si>
  <si>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</si>
  <si>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</si>
  <si>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</si>
  <si>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</si>
  <si>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Special Assessments - Charges for Public Services</t>
  </si>
  <si>
    <t>Federal Grant - Physical Environment - Sewer / Wastewater</t>
  </si>
  <si>
    <t>Other Financial Assistance - Federal Source</t>
  </si>
  <si>
    <t>State Grant - Physical Environment - Sewer / Wastewater</t>
  </si>
  <si>
    <t>Court-Ordered Judgments and Fines - As Decided by County Court Civil</t>
  </si>
  <si>
    <t>Licenses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</si>
  <si>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</si>
  <si>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</si>
  <si>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</si>
  <si>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</si>
  <si>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</si>
  <si>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</si>
  <si>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</si>
  <si>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</si>
  <si>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</si>
  <si>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</si>
  <si>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</si>
  <si>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</si>
  <si>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</si>
  <si>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</si>
  <si>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Fines - Local Ordinance Violations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</si>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</sst>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91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92</v>
      </c>
      <c r="N4" s="35" t="s">
        <v>9</v>
      </c>
      <c r="O4" s="35" t="s">
        <v>93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94</v>
      </c>
      <c r="B5" s="26"/>
      <c r="C5" s="26"/>
      <c r="D5" s="27">
        <f>SUM(D6:D9)</f>
        <v>2242306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2242306</v>
      </c>
      <c r="P5" s="33">
        <f>(O5/P$32)</f>
        <v>1122.8372558838257</v>
      </c>
      <c r="Q5" s="6"/>
    </row>
    <row r="6" spans="1:17" ht="15">
      <c r="A6" s="12"/>
      <c r="B6" s="25">
        <v>311</v>
      </c>
      <c r="C6" s="20" t="s">
        <v>2</v>
      </c>
      <c r="D6" s="46">
        <v>1983914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1983914</v>
      </c>
      <c r="P6" s="47">
        <f>(O6/P$32)</f>
        <v>993.4471707561343</v>
      </c>
      <c r="Q6" s="9"/>
    </row>
    <row r="7" spans="1:17" ht="15">
      <c r="A7" s="12"/>
      <c r="B7" s="25">
        <v>312.41</v>
      </c>
      <c r="C7" s="20" t="s">
        <v>95</v>
      </c>
      <c r="D7" s="46">
        <v>119132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119132</v>
      </c>
      <c r="P7" s="47">
        <f>(O7/P$32)</f>
        <v>59.655483224837255</v>
      </c>
      <c r="Q7" s="9"/>
    </row>
    <row r="8" spans="1:17" ht="15">
      <c r="A8" s="12"/>
      <c r="B8" s="25">
        <v>312.43</v>
      </c>
      <c r="C8" s="20" t="s">
        <v>96</v>
      </c>
      <c r="D8" s="46">
        <v>86968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86968</v>
      </c>
      <c r="P8" s="47">
        <f>(O8/P$32)</f>
        <v>43.549323985978965</v>
      </c>
      <c r="Q8" s="9"/>
    </row>
    <row r="9" spans="1:17" ht="15">
      <c r="A9" s="12"/>
      <c r="B9" s="25">
        <v>315.1</v>
      </c>
      <c r="C9" s="20" t="s">
        <v>97</v>
      </c>
      <c r="D9" s="46">
        <v>52292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52292</v>
      </c>
      <c r="P9" s="47">
        <f>(O9/P$32)</f>
        <v>26.185277916875314</v>
      </c>
      <c r="Q9" s="9"/>
    </row>
    <row r="10" spans="1:17" ht="15.75">
      <c r="A10" s="29" t="s">
        <v>14</v>
      </c>
      <c r="B10" s="30"/>
      <c r="C10" s="31"/>
      <c r="D10" s="32">
        <f>SUM(D11:D14)</f>
        <v>907028</v>
      </c>
      <c r="E10" s="32">
        <f>SUM(E11:E14)</f>
        <v>0</v>
      </c>
      <c r="F10" s="32">
        <f>SUM(F11:F14)</f>
        <v>0</v>
      </c>
      <c r="G10" s="32">
        <f>SUM(G11:G14)</f>
        <v>0</v>
      </c>
      <c r="H10" s="32">
        <f>SUM(H11:H14)</f>
        <v>0</v>
      </c>
      <c r="I10" s="32">
        <f>SUM(I11:I14)</f>
        <v>0</v>
      </c>
      <c r="J10" s="32">
        <f>SUM(J11:J14)</f>
        <v>0</v>
      </c>
      <c r="K10" s="32">
        <f>SUM(K11:K14)</f>
        <v>0</v>
      </c>
      <c r="L10" s="32">
        <f>SUM(L11:L14)</f>
        <v>0</v>
      </c>
      <c r="M10" s="32">
        <f>SUM(M11:M14)</f>
        <v>0</v>
      </c>
      <c r="N10" s="32">
        <f>SUM(N11:N14)</f>
        <v>0</v>
      </c>
      <c r="O10" s="44">
        <f>SUM(D10:N10)</f>
        <v>907028</v>
      </c>
      <c r="P10" s="45">
        <f>(O10/P$32)</f>
        <v>454.1952929394091</v>
      </c>
      <c r="Q10" s="10"/>
    </row>
    <row r="11" spans="1:17" ht="15">
      <c r="A11" s="12"/>
      <c r="B11" s="25">
        <v>322</v>
      </c>
      <c r="C11" s="20" t="s">
        <v>98</v>
      </c>
      <c r="D11" s="46">
        <v>559599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559599</v>
      </c>
      <c r="P11" s="47">
        <f>(O11/P$32)</f>
        <v>280.2198297446169</v>
      </c>
      <c r="Q11" s="9"/>
    </row>
    <row r="12" spans="1:17" ht="15">
      <c r="A12" s="12"/>
      <c r="B12" s="25">
        <v>322.9</v>
      </c>
      <c r="C12" s="20" t="s">
        <v>99</v>
      </c>
      <c r="D12" s="46">
        <v>2385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2385</v>
      </c>
      <c r="P12" s="47">
        <f>(O12/P$32)</f>
        <v>1.1942914371557336</v>
      </c>
      <c r="Q12" s="9"/>
    </row>
    <row r="13" spans="1:17" ht="15">
      <c r="A13" s="12"/>
      <c r="B13" s="25">
        <v>323.1</v>
      </c>
      <c r="C13" s="20" t="s">
        <v>15</v>
      </c>
      <c r="D13" s="46">
        <v>181006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181006</v>
      </c>
      <c r="P13" s="47">
        <f>(O13/P$32)</f>
        <v>90.63895843765648</v>
      </c>
      <c r="Q13" s="9"/>
    </row>
    <row r="14" spans="1:17" ht="15">
      <c r="A14" s="12"/>
      <c r="B14" s="25">
        <v>325.2</v>
      </c>
      <c r="C14" s="20" t="s">
        <v>83</v>
      </c>
      <c r="D14" s="46">
        <v>164038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164038</v>
      </c>
      <c r="P14" s="47">
        <f>(O14/P$32)</f>
        <v>82.14221331997997</v>
      </c>
      <c r="Q14" s="9"/>
    </row>
    <row r="15" spans="1:17" ht="15.75">
      <c r="A15" s="29" t="s">
        <v>100</v>
      </c>
      <c r="B15" s="30"/>
      <c r="C15" s="31"/>
      <c r="D15" s="32">
        <f>SUM(D16:D22)</f>
        <v>2200979</v>
      </c>
      <c r="E15" s="32">
        <f>SUM(E16:E22)</f>
        <v>0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0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2200979</v>
      </c>
      <c r="P15" s="45">
        <f>(O15/P$32)</f>
        <v>1102.1427140711066</v>
      </c>
      <c r="Q15" s="10"/>
    </row>
    <row r="16" spans="1:17" ht="15">
      <c r="A16" s="12"/>
      <c r="B16" s="25">
        <v>331.35</v>
      </c>
      <c r="C16" s="20" t="s">
        <v>84</v>
      </c>
      <c r="D16" s="46">
        <v>639078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639078</v>
      </c>
      <c r="P16" s="47">
        <f>(O16/P$32)</f>
        <v>320.0190285428142</v>
      </c>
      <c r="Q16" s="9"/>
    </row>
    <row r="17" spans="1:17" ht="15">
      <c r="A17" s="12"/>
      <c r="B17" s="25">
        <v>334.35</v>
      </c>
      <c r="C17" s="20" t="s">
        <v>86</v>
      </c>
      <c r="D17" s="46">
        <v>641114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641114</v>
      </c>
      <c r="P17" s="47">
        <f>(O17/P$32)</f>
        <v>321.03855783675516</v>
      </c>
      <c r="Q17" s="9"/>
    </row>
    <row r="18" spans="1:17" ht="15">
      <c r="A18" s="12"/>
      <c r="B18" s="25">
        <v>335.125</v>
      </c>
      <c r="C18" s="20" t="s">
        <v>101</v>
      </c>
      <c r="D18" s="46">
        <v>73470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73470</v>
      </c>
      <c r="P18" s="47">
        <f>(O18/P$32)</f>
        <v>36.790185277916876</v>
      </c>
      <c r="Q18" s="9"/>
    </row>
    <row r="19" spans="1:17" ht="15">
      <c r="A19" s="12"/>
      <c r="B19" s="25">
        <v>335.15</v>
      </c>
      <c r="C19" s="20" t="s">
        <v>56</v>
      </c>
      <c r="D19" s="46">
        <v>1811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1811</v>
      </c>
      <c r="P19" s="47">
        <f>(O19/P$32)</f>
        <v>0.9068602904356535</v>
      </c>
      <c r="Q19" s="9"/>
    </row>
    <row r="20" spans="1:17" ht="15">
      <c r="A20" s="12"/>
      <c r="B20" s="25">
        <v>335.18</v>
      </c>
      <c r="C20" s="20" t="s">
        <v>102</v>
      </c>
      <c r="D20" s="46">
        <v>272130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272130</v>
      </c>
      <c r="P20" s="47">
        <f>(O20/P$32)</f>
        <v>136.26940410615924</v>
      </c>
      <c r="Q20" s="9"/>
    </row>
    <row r="21" spans="1:17" ht="15">
      <c r="A21" s="12"/>
      <c r="B21" s="25">
        <v>337.2</v>
      </c>
      <c r="C21" s="20" t="s">
        <v>50</v>
      </c>
      <c r="D21" s="46">
        <v>14520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14520</v>
      </c>
      <c r="P21" s="47">
        <f>(O21/P$32)</f>
        <v>7.270906359539309</v>
      </c>
      <c r="Q21" s="9"/>
    </row>
    <row r="22" spans="1:17" ht="15">
      <c r="A22" s="12"/>
      <c r="B22" s="25">
        <v>337.3</v>
      </c>
      <c r="C22" s="20" t="s">
        <v>22</v>
      </c>
      <c r="D22" s="46">
        <v>558856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558856</v>
      </c>
      <c r="P22" s="47">
        <f>(O22/P$32)</f>
        <v>279.84777165748625</v>
      </c>
      <c r="Q22" s="9"/>
    </row>
    <row r="23" spans="1:17" ht="15.75">
      <c r="A23" s="29" t="s">
        <v>27</v>
      </c>
      <c r="B23" s="30"/>
      <c r="C23" s="31"/>
      <c r="D23" s="32">
        <f>SUM(D24:D25)</f>
        <v>94538</v>
      </c>
      <c r="E23" s="32">
        <f>SUM(E24:E25)</f>
        <v>0</v>
      </c>
      <c r="F23" s="32">
        <f>SUM(F24:F25)</f>
        <v>0</v>
      </c>
      <c r="G23" s="32">
        <f>SUM(G24:G25)</f>
        <v>0</v>
      </c>
      <c r="H23" s="32">
        <f>SUM(H24:H25)</f>
        <v>0</v>
      </c>
      <c r="I23" s="32">
        <f>SUM(I24:I25)</f>
        <v>0</v>
      </c>
      <c r="J23" s="32">
        <f>SUM(J24:J25)</f>
        <v>0</v>
      </c>
      <c r="K23" s="32">
        <f>SUM(K24:K25)</f>
        <v>0</v>
      </c>
      <c r="L23" s="32">
        <f>SUM(L24:L25)</f>
        <v>0</v>
      </c>
      <c r="M23" s="32">
        <f>SUM(M24:M25)</f>
        <v>0</v>
      </c>
      <c r="N23" s="32">
        <f>SUM(N24:N25)</f>
        <v>0</v>
      </c>
      <c r="O23" s="32">
        <f>SUM(D23:N23)</f>
        <v>94538</v>
      </c>
      <c r="P23" s="45">
        <f>(O23/P$32)</f>
        <v>47.340010015022536</v>
      </c>
      <c r="Q23" s="10"/>
    </row>
    <row r="24" spans="1:17" ht="15">
      <c r="A24" s="13"/>
      <c r="B24" s="39">
        <v>351.5</v>
      </c>
      <c r="C24" s="21" t="s">
        <v>30</v>
      </c>
      <c r="D24" s="46">
        <v>18138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18138</v>
      </c>
      <c r="P24" s="47">
        <f>(O24/P$32)</f>
        <v>9.082623935903856</v>
      </c>
      <c r="Q24" s="9"/>
    </row>
    <row r="25" spans="1:17" ht="15">
      <c r="A25" s="13"/>
      <c r="B25" s="39">
        <v>354</v>
      </c>
      <c r="C25" s="21" t="s">
        <v>103</v>
      </c>
      <c r="D25" s="46">
        <v>76400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76400</v>
      </c>
      <c r="P25" s="47">
        <f>(O25/P$32)</f>
        <v>38.257386079118675</v>
      </c>
      <c r="Q25" s="9"/>
    </row>
    <row r="26" spans="1:17" ht="15.75">
      <c r="A26" s="29" t="s">
        <v>3</v>
      </c>
      <c r="B26" s="30"/>
      <c r="C26" s="31"/>
      <c r="D26" s="32">
        <f>SUM(D27:D29)</f>
        <v>64839</v>
      </c>
      <c r="E26" s="32">
        <f>SUM(E27:E29)</f>
        <v>0</v>
      </c>
      <c r="F26" s="32">
        <f>SUM(F27:F29)</f>
        <v>0</v>
      </c>
      <c r="G26" s="32">
        <f>SUM(G27:G29)</f>
        <v>0</v>
      </c>
      <c r="H26" s="32">
        <f>SUM(H27:H29)</f>
        <v>0</v>
      </c>
      <c r="I26" s="32">
        <f>SUM(I27:I29)</f>
        <v>0</v>
      </c>
      <c r="J26" s="32">
        <f>SUM(J27:J29)</f>
        <v>0</v>
      </c>
      <c r="K26" s="32">
        <f>SUM(K27:K29)</f>
        <v>0</v>
      </c>
      <c r="L26" s="32">
        <f>SUM(L27:L29)</f>
        <v>0</v>
      </c>
      <c r="M26" s="32">
        <f>SUM(M27:M29)</f>
        <v>0</v>
      </c>
      <c r="N26" s="32">
        <f>SUM(N27:N29)</f>
        <v>0</v>
      </c>
      <c r="O26" s="32">
        <f>SUM(D26:N26)</f>
        <v>64839</v>
      </c>
      <c r="P26" s="45">
        <f>(O26/P$32)</f>
        <v>32.468202303455186</v>
      </c>
      <c r="Q26" s="10"/>
    </row>
    <row r="27" spans="1:17" ht="15">
      <c r="A27" s="12"/>
      <c r="B27" s="25">
        <v>361.1</v>
      </c>
      <c r="C27" s="20" t="s">
        <v>32</v>
      </c>
      <c r="D27" s="46">
        <v>4381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4381</v>
      </c>
      <c r="P27" s="47">
        <f>(O27/P$32)</f>
        <v>2.1937906860290437</v>
      </c>
      <c r="Q27" s="9"/>
    </row>
    <row r="28" spans="1:17" ht="15">
      <c r="A28" s="12"/>
      <c r="B28" s="25">
        <v>367</v>
      </c>
      <c r="C28" s="20" t="s">
        <v>88</v>
      </c>
      <c r="D28" s="46">
        <v>8153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8153</v>
      </c>
      <c r="P28" s="47">
        <f>(O28/P$32)</f>
        <v>4.082623935903856</v>
      </c>
      <c r="Q28" s="9"/>
    </row>
    <row r="29" spans="1:17" ht="15.75" thickBot="1">
      <c r="A29" s="12"/>
      <c r="B29" s="25">
        <v>369.9</v>
      </c>
      <c r="C29" s="20" t="s">
        <v>33</v>
      </c>
      <c r="D29" s="46">
        <v>52305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52305</v>
      </c>
      <c r="P29" s="47">
        <f>(O29/P$32)</f>
        <v>26.191787681522282</v>
      </c>
      <c r="Q29" s="9"/>
    </row>
    <row r="30" spans="1:120" ht="16.5" thickBot="1">
      <c r="A30" s="14" t="s">
        <v>28</v>
      </c>
      <c r="B30" s="23"/>
      <c r="C30" s="22"/>
      <c r="D30" s="15">
        <f>SUM(D5,D10,D15,D23,D26)</f>
        <v>5509690</v>
      </c>
      <c r="E30" s="15">
        <f aca="true" t="shared" si="0" ref="E30:N30">SUM(E5,E10,E15,E23,E26)</f>
        <v>0</v>
      </c>
      <c r="F30" s="15">
        <f t="shared" si="0"/>
        <v>0</v>
      </c>
      <c r="G30" s="15">
        <f t="shared" si="0"/>
        <v>0</v>
      </c>
      <c r="H30" s="15">
        <f t="shared" si="0"/>
        <v>0</v>
      </c>
      <c r="I30" s="15">
        <f t="shared" si="0"/>
        <v>0</v>
      </c>
      <c r="J30" s="15">
        <f t="shared" si="0"/>
        <v>0</v>
      </c>
      <c r="K30" s="15">
        <f t="shared" si="0"/>
        <v>0</v>
      </c>
      <c r="L30" s="15">
        <f t="shared" si="0"/>
        <v>0</v>
      </c>
      <c r="M30" s="15">
        <f t="shared" si="0"/>
        <v>0</v>
      </c>
      <c r="N30" s="15">
        <f t="shared" si="0"/>
        <v>0</v>
      </c>
      <c r="O30" s="15">
        <f>SUM(D30:N30)</f>
        <v>5509690</v>
      </c>
      <c r="P30" s="38">
        <f>(O30/P$32)</f>
        <v>2758.983475212819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6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8" t="s">
        <v>104</v>
      </c>
      <c r="N32" s="48"/>
      <c r="O32" s="48"/>
      <c r="P32" s="43">
        <v>1997</v>
      </c>
    </row>
    <row r="33" spans="1:16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1561597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1561597</v>
      </c>
      <c r="O5" s="33">
        <f aca="true" t="shared" si="2" ref="O5:O25">(N5/O$27)</f>
        <v>778.8513715710723</v>
      </c>
      <c r="P5" s="6"/>
    </row>
    <row r="6" spans="1:16" ht="15">
      <c r="A6" s="12"/>
      <c r="B6" s="25">
        <v>311</v>
      </c>
      <c r="C6" s="20" t="s">
        <v>2</v>
      </c>
      <c r="D6" s="46">
        <v>1257175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1257175</v>
      </c>
      <c r="O6" s="47">
        <f t="shared" si="2"/>
        <v>627.0199501246883</v>
      </c>
      <c r="P6" s="9"/>
    </row>
    <row r="7" spans="1:16" ht="15">
      <c r="A7" s="12"/>
      <c r="B7" s="25">
        <v>312.1</v>
      </c>
      <c r="C7" s="20" t="s">
        <v>10</v>
      </c>
      <c r="D7" s="46">
        <v>53804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53804</v>
      </c>
      <c r="O7" s="47">
        <f t="shared" si="2"/>
        <v>26.83491271820449</v>
      </c>
      <c r="P7" s="9"/>
    </row>
    <row r="8" spans="1:16" ht="15">
      <c r="A8" s="12"/>
      <c r="B8" s="25">
        <v>312.41</v>
      </c>
      <c r="C8" s="20" t="s">
        <v>11</v>
      </c>
      <c r="D8" s="46">
        <v>174462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174462</v>
      </c>
      <c r="O8" s="47">
        <f t="shared" si="2"/>
        <v>87.01346633416459</v>
      </c>
      <c r="P8" s="9"/>
    </row>
    <row r="9" spans="1:16" ht="15">
      <c r="A9" s="12"/>
      <c r="B9" s="25">
        <v>315</v>
      </c>
      <c r="C9" s="20" t="s">
        <v>43</v>
      </c>
      <c r="D9" s="46">
        <v>68990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68990</v>
      </c>
      <c r="O9" s="47">
        <f t="shared" si="2"/>
        <v>34.408977556109726</v>
      </c>
      <c r="P9" s="9"/>
    </row>
    <row r="10" spans="1:16" ht="15">
      <c r="A10" s="12"/>
      <c r="B10" s="25">
        <v>316</v>
      </c>
      <c r="C10" s="20" t="s">
        <v>13</v>
      </c>
      <c r="D10" s="46">
        <v>7166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7166</v>
      </c>
      <c r="O10" s="47">
        <f t="shared" si="2"/>
        <v>3.574064837905237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409497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409497</v>
      </c>
      <c r="O11" s="45">
        <f t="shared" si="2"/>
        <v>204.23790523690772</v>
      </c>
      <c r="P11" s="10"/>
    </row>
    <row r="12" spans="1:16" ht="15">
      <c r="A12" s="12"/>
      <c r="B12" s="25">
        <v>322</v>
      </c>
      <c r="C12" s="20" t="s">
        <v>0</v>
      </c>
      <c r="D12" s="46">
        <v>225375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225375</v>
      </c>
      <c r="O12" s="47">
        <f t="shared" si="2"/>
        <v>112.4064837905237</v>
      </c>
      <c r="P12" s="9"/>
    </row>
    <row r="13" spans="1:16" ht="15">
      <c r="A13" s="12"/>
      <c r="B13" s="25">
        <v>323.1</v>
      </c>
      <c r="C13" s="20" t="s">
        <v>15</v>
      </c>
      <c r="D13" s="46">
        <v>184122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184122</v>
      </c>
      <c r="O13" s="47">
        <f t="shared" si="2"/>
        <v>91.83142144638404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SUM(D15:D18)</f>
        <v>302569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302569</v>
      </c>
      <c r="O14" s="45">
        <f t="shared" si="2"/>
        <v>150.9072319201995</v>
      </c>
      <c r="P14" s="10"/>
    </row>
    <row r="15" spans="1:16" ht="15">
      <c r="A15" s="12"/>
      <c r="B15" s="25">
        <v>335.12</v>
      </c>
      <c r="C15" s="20" t="s">
        <v>18</v>
      </c>
      <c r="D15" s="46">
        <v>58427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58427</v>
      </c>
      <c r="O15" s="47">
        <f t="shared" si="2"/>
        <v>29.14064837905237</v>
      </c>
      <c r="P15" s="9"/>
    </row>
    <row r="16" spans="1:16" ht="15">
      <c r="A16" s="12"/>
      <c r="B16" s="25">
        <v>335.18</v>
      </c>
      <c r="C16" s="20" t="s">
        <v>20</v>
      </c>
      <c r="D16" s="46">
        <v>170646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170646</v>
      </c>
      <c r="O16" s="47">
        <f t="shared" si="2"/>
        <v>85.11022443890275</v>
      </c>
      <c r="P16" s="9"/>
    </row>
    <row r="17" spans="1:16" ht="15">
      <c r="A17" s="12"/>
      <c r="B17" s="25">
        <v>335.23</v>
      </c>
      <c r="C17" s="20" t="s">
        <v>49</v>
      </c>
      <c r="D17" s="46">
        <v>72496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72496</v>
      </c>
      <c r="O17" s="47">
        <f t="shared" si="2"/>
        <v>36.15760598503741</v>
      </c>
      <c r="P17" s="9"/>
    </row>
    <row r="18" spans="1:16" ht="15">
      <c r="A18" s="12"/>
      <c r="B18" s="25">
        <v>337.2</v>
      </c>
      <c r="C18" s="20" t="s">
        <v>50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</v>
      </c>
      <c r="O18" s="47">
        <f t="shared" si="2"/>
        <v>0.49875311720698257</v>
      </c>
      <c r="P18" s="9"/>
    </row>
    <row r="19" spans="1:16" ht="15.75">
      <c r="A19" s="29" t="s">
        <v>27</v>
      </c>
      <c r="B19" s="30"/>
      <c r="C19" s="31"/>
      <c r="D19" s="32">
        <f aca="true" t="shared" si="5" ref="D19:M19">SUM(D20:D21)</f>
        <v>31614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31614</v>
      </c>
      <c r="O19" s="45">
        <f t="shared" si="2"/>
        <v>15.767581047381546</v>
      </c>
      <c r="P19" s="10"/>
    </row>
    <row r="20" spans="1:16" ht="15">
      <c r="A20" s="13"/>
      <c r="B20" s="39">
        <v>351.5</v>
      </c>
      <c r="C20" s="21" t="s">
        <v>30</v>
      </c>
      <c r="D20" s="46">
        <v>26645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26645</v>
      </c>
      <c r="O20" s="47">
        <f t="shared" si="2"/>
        <v>13.28927680798005</v>
      </c>
      <c r="P20" s="9"/>
    </row>
    <row r="21" spans="1:16" ht="15">
      <c r="A21" s="13"/>
      <c r="B21" s="39">
        <v>359</v>
      </c>
      <c r="C21" s="21" t="s">
        <v>31</v>
      </c>
      <c r="D21" s="46">
        <v>4969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4969</v>
      </c>
      <c r="O21" s="47">
        <f t="shared" si="2"/>
        <v>2.4783042394014965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SUM(D23:D24)</f>
        <v>72619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72619</v>
      </c>
      <c r="O22" s="45">
        <f t="shared" si="2"/>
        <v>36.21895261845386</v>
      </c>
      <c r="P22" s="10"/>
    </row>
    <row r="23" spans="1:16" ht="15">
      <c r="A23" s="12"/>
      <c r="B23" s="25">
        <v>361.1</v>
      </c>
      <c r="C23" s="20" t="s">
        <v>32</v>
      </c>
      <c r="D23" s="46">
        <v>16713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16713</v>
      </c>
      <c r="O23" s="47">
        <f t="shared" si="2"/>
        <v>8.3356608478803</v>
      </c>
      <c r="P23" s="9"/>
    </row>
    <row r="24" spans="1:16" ht="15.75" thickBot="1">
      <c r="A24" s="12"/>
      <c r="B24" s="25">
        <v>369.9</v>
      </c>
      <c r="C24" s="20" t="s">
        <v>33</v>
      </c>
      <c r="D24" s="46">
        <v>55906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55906</v>
      </c>
      <c r="O24" s="47">
        <f t="shared" si="2"/>
        <v>27.883291770573567</v>
      </c>
      <c r="P24" s="9"/>
    </row>
    <row r="25" spans="1:119" ht="16.5" thickBot="1">
      <c r="A25" s="14" t="s">
        <v>28</v>
      </c>
      <c r="B25" s="23"/>
      <c r="C25" s="22"/>
      <c r="D25" s="15">
        <f>SUM(D5,D11,D14,D19,D22)</f>
        <v>2377896</v>
      </c>
      <c r="E25" s="15">
        <f aca="true" t="shared" si="7" ref="E25:M25">SUM(E5,E11,E14,E19,E22)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2377896</v>
      </c>
      <c r="O25" s="38">
        <f t="shared" si="2"/>
        <v>1185.983042394015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51</v>
      </c>
      <c r="M27" s="48"/>
      <c r="N27" s="48"/>
      <c r="O27" s="43">
        <v>2005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1661833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1661833</v>
      </c>
      <c r="O5" s="33">
        <f aca="true" t="shared" si="2" ref="O5:O24">(N5/O$26)</f>
        <v>830.0864135864136</v>
      </c>
      <c r="P5" s="6"/>
    </row>
    <row r="6" spans="1:16" ht="15">
      <c r="A6" s="12"/>
      <c r="B6" s="25">
        <v>311</v>
      </c>
      <c r="C6" s="20" t="s">
        <v>2</v>
      </c>
      <c r="D6" s="46">
        <v>1249928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1249928</v>
      </c>
      <c r="O6" s="47">
        <f t="shared" si="2"/>
        <v>624.3396603396603</v>
      </c>
      <c r="P6" s="9"/>
    </row>
    <row r="7" spans="1:16" ht="15">
      <c r="A7" s="12"/>
      <c r="B7" s="25">
        <v>312.1</v>
      </c>
      <c r="C7" s="20" t="s">
        <v>10</v>
      </c>
      <c r="D7" s="46">
        <v>152543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152543</v>
      </c>
      <c r="O7" s="47">
        <f t="shared" si="2"/>
        <v>76.1953046953047</v>
      </c>
      <c r="P7" s="9"/>
    </row>
    <row r="8" spans="1:16" ht="15">
      <c r="A8" s="12"/>
      <c r="B8" s="25">
        <v>312.41</v>
      </c>
      <c r="C8" s="20" t="s">
        <v>11</v>
      </c>
      <c r="D8" s="46">
        <v>177024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177024</v>
      </c>
      <c r="O8" s="47">
        <f t="shared" si="2"/>
        <v>88.42357642357642</v>
      </c>
      <c r="P8" s="9"/>
    </row>
    <row r="9" spans="1:16" ht="15">
      <c r="A9" s="12"/>
      <c r="B9" s="25">
        <v>315</v>
      </c>
      <c r="C9" s="20" t="s">
        <v>43</v>
      </c>
      <c r="D9" s="46">
        <v>71746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71746</v>
      </c>
      <c r="O9" s="47">
        <f t="shared" si="2"/>
        <v>35.837162837162836</v>
      </c>
      <c r="P9" s="9"/>
    </row>
    <row r="10" spans="1:16" ht="15">
      <c r="A10" s="12"/>
      <c r="B10" s="25">
        <v>316</v>
      </c>
      <c r="C10" s="20" t="s">
        <v>13</v>
      </c>
      <c r="D10" s="46">
        <v>10592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10592</v>
      </c>
      <c r="O10" s="47">
        <f t="shared" si="2"/>
        <v>5.290709290709291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262195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262195</v>
      </c>
      <c r="O11" s="45">
        <f t="shared" si="2"/>
        <v>130.96653346653346</v>
      </c>
      <c r="P11" s="10"/>
    </row>
    <row r="12" spans="1:16" ht="15">
      <c r="A12" s="12"/>
      <c r="B12" s="25">
        <v>322</v>
      </c>
      <c r="C12" s="20" t="s">
        <v>0</v>
      </c>
      <c r="D12" s="46">
        <v>90238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90238</v>
      </c>
      <c r="O12" s="47">
        <f t="shared" si="2"/>
        <v>45.073926073926074</v>
      </c>
      <c r="P12" s="9"/>
    </row>
    <row r="13" spans="1:16" ht="15">
      <c r="A13" s="12"/>
      <c r="B13" s="25">
        <v>323.1</v>
      </c>
      <c r="C13" s="20" t="s">
        <v>15</v>
      </c>
      <c r="D13" s="46">
        <v>171957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171957</v>
      </c>
      <c r="O13" s="47">
        <f t="shared" si="2"/>
        <v>85.89260739260739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SUM(D15:D17)</f>
        <v>229979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229979</v>
      </c>
      <c r="O14" s="45">
        <f t="shared" si="2"/>
        <v>114.87462537462538</v>
      </c>
      <c r="P14" s="10"/>
    </row>
    <row r="15" spans="1:16" ht="15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0.4995004995004995</v>
      </c>
      <c r="P15" s="9"/>
    </row>
    <row r="16" spans="1:16" ht="15">
      <c r="A16" s="12"/>
      <c r="B16" s="25">
        <v>335.12</v>
      </c>
      <c r="C16" s="20" t="s">
        <v>18</v>
      </c>
      <c r="D16" s="46">
        <v>57811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57811</v>
      </c>
      <c r="O16" s="47">
        <f t="shared" si="2"/>
        <v>28.876623376623378</v>
      </c>
      <c r="P16" s="9"/>
    </row>
    <row r="17" spans="1:16" ht="15">
      <c r="A17" s="12"/>
      <c r="B17" s="25">
        <v>335.18</v>
      </c>
      <c r="C17" s="20" t="s">
        <v>20</v>
      </c>
      <c r="D17" s="46">
        <v>171168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171168</v>
      </c>
      <c r="O17" s="47">
        <f t="shared" si="2"/>
        <v>85.4985014985015</v>
      </c>
      <c r="P17" s="9"/>
    </row>
    <row r="18" spans="1:16" ht="15.75">
      <c r="A18" s="29" t="s">
        <v>27</v>
      </c>
      <c r="B18" s="30"/>
      <c r="C18" s="31"/>
      <c r="D18" s="32">
        <f aca="true" t="shared" si="5" ref="D18:M18">SUM(D19:D20)</f>
        <v>72217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72217</v>
      </c>
      <c r="O18" s="45">
        <f t="shared" si="2"/>
        <v>36.07242757242757</v>
      </c>
      <c r="P18" s="10"/>
    </row>
    <row r="19" spans="1:16" ht="15">
      <c r="A19" s="13"/>
      <c r="B19" s="39">
        <v>351.5</v>
      </c>
      <c r="C19" s="21" t="s">
        <v>30</v>
      </c>
      <c r="D19" s="46">
        <v>70043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70043</v>
      </c>
      <c r="O19" s="47">
        <f t="shared" si="2"/>
        <v>34.98651348651349</v>
      </c>
      <c r="P19" s="9"/>
    </row>
    <row r="20" spans="1:16" ht="15">
      <c r="A20" s="13"/>
      <c r="B20" s="39">
        <v>359</v>
      </c>
      <c r="C20" s="21" t="s">
        <v>31</v>
      </c>
      <c r="D20" s="46">
        <v>2174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2174</v>
      </c>
      <c r="O20" s="47">
        <f t="shared" si="2"/>
        <v>1.085914085914086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SUM(D22:D23)</f>
        <v>35830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35830</v>
      </c>
      <c r="O21" s="45">
        <f t="shared" si="2"/>
        <v>17.897102897102897</v>
      </c>
      <c r="P21" s="10"/>
    </row>
    <row r="22" spans="1:16" ht="15">
      <c r="A22" s="12"/>
      <c r="B22" s="25">
        <v>361.1</v>
      </c>
      <c r="C22" s="20" t="s">
        <v>32</v>
      </c>
      <c r="D22" s="46">
        <v>12394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12394</v>
      </c>
      <c r="O22" s="47">
        <f t="shared" si="2"/>
        <v>6.1908091908091905</v>
      </c>
      <c r="P22" s="9"/>
    </row>
    <row r="23" spans="1:16" ht="15.75" thickBot="1">
      <c r="A23" s="12"/>
      <c r="B23" s="25">
        <v>369.9</v>
      </c>
      <c r="C23" s="20" t="s">
        <v>33</v>
      </c>
      <c r="D23" s="46">
        <v>23436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23436</v>
      </c>
      <c r="O23" s="47">
        <f t="shared" si="2"/>
        <v>11.706293706293707</v>
      </c>
      <c r="P23" s="9"/>
    </row>
    <row r="24" spans="1:119" ht="16.5" thickBot="1">
      <c r="A24" s="14" t="s">
        <v>28</v>
      </c>
      <c r="B24" s="23"/>
      <c r="C24" s="22"/>
      <c r="D24" s="15">
        <f>SUM(D5,D11,D14,D18,D21)</f>
        <v>2262054</v>
      </c>
      <c r="E24" s="15">
        <f aca="true" t="shared" si="7" ref="E24:M24">SUM(E5,E11,E14,E18,E21)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2262054</v>
      </c>
      <c r="O24" s="38">
        <f t="shared" si="2"/>
        <v>1129.897102897103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47</v>
      </c>
      <c r="M26" s="48"/>
      <c r="N26" s="48"/>
      <c r="O26" s="43">
        <v>2002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1735587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1735587</v>
      </c>
      <c r="O5" s="33">
        <f aca="true" t="shared" si="2" ref="O5:O26">(N5/O$28)</f>
        <v>869.5325651302605</v>
      </c>
      <c r="P5" s="6"/>
    </row>
    <row r="6" spans="1:16" ht="15">
      <c r="A6" s="12"/>
      <c r="B6" s="25">
        <v>311</v>
      </c>
      <c r="C6" s="20" t="s">
        <v>2</v>
      </c>
      <c r="D6" s="46">
        <v>1328728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1328728</v>
      </c>
      <c r="O6" s="47">
        <f t="shared" si="2"/>
        <v>665.6953907815631</v>
      </c>
      <c r="P6" s="9"/>
    </row>
    <row r="7" spans="1:16" ht="15">
      <c r="A7" s="12"/>
      <c r="B7" s="25">
        <v>312.1</v>
      </c>
      <c r="C7" s="20" t="s">
        <v>10</v>
      </c>
      <c r="D7" s="46">
        <v>155557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155557</v>
      </c>
      <c r="O7" s="47">
        <f t="shared" si="2"/>
        <v>77.93436873747495</v>
      </c>
      <c r="P7" s="9"/>
    </row>
    <row r="8" spans="1:16" ht="15">
      <c r="A8" s="12"/>
      <c r="B8" s="25">
        <v>312.41</v>
      </c>
      <c r="C8" s="20" t="s">
        <v>11</v>
      </c>
      <c r="D8" s="46">
        <v>180595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180595</v>
      </c>
      <c r="O8" s="47">
        <f t="shared" si="2"/>
        <v>90.47845691382766</v>
      </c>
      <c r="P8" s="9"/>
    </row>
    <row r="9" spans="1:16" ht="15">
      <c r="A9" s="12"/>
      <c r="B9" s="25">
        <v>315</v>
      </c>
      <c r="C9" s="20" t="s">
        <v>43</v>
      </c>
      <c r="D9" s="46">
        <v>66118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66118</v>
      </c>
      <c r="O9" s="47">
        <f t="shared" si="2"/>
        <v>33.12525050100201</v>
      </c>
      <c r="P9" s="9"/>
    </row>
    <row r="10" spans="1:16" ht="15">
      <c r="A10" s="12"/>
      <c r="B10" s="25">
        <v>316</v>
      </c>
      <c r="C10" s="20" t="s">
        <v>13</v>
      </c>
      <c r="D10" s="46">
        <v>4589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4589</v>
      </c>
      <c r="O10" s="47">
        <f t="shared" si="2"/>
        <v>2.2990981963927855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327469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327469</v>
      </c>
      <c r="O11" s="45">
        <f t="shared" si="2"/>
        <v>164.06262525050101</v>
      </c>
      <c r="P11" s="10"/>
    </row>
    <row r="12" spans="1:16" ht="15">
      <c r="A12" s="12"/>
      <c r="B12" s="25">
        <v>322</v>
      </c>
      <c r="C12" s="20" t="s">
        <v>0</v>
      </c>
      <c r="D12" s="46">
        <v>144916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144916</v>
      </c>
      <c r="O12" s="47">
        <f t="shared" si="2"/>
        <v>72.60320641282566</v>
      </c>
      <c r="P12" s="9"/>
    </row>
    <row r="13" spans="1:16" ht="15">
      <c r="A13" s="12"/>
      <c r="B13" s="25">
        <v>323.1</v>
      </c>
      <c r="C13" s="20" t="s">
        <v>15</v>
      </c>
      <c r="D13" s="46">
        <v>182553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182553</v>
      </c>
      <c r="O13" s="47">
        <f t="shared" si="2"/>
        <v>91.45941883767534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543976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543976</v>
      </c>
      <c r="O14" s="45">
        <f t="shared" si="2"/>
        <v>272.53306613226454</v>
      </c>
      <c r="P14" s="10"/>
    </row>
    <row r="15" spans="1:16" ht="15">
      <c r="A15" s="12"/>
      <c r="B15" s="25">
        <v>334.2</v>
      </c>
      <c r="C15" s="20" t="s">
        <v>17</v>
      </c>
      <c r="D15" s="46">
        <v>11378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11378</v>
      </c>
      <c r="O15" s="47">
        <f t="shared" si="2"/>
        <v>5.700400801603206</v>
      </c>
      <c r="P15" s="9"/>
    </row>
    <row r="16" spans="1:16" ht="15">
      <c r="A16" s="12"/>
      <c r="B16" s="25">
        <v>335.12</v>
      </c>
      <c r="C16" s="20" t="s">
        <v>18</v>
      </c>
      <c r="D16" s="46">
        <v>57260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57260</v>
      </c>
      <c r="O16" s="47">
        <f t="shared" si="2"/>
        <v>28.687374749498996</v>
      </c>
      <c r="P16" s="9"/>
    </row>
    <row r="17" spans="1:16" ht="15">
      <c r="A17" s="12"/>
      <c r="B17" s="25">
        <v>335.18</v>
      </c>
      <c r="C17" s="20" t="s">
        <v>20</v>
      </c>
      <c r="D17" s="46">
        <v>161981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161981</v>
      </c>
      <c r="O17" s="47">
        <f t="shared" si="2"/>
        <v>81.15280561122245</v>
      </c>
      <c r="P17" s="9"/>
    </row>
    <row r="18" spans="1:16" ht="15">
      <c r="A18" s="12"/>
      <c r="B18" s="25">
        <v>335.9</v>
      </c>
      <c r="C18" s="20" t="s">
        <v>21</v>
      </c>
      <c r="D18" s="46">
        <v>339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339</v>
      </c>
      <c r="O18" s="47">
        <f t="shared" si="2"/>
        <v>0.16983967935871744</v>
      </c>
      <c r="P18" s="9"/>
    </row>
    <row r="19" spans="1:16" ht="15">
      <c r="A19" s="12"/>
      <c r="B19" s="25">
        <v>337.3</v>
      </c>
      <c r="C19" s="20" t="s">
        <v>22</v>
      </c>
      <c r="D19" s="46">
        <v>313018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313018</v>
      </c>
      <c r="O19" s="47">
        <f t="shared" si="2"/>
        <v>156.82264529058116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SUM(D21:D22)</f>
        <v>41788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41788</v>
      </c>
      <c r="O20" s="45">
        <f t="shared" si="2"/>
        <v>20.935871743486974</v>
      </c>
      <c r="P20" s="10"/>
    </row>
    <row r="21" spans="1:16" ht="15">
      <c r="A21" s="13"/>
      <c r="B21" s="39">
        <v>351.5</v>
      </c>
      <c r="C21" s="21" t="s">
        <v>30</v>
      </c>
      <c r="D21" s="46">
        <v>37518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37518</v>
      </c>
      <c r="O21" s="47">
        <f t="shared" si="2"/>
        <v>18.796593186372746</v>
      </c>
      <c r="P21" s="9"/>
    </row>
    <row r="22" spans="1:16" ht="15">
      <c r="A22" s="13"/>
      <c r="B22" s="39">
        <v>359</v>
      </c>
      <c r="C22" s="21" t="s">
        <v>31</v>
      </c>
      <c r="D22" s="46">
        <v>4270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4270</v>
      </c>
      <c r="O22" s="47">
        <f t="shared" si="2"/>
        <v>2.1392785571142285</v>
      </c>
      <c r="P22" s="9"/>
    </row>
    <row r="23" spans="1:16" ht="15.75">
      <c r="A23" s="29" t="s">
        <v>3</v>
      </c>
      <c r="B23" s="30"/>
      <c r="C23" s="31"/>
      <c r="D23" s="32">
        <f aca="true" t="shared" si="6" ref="D23:M23">SUM(D24:D25)</f>
        <v>54306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54306</v>
      </c>
      <c r="O23" s="45">
        <f t="shared" si="2"/>
        <v>27.207414829659317</v>
      </c>
      <c r="P23" s="10"/>
    </row>
    <row r="24" spans="1:16" ht="15">
      <c r="A24" s="12"/>
      <c r="B24" s="25">
        <v>361.1</v>
      </c>
      <c r="C24" s="20" t="s">
        <v>32</v>
      </c>
      <c r="D24" s="46">
        <v>20861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20861</v>
      </c>
      <c r="O24" s="47">
        <f t="shared" si="2"/>
        <v>10.451402805611222</v>
      </c>
      <c r="P24" s="9"/>
    </row>
    <row r="25" spans="1:16" ht="15.75" thickBot="1">
      <c r="A25" s="12"/>
      <c r="B25" s="25">
        <v>369.9</v>
      </c>
      <c r="C25" s="20" t="s">
        <v>33</v>
      </c>
      <c r="D25" s="46">
        <v>33445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33445</v>
      </c>
      <c r="O25" s="47">
        <f t="shared" si="2"/>
        <v>16.756012024048097</v>
      </c>
      <c r="P25" s="9"/>
    </row>
    <row r="26" spans="1:119" ht="16.5" thickBot="1">
      <c r="A26" s="14" t="s">
        <v>28</v>
      </c>
      <c r="B26" s="23"/>
      <c r="C26" s="22"/>
      <c r="D26" s="15">
        <f>SUM(D5,D11,D14,D20,D23)</f>
        <v>2703126</v>
      </c>
      <c r="E26" s="15">
        <f aca="true" t="shared" si="7" ref="E26:M26">SUM(E5,E11,E14,E20,E23)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2703126</v>
      </c>
      <c r="O26" s="38">
        <f t="shared" si="2"/>
        <v>1354.2715430861724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44</v>
      </c>
      <c r="M28" s="48"/>
      <c r="N28" s="48"/>
      <c r="O28" s="43">
        <v>1996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thickBot="1">
      <c r="A30" s="52" t="s">
        <v>45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1810516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1810516</v>
      </c>
      <c r="O5" s="33">
        <f aca="true" t="shared" si="2" ref="O5:O27">(N5/O$29)</f>
        <v>871.6976408281175</v>
      </c>
      <c r="P5" s="6"/>
    </row>
    <row r="6" spans="1:16" ht="15">
      <c r="A6" s="12"/>
      <c r="B6" s="25">
        <v>311</v>
      </c>
      <c r="C6" s="20" t="s">
        <v>2</v>
      </c>
      <c r="D6" s="46">
        <v>1409615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1409615</v>
      </c>
      <c r="O6" s="47">
        <f t="shared" si="2"/>
        <v>678.6783822821377</v>
      </c>
      <c r="P6" s="9"/>
    </row>
    <row r="7" spans="1:16" ht="15">
      <c r="A7" s="12"/>
      <c r="B7" s="25">
        <v>312.1</v>
      </c>
      <c r="C7" s="20" t="s">
        <v>10</v>
      </c>
      <c r="D7" s="46">
        <v>182334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182334</v>
      </c>
      <c r="O7" s="47">
        <f t="shared" si="2"/>
        <v>87.78719306692345</v>
      </c>
      <c r="P7" s="9"/>
    </row>
    <row r="8" spans="1:16" ht="15">
      <c r="A8" s="12"/>
      <c r="B8" s="25">
        <v>312.41</v>
      </c>
      <c r="C8" s="20" t="s">
        <v>11</v>
      </c>
      <c r="D8" s="46">
        <v>125542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125542</v>
      </c>
      <c r="O8" s="47">
        <f t="shared" si="2"/>
        <v>60.443909484833895</v>
      </c>
      <c r="P8" s="9"/>
    </row>
    <row r="9" spans="1:16" ht="15">
      <c r="A9" s="12"/>
      <c r="B9" s="25">
        <v>314.2</v>
      </c>
      <c r="C9" s="20" t="s">
        <v>12</v>
      </c>
      <c r="D9" s="46">
        <v>92361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92361</v>
      </c>
      <c r="O9" s="47">
        <f t="shared" si="2"/>
        <v>44.46846413095811</v>
      </c>
      <c r="P9" s="9"/>
    </row>
    <row r="10" spans="1:16" ht="15">
      <c r="A10" s="12"/>
      <c r="B10" s="25">
        <v>316</v>
      </c>
      <c r="C10" s="20" t="s">
        <v>13</v>
      </c>
      <c r="D10" s="46">
        <v>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664</v>
      </c>
      <c r="O10" s="47">
        <f t="shared" si="2"/>
        <v>0.31969186326432353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344830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344830</v>
      </c>
      <c r="O11" s="45">
        <f t="shared" si="2"/>
        <v>166.02311025517574</v>
      </c>
      <c r="P11" s="10"/>
    </row>
    <row r="12" spans="1:16" ht="15">
      <c r="A12" s="12"/>
      <c r="B12" s="25">
        <v>322</v>
      </c>
      <c r="C12" s="20" t="s">
        <v>0</v>
      </c>
      <c r="D12" s="46">
        <v>153577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153577</v>
      </c>
      <c r="O12" s="47">
        <f t="shared" si="2"/>
        <v>73.94174289841116</v>
      </c>
      <c r="P12" s="9"/>
    </row>
    <row r="13" spans="1:16" ht="15">
      <c r="A13" s="12"/>
      <c r="B13" s="25">
        <v>323.1</v>
      </c>
      <c r="C13" s="20" t="s">
        <v>15</v>
      </c>
      <c r="D13" s="46">
        <v>191253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191253</v>
      </c>
      <c r="O13" s="47">
        <f t="shared" si="2"/>
        <v>92.08136735676456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SUM(D15:D20)</f>
        <v>380515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380515</v>
      </c>
      <c r="O14" s="45">
        <f t="shared" si="2"/>
        <v>183.20414058738567</v>
      </c>
      <c r="P14" s="10"/>
    </row>
    <row r="15" spans="1:16" ht="15">
      <c r="A15" s="12"/>
      <c r="B15" s="25">
        <v>334.2</v>
      </c>
      <c r="C15" s="20" t="s">
        <v>17</v>
      </c>
      <c r="D15" s="46">
        <v>19432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19432</v>
      </c>
      <c r="O15" s="47">
        <f t="shared" si="2"/>
        <v>9.355801636976409</v>
      </c>
      <c r="P15" s="9"/>
    </row>
    <row r="16" spans="1:16" ht="15">
      <c r="A16" s="12"/>
      <c r="B16" s="25">
        <v>335.12</v>
      </c>
      <c r="C16" s="20" t="s">
        <v>18</v>
      </c>
      <c r="D16" s="46">
        <v>57423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57423</v>
      </c>
      <c r="O16" s="47">
        <f t="shared" si="2"/>
        <v>27.647087144920558</v>
      </c>
      <c r="P16" s="9"/>
    </row>
    <row r="17" spans="1:16" ht="15">
      <c r="A17" s="12"/>
      <c r="B17" s="25">
        <v>335.15</v>
      </c>
      <c r="C17" s="20" t="s">
        <v>19</v>
      </c>
      <c r="D17" s="46">
        <v>1381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1381</v>
      </c>
      <c r="O17" s="47">
        <f t="shared" si="2"/>
        <v>0.6649012999518537</v>
      </c>
      <c r="P17" s="9"/>
    </row>
    <row r="18" spans="1:16" ht="15">
      <c r="A18" s="12"/>
      <c r="B18" s="25">
        <v>335.18</v>
      </c>
      <c r="C18" s="20" t="s">
        <v>20</v>
      </c>
      <c r="D18" s="46">
        <v>189048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189048</v>
      </c>
      <c r="O18" s="47">
        <f t="shared" si="2"/>
        <v>91.01974000962927</v>
      </c>
      <c r="P18" s="9"/>
    </row>
    <row r="19" spans="1:16" ht="15">
      <c r="A19" s="12"/>
      <c r="B19" s="25">
        <v>335.9</v>
      </c>
      <c r="C19" s="20" t="s">
        <v>21</v>
      </c>
      <c r="D19" s="46">
        <v>1322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1322</v>
      </c>
      <c r="O19" s="47">
        <f t="shared" si="2"/>
        <v>0.6364949446316803</v>
      </c>
      <c r="P19" s="9"/>
    </row>
    <row r="20" spans="1:16" ht="15">
      <c r="A20" s="12"/>
      <c r="B20" s="25">
        <v>337.3</v>
      </c>
      <c r="C20" s="20" t="s">
        <v>22</v>
      </c>
      <c r="D20" s="46">
        <v>111909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111909</v>
      </c>
      <c r="O20" s="47">
        <f t="shared" si="2"/>
        <v>53.88011555127588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SUM(D22:D23)</f>
        <v>36023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36023</v>
      </c>
      <c r="O21" s="45">
        <f t="shared" si="2"/>
        <v>17.343765045739048</v>
      </c>
      <c r="P21" s="10"/>
    </row>
    <row r="22" spans="1:16" ht="15">
      <c r="A22" s="13"/>
      <c r="B22" s="39">
        <v>351.5</v>
      </c>
      <c r="C22" s="21" t="s">
        <v>30</v>
      </c>
      <c r="D22" s="46">
        <v>28642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28642</v>
      </c>
      <c r="O22" s="47">
        <f t="shared" si="2"/>
        <v>13.790081848820414</v>
      </c>
      <c r="P22" s="9"/>
    </row>
    <row r="23" spans="1:16" ht="15">
      <c r="A23" s="13"/>
      <c r="B23" s="39">
        <v>359</v>
      </c>
      <c r="C23" s="21" t="s">
        <v>31</v>
      </c>
      <c r="D23" s="46">
        <v>7381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7381</v>
      </c>
      <c r="O23" s="47">
        <f t="shared" si="2"/>
        <v>3.5536831969186324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SUM(D25:D26)</f>
        <v>48446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48446</v>
      </c>
      <c r="O24" s="45">
        <f t="shared" si="2"/>
        <v>23.324987963408763</v>
      </c>
      <c r="P24" s="10"/>
    </row>
    <row r="25" spans="1:16" ht="15">
      <c r="A25" s="12"/>
      <c r="B25" s="25">
        <v>361.1</v>
      </c>
      <c r="C25" s="20" t="s">
        <v>32</v>
      </c>
      <c r="D25" s="46">
        <v>11180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11180</v>
      </c>
      <c r="O25" s="47">
        <f t="shared" si="2"/>
        <v>5.382763601348098</v>
      </c>
      <c r="P25" s="9"/>
    </row>
    <row r="26" spans="1:16" ht="15.75" thickBot="1">
      <c r="A26" s="12"/>
      <c r="B26" s="25">
        <v>369.9</v>
      </c>
      <c r="C26" s="20" t="s">
        <v>33</v>
      </c>
      <c r="D26" s="46">
        <v>37266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37266</v>
      </c>
      <c r="O26" s="47">
        <f t="shared" si="2"/>
        <v>17.942224362060664</v>
      </c>
      <c r="P26" s="9"/>
    </row>
    <row r="27" spans="1:119" ht="16.5" thickBot="1">
      <c r="A27" s="14" t="s">
        <v>28</v>
      </c>
      <c r="B27" s="23"/>
      <c r="C27" s="22"/>
      <c r="D27" s="15">
        <f>SUM(D5,D11,D14,D21,D24)</f>
        <v>2620330</v>
      </c>
      <c r="E27" s="15">
        <f aca="true" t="shared" si="7" ref="E27:M27">SUM(E5,E11,E14,E21,E24)</f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1"/>
        <v>2620330</v>
      </c>
      <c r="O27" s="38">
        <f t="shared" si="2"/>
        <v>1261.5936446798266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40</v>
      </c>
      <c r="M29" s="48"/>
      <c r="N29" s="48"/>
      <c r="O29" s="43">
        <v>2077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thickBot="1">
      <c r="A31" s="52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1845326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1845326</v>
      </c>
      <c r="O5" s="33">
        <f aca="true" t="shared" si="2" ref="O5:O30">(N5/O$32)</f>
        <v>922.663</v>
      </c>
      <c r="P5" s="6"/>
    </row>
    <row r="6" spans="1:16" ht="15">
      <c r="A6" s="12"/>
      <c r="B6" s="25">
        <v>311</v>
      </c>
      <c r="C6" s="20" t="s">
        <v>2</v>
      </c>
      <c r="D6" s="46">
        <v>1416593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1416593</v>
      </c>
      <c r="O6" s="47">
        <f t="shared" si="2"/>
        <v>708.2965</v>
      </c>
      <c r="P6" s="9"/>
    </row>
    <row r="7" spans="1:16" ht="15">
      <c r="A7" s="12"/>
      <c r="B7" s="25">
        <v>312.1</v>
      </c>
      <c r="C7" s="20" t="s">
        <v>10</v>
      </c>
      <c r="D7" s="46">
        <v>166177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166177</v>
      </c>
      <c r="O7" s="47">
        <f t="shared" si="2"/>
        <v>83.0885</v>
      </c>
      <c r="P7" s="9"/>
    </row>
    <row r="8" spans="1:16" ht="15">
      <c r="A8" s="12"/>
      <c r="B8" s="25">
        <v>312.41</v>
      </c>
      <c r="C8" s="20" t="s">
        <v>11</v>
      </c>
      <c r="D8" s="46">
        <v>184460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184460</v>
      </c>
      <c r="O8" s="47">
        <f t="shared" si="2"/>
        <v>92.23</v>
      </c>
      <c r="P8" s="9"/>
    </row>
    <row r="9" spans="1:16" ht="15">
      <c r="A9" s="12"/>
      <c r="B9" s="25">
        <v>314.2</v>
      </c>
      <c r="C9" s="20" t="s">
        <v>12</v>
      </c>
      <c r="D9" s="46">
        <v>73548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73548</v>
      </c>
      <c r="O9" s="47">
        <f t="shared" si="2"/>
        <v>36.774</v>
      </c>
      <c r="P9" s="9"/>
    </row>
    <row r="10" spans="1:16" ht="15">
      <c r="A10" s="12"/>
      <c r="B10" s="25">
        <v>316</v>
      </c>
      <c r="C10" s="20" t="s">
        <v>13</v>
      </c>
      <c r="D10" s="46">
        <v>4548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4548</v>
      </c>
      <c r="O10" s="47">
        <f t="shared" si="2"/>
        <v>2.274</v>
      </c>
      <c r="P10" s="9"/>
    </row>
    <row r="11" spans="1:16" ht="15.75">
      <c r="A11" s="29" t="s">
        <v>61</v>
      </c>
      <c r="B11" s="30"/>
      <c r="C11" s="31"/>
      <c r="D11" s="32">
        <f aca="true" t="shared" si="3" ref="D11:M11">SUM(D12:D13)</f>
        <v>425064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425064</v>
      </c>
      <c r="O11" s="45">
        <f t="shared" si="2"/>
        <v>212.532</v>
      </c>
      <c r="P11" s="10"/>
    </row>
    <row r="12" spans="1:16" ht="15">
      <c r="A12" s="12"/>
      <c r="B12" s="25">
        <v>322</v>
      </c>
      <c r="C12" s="20" t="s">
        <v>0</v>
      </c>
      <c r="D12" s="46">
        <v>256436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256436</v>
      </c>
      <c r="O12" s="47">
        <f t="shared" si="2"/>
        <v>128.218</v>
      </c>
      <c r="P12" s="9"/>
    </row>
    <row r="13" spans="1:16" ht="15">
      <c r="A13" s="12"/>
      <c r="B13" s="25">
        <v>323.1</v>
      </c>
      <c r="C13" s="20" t="s">
        <v>15</v>
      </c>
      <c r="D13" s="46">
        <v>168628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168628</v>
      </c>
      <c r="O13" s="47">
        <f t="shared" si="2"/>
        <v>84.314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438072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438072</v>
      </c>
      <c r="O14" s="45">
        <f t="shared" si="2"/>
        <v>219.036</v>
      </c>
      <c r="P14" s="10"/>
    </row>
    <row r="15" spans="1:16" ht="15">
      <c r="A15" s="12"/>
      <c r="B15" s="25">
        <v>334.1</v>
      </c>
      <c r="C15" s="20" t="s">
        <v>62</v>
      </c>
      <c r="D15" s="46">
        <v>10639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10639</v>
      </c>
      <c r="O15" s="47">
        <f t="shared" si="2"/>
        <v>5.3195</v>
      </c>
      <c r="P15" s="9"/>
    </row>
    <row r="16" spans="1:16" ht="15">
      <c r="A16" s="12"/>
      <c r="B16" s="25">
        <v>334.2</v>
      </c>
      <c r="C16" s="20" t="s">
        <v>17</v>
      </c>
      <c r="D16" s="46">
        <v>12081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12081</v>
      </c>
      <c r="O16" s="47">
        <f t="shared" si="2"/>
        <v>6.0405</v>
      </c>
      <c r="P16" s="9"/>
    </row>
    <row r="17" spans="1:16" ht="15">
      <c r="A17" s="12"/>
      <c r="B17" s="25">
        <v>334.49</v>
      </c>
      <c r="C17" s="20" t="s">
        <v>63</v>
      </c>
      <c r="D17" s="46">
        <v>81779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81779</v>
      </c>
      <c r="O17" s="47">
        <f t="shared" si="2"/>
        <v>40.8895</v>
      </c>
      <c r="P17" s="9"/>
    </row>
    <row r="18" spans="1:16" ht="15">
      <c r="A18" s="12"/>
      <c r="B18" s="25">
        <v>335.12</v>
      </c>
      <c r="C18" s="20" t="s">
        <v>18</v>
      </c>
      <c r="D18" s="46">
        <v>60014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60014</v>
      </c>
      <c r="O18" s="47">
        <f t="shared" si="2"/>
        <v>30.007</v>
      </c>
      <c r="P18" s="9"/>
    </row>
    <row r="19" spans="1:16" ht="15">
      <c r="A19" s="12"/>
      <c r="B19" s="25">
        <v>335.18</v>
      </c>
      <c r="C19" s="20" t="s">
        <v>20</v>
      </c>
      <c r="D19" s="46">
        <v>186772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186772</v>
      </c>
      <c r="O19" s="47">
        <f t="shared" si="2"/>
        <v>93.386</v>
      </c>
      <c r="P19" s="9"/>
    </row>
    <row r="20" spans="1:16" ht="15">
      <c r="A20" s="12"/>
      <c r="B20" s="25">
        <v>335.9</v>
      </c>
      <c r="C20" s="20" t="s">
        <v>21</v>
      </c>
      <c r="D20" s="46">
        <v>570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570</v>
      </c>
      <c r="O20" s="47">
        <f t="shared" si="2"/>
        <v>0.285</v>
      </c>
      <c r="P20" s="9"/>
    </row>
    <row r="21" spans="1:16" ht="15">
      <c r="A21" s="12"/>
      <c r="B21" s="25">
        <v>337.3</v>
      </c>
      <c r="C21" s="20" t="s">
        <v>22</v>
      </c>
      <c r="D21" s="46">
        <v>86217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0">SUM(D21:M21)</f>
        <v>86217</v>
      </c>
      <c r="O21" s="47">
        <f t="shared" si="2"/>
        <v>43.1085</v>
      </c>
      <c r="P21" s="9"/>
    </row>
    <row r="22" spans="1:16" ht="15.75">
      <c r="A22" s="29" t="s">
        <v>27</v>
      </c>
      <c r="B22" s="30"/>
      <c r="C22" s="31"/>
      <c r="D22" s="32">
        <f aca="true" t="shared" si="7" ref="D22:M22">SUM(D23:D24)</f>
        <v>25339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25339</v>
      </c>
      <c r="O22" s="45">
        <f t="shared" si="2"/>
        <v>12.6695</v>
      </c>
      <c r="P22" s="10"/>
    </row>
    <row r="23" spans="1:16" ht="15">
      <c r="A23" s="13"/>
      <c r="B23" s="39">
        <v>351.5</v>
      </c>
      <c r="C23" s="21" t="s">
        <v>30</v>
      </c>
      <c r="D23" s="46">
        <v>22786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22786</v>
      </c>
      <c r="O23" s="47">
        <f t="shared" si="2"/>
        <v>11.393</v>
      </c>
      <c r="P23" s="9"/>
    </row>
    <row r="24" spans="1:16" ht="15">
      <c r="A24" s="13"/>
      <c r="B24" s="39">
        <v>359</v>
      </c>
      <c r="C24" s="21" t="s">
        <v>31</v>
      </c>
      <c r="D24" s="46">
        <v>2553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2553</v>
      </c>
      <c r="O24" s="47">
        <f t="shared" si="2"/>
        <v>1.2765</v>
      </c>
      <c r="P24" s="9"/>
    </row>
    <row r="25" spans="1:16" ht="15.75">
      <c r="A25" s="29" t="s">
        <v>3</v>
      </c>
      <c r="B25" s="30"/>
      <c r="C25" s="31"/>
      <c r="D25" s="32">
        <f aca="true" t="shared" si="8" ref="D25:M25">SUM(D26:D27)</f>
        <v>103765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103765</v>
      </c>
      <c r="O25" s="45">
        <f t="shared" si="2"/>
        <v>51.8825</v>
      </c>
      <c r="P25" s="10"/>
    </row>
    <row r="26" spans="1:16" ht="15">
      <c r="A26" s="12"/>
      <c r="B26" s="25">
        <v>361.1</v>
      </c>
      <c r="C26" s="20" t="s">
        <v>32</v>
      </c>
      <c r="D26" s="46">
        <v>60083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60083</v>
      </c>
      <c r="O26" s="47">
        <f t="shared" si="2"/>
        <v>30.0415</v>
      </c>
      <c r="P26" s="9"/>
    </row>
    <row r="27" spans="1:16" ht="15">
      <c r="A27" s="12"/>
      <c r="B27" s="25">
        <v>369.9</v>
      </c>
      <c r="C27" s="20" t="s">
        <v>33</v>
      </c>
      <c r="D27" s="46">
        <v>43682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43682</v>
      </c>
      <c r="O27" s="47">
        <f t="shared" si="2"/>
        <v>21.841</v>
      </c>
      <c r="P27" s="9"/>
    </row>
    <row r="28" spans="1:16" ht="15.75">
      <c r="A28" s="29" t="s">
        <v>64</v>
      </c>
      <c r="B28" s="30"/>
      <c r="C28" s="31"/>
      <c r="D28" s="32">
        <f aca="true" t="shared" si="9" ref="D28:M28">SUM(D29:D29)</f>
        <v>0</v>
      </c>
      <c r="E28" s="32">
        <f t="shared" si="9"/>
        <v>54000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6"/>
        <v>54000</v>
      </c>
      <c r="O28" s="45">
        <f t="shared" si="2"/>
        <v>27</v>
      </c>
      <c r="P28" s="9"/>
    </row>
    <row r="29" spans="1:16" ht="15.75" thickBot="1">
      <c r="A29" s="12"/>
      <c r="B29" s="25">
        <v>381</v>
      </c>
      <c r="C29" s="20" t="s">
        <v>65</v>
      </c>
      <c r="D29" s="46">
        <v>0</v>
      </c>
      <c r="E29" s="46">
        <v>54000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54000</v>
      </c>
      <c r="O29" s="47">
        <f t="shared" si="2"/>
        <v>27</v>
      </c>
      <c r="P29" s="9"/>
    </row>
    <row r="30" spans="1:119" ht="16.5" thickBot="1">
      <c r="A30" s="14" t="s">
        <v>28</v>
      </c>
      <c r="B30" s="23"/>
      <c r="C30" s="22"/>
      <c r="D30" s="15">
        <f>SUM(D5,D11,D14,D22,D25,D28)</f>
        <v>2837566</v>
      </c>
      <c r="E30" s="15">
        <f aca="true" t="shared" si="10" ref="E30:M30">SUM(E5,E11,E14,E22,E25,E28)</f>
        <v>54000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6"/>
        <v>2891566</v>
      </c>
      <c r="O30" s="38">
        <f t="shared" si="2"/>
        <v>1445.783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66</v>
      </c>
      <c r="M32" s="48"/>
      <c r="N32" s="48"/>
      <c r="O32" s="43">
        <v>2000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2181954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2181954</v>
      </c>
      <c r="O5" s="33">
        <f aca="true" t="shared" si="2" ref="O5:O29">(N5/O$31)</f>
        <v>1025.836389280677</v>
      </c>
      <c r="P5" s="6"/>
    </row>
    <row r="6" spans="1:16" ht="15">
      <c r="A6" s="12"/>
      <c r="B6" s="25">
        <v>311</v>
      </c>
      <c r="C6" s="20" t="s">
        <v>2</v>
      </c>
      <c r="D6" s="46">
        <v>1937948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1937948</v>
      </c>
      <c r="O6" s="47">
        <f t="shared" si="2"/>
        <v>911.1180065820404</v>
      </c>
      <c r="P6" s="9"/>
    </row>
    <row r="7" spans="1:16" ht="15">
      <c r="A7" s="12"/>
      <c r="B7" s="25">
        <v>312.41</v>
      </c>
      <c r="C7" s="20" t="s">
        <v>11</v>
      </c>
      <c r="D7" s="46">
        <v>190141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190141</v>
      </c>
      <c r="O7" s="47">
        <f t="shared" si="2"/>
        <v>89.39398213446168</v>
      </c>
      <c r="P7" s="9"/>
    </row>
    <row r="8" spans="1:16" ht="15">
      <c r="A8" s="12"/>
      <c r="B8" s="25">
        <v>315</v>
      </c>
      <c r="C8" s="20" t="s">
        <v>53</v>
      </c>
      <c r="D8" s="46">
        <v>52388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52388</v>
      </c>
      <c r="O8" s="47">
        <f t="shared" si="2"/>
        <v>24.62999529854255</v>
      </c>
      <c r="P8" s="9"/>
    </row>
    <row r="9" spans="1:16" ht="15">
      <c r="A9" s="12"/>
      <c r="B9" s="25">
        <v>316</v>
      </c>
      <c r="C9" s="20" t="s">
        <v>54</v>
      </c>
      <c r="D9" s="46">
        <v>1477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1477</v>
      </c>
      <c r="O9" s="47">
        <f t="shared" si="2"/>
        <v>0.6944052656323461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SUM(D11:D13)</f>
        <v>547695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547695</v>
      </c>
      <c r="O10" s="45">
        <f t="shared" si="2"/>
        <v>257.49647390691115</v>
      </c>
      <c r="P10" s="10"/>
    </row>
    <row r="11" spans="1:16" ht="15">
      <c r="A11" s="12"/>
      <c r="B11" s="25">
        <v>322</v>
      </c>
      <c r="C11" s="20" t="s">
        <v>0</v>
      </c>
      <c r="D11" s="46">
        <v>312219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312219</v>
      </c>
      <c r="O11" s="47">
        <f t="shared" si="2"/>
        <v>146.78843441466856</v>
      </c>
      <c r="P11" s="9"/>
    </row>
    <row r="12" spans="1:16" ht="15">
      <c r="A12" s="12"/>
      <c r="B12" s="25">
        <v>323.1</v>
      </c>
      <c r="C12" s="20" t="s">
        <v>15</v>
      </c>
      <c r="D12" s="46">
        <v>173623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173623</v>
      </c>
      <c r="O12" s="47">
        <f t="shared" si="2"/>
        <v>81.62811471556182</v>
      </c>
      <c r="P12" s="9"/>
    </row>
    <row r="13" spans="1:16" ht="15">
      <c r="A13" s="12"/>
      <c r="B13" s="25">
        <v>325.2</v>
      </c>
      <c r="C13" s="20" t="s">
        <v>83</v>
      </c>
      <c r="D13" s="46">
        <v>61853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61853</v>
      </c>
      <c r="O13" s="47">
        <f t="shared" si="2"/>
        <v>29.07992477668077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969925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969925</v>
      </c>
      <c r="O14" s="45">
        <f t="shared" si="2"/>
        <v>456.00611189468736</v>
      </c>
      <c r="P14" s="10"/>
    </row>
    <row r="15" spans="1:16" ht="15">
      <c r="A15" s="12"/>
      <c r="B15" s="25">
        <v>331.35</v>
      </c>
      <c r="C15" s="20" t="s">
        <v>84</v>
      </c>
      <c r="D15" s="46">
        <v>18570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18570</v>
      </c>
      <c r="O15" s="47">
        <f t="shared" si="2"/>
        <v>8.730606488011283</v>
      </c>
      <c r="P15" s="9"/>
    </row>
    <row r="16" spans="1:16" ht="15">
      <c r="A16" s="12"/>
      <c r="B16" s="25">
        <v>331.5</v>
      </c>
      <c r="C16" s="20" t="s">
        <v>68</v>
      </c>
      <c r="D16" s="46">
        <v>-15976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-15976</v>
      </c>
      <c r="O16" s="47">
        <f t="shared" si="2"/>
        <v>-7.5110484250117535</v>
      </c>
      <c r="P16" s="9"/>
    </row>
    <row r="17" spans="1:16" ht="15">
      <c r="A17" s="12"/>
      <c r="B17" s="25">
        <v>332</v>
      </c>
      <c r="C17" s="20" t="s">
        <v>85</v>
      </c>
      <c r="D17" s="46">
        <v>104494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104494</v>
      </c>
      <c r="O17" s="47">
        <f t="shared" si="2"/>
        <v>49.127409496944054</v>
      </c>
      <c r="P17" s="9"/>
    </row>
    <row r="18" spans="1:16" ht="15">
      <c r="A18" s="12"/>
      <c r="B18" s="25">
        <v>334.35</v>
      </c>
      <c r="C18" s="20" t="s">
        <v>86</v>
      </c>
      <c r="D18" s="46">
        <v>567852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567852</v>
      </c>
      <c r="O18" s="47">
        <f t="shared" si="2"/>
        <v>266.9732016925247</v>
      </c>
      <c r="P18" s="9"/>
    </row>
    <row r="19" spans="1:16" ht="15">
      <c r="A19" s="12"/>
      <c r="B19" s="25">
        <v>335.12</v>
      </c>
      <c r="C19" s="20" t="s">
        <v>55</v>
      </c>
      <c r="D19" s="46">
        <v>64677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64677</v>
      </c>
      <c r="O19" s="47">
        <f t="shared" si="2"/>
        <v>30.40761636107193</v>
      </c>
      <c r="P19" s="9"/>
    </row>
    <row r="20" spans="1:16" ht="15">
      <c r="A20" s="12"/>
      <c r="B20" s="25">
        <v>335.15</v>
      </c>
      <c r="C20" s="20" t="s">
        <v>56</v>
      </c>
      <c r="D20" s="46">
        <v>1370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1370</v>
      </c>
      <c r="O20" s="47">
        <f t="shared" si="2"/>
        <v>0.6440996708979784</v>
      </c>
      <c r="P20" s="9"/>
    </row>
    <row r="21" spans="1:16" ht="15">
      <c r="A21" s="12"/>
      <c r="B21" s="25">
        <v>335.18</v>
      </c>
      <c r="C21" s="20" t="s">
        <v>57</v>
      </c>
      <c r="D21" s="46">
        <v>228938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228938</v>
      </c>
      <c r="O21" s="47">
        <f t="shared" si="2"/>
        <v>107.63422661024917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SUM(D23:D24)</f>
        <v>14148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14148</v>
      </c>
      <c r="O22" s="45">
        <f t="shared" si="2"/>
        <v>6.651622002820875</v>
      </c>
      <c r="P22" s="10"/>
    </row>
    <row r="23" spans="1:16" ht="15">
      <c r="A23" s="13"/>
      <c r="B23" s="39">
        <v>351.3</v>
      </c>
      <c r="C23" s="21" t="s">
        <v>87</v>
      </c>
      <c r="D23" s="46">
        <v>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900</v>
      </c>
      <c r="O23" s="47">
        <f t="shared" si="2"/>
        <v>0.4231311706629055</v>
      </c>
      <c r="P23" s="9"/>
    </row>
    <row r="24" spans="1:16" ht="15">
      <c r="A24" s="13"/>
      <c r="B24" s="39">
        <v>351.5</v>
      </c>
      <c r="C24" s="21" t="s">
        <v>30</v>
      </c>
      <c r="D24" s="46">
        <v>13248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13248</v>
      </c>
      <c r="O24" s="47">
        <f t="shared" si="2"/>
        <v>6.228490832157969</v>
      </c>
      <c r="P24" s="9"/>
    </row>
    <row r="25" spans="1:16" ht="15.75">
      <c r="A25" s="29" t="s">
        <v>3</v>
      </c>
      <c r="B25" s="30"/>
      <c r="C25" s="31"/>
      <c r="D25" s="32">
        <f aca="true" t="shared" si="6" ref="D25:M25">SUM(D26:D28)</f>
        <v>133984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133984</v>
      </c>
      <c r="O25" s="45">
        <f t="shared" si="2"/>
        <v>62.992007522331924</v>
      </c>
      <c r="P25" s="10"/>
    </row>
    <row r="26" spans="1:16" ht="15">
      <c r="A26" s="12"/>
      <c r="B26" s="25">
        <v>361.1</v>
      </c>
      <c r="C26" s="20" t="s">
        <v>32</v>
      </c>
      <c r="D26" s="46">
        <v>30597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30597</v>
      </c>
      <c r="O26" s="47">
        <f t="shared" si="2"/>
        <v>14.385049365303244</v>
      </c>
      <c r="P26" s="9"/>
    </row>
    <row r="27" spans="1:16" ht="15">
      <c r="A27" s="12"/>
      <c r="B27" s="25">
        <v>367</v>
      </c>
      <c r="C27" s="20" t="s">
        <v>88</v>
      </c>
      <c r="D27" s="46">
        <v>41525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41525</v>
      </c>
      <c r="O27" s="47">
        <f t="shared" si="2"/>
        <v>19.52280206864128</v>
      </c>
      <c r="P27" s="9"/>
    </row>
    <row r="28" spans="1:16" ht="15.75" thickBot="1">
      <c r="A28" s="12"/>
      <c r="B28" s="25">
        <v>369.9</v>
      </c>
      <c r="C28" s="20" t="s">
        <v>33</v>
      </c>
      <c r="D28" s="46">
        <v>61862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61862</v>
      </c>
      <c r="O28" s="47">
        <f t="shared" si="2"/>
        <v>29.0841560883874</v>
      </c>
      <c r="P28" s="9"/>
    </row>
    <row r="29" spans="1:119" ht="16.5" thickBot="1">
      <c r="A29" s="14" t="s">
        <v>28</v>
      </c>
      <c r="B29" s="23"/>
      <c r="C29" s="22"/>
      <c r="D29" s="15">
        <f>SUM(D5,D10,D14,D22,D25)</f>
        <v>3847706</v>
      </c>
      <c r="E29" s="15">
        <f aca="true" t="shared" si="7" ref="E29:M29">SUM(E5,E10,E14,E22,E25)</f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3847706</v>
      </c>
      <c r="O29" s="38">
        <f t="shared" si="2"/>
        <v>1808.9826046074284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89</v>
      </c>
      <c r="M31" s="48"/>
      <c r="N31" s="48"/>
      <c r="O31" s="43">
        <v>2127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2064184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2064184</v>
      </c>
      <c r="O5" s="33">
        <f aca="true" t="shared" si="2" ref="O5:O24">(N5/O$26)</f>
        <v>987.6478468899521</v>
      </c>
      <c r="P5" s="6"/>
    </row>
    <row r="6" spans="1:16" ht="15">
      <c r="A6" s="12"/>
      <c r="B6" s="25">
        <v>311</v>
      </c>
      <c r="C6" s="20" t="s">
        <v>2</v>
      </c>
      <c r="D6" s="46">
        <v>1865294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1865294</v>
      </c>
      <c r="O6" s="47">
        <f t="shared" si="2"/>
        <v>892.4851674641149</v>
      </c>
      <c r="P6" s="9"/>
    </row>
    <row r="7" spans="1:16" ht="15">
      <c r="A7" s="12"/>
      <c r="B7" s="25">
        <v>312.41</v>
      </c>
      <c r="C7" s="20" t="s">
        <v>11</v>
      </c>
      <c r="D7" s="46">
        <v>192835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192835</v>
      </c>
      <c r="O7" s="47">
        <f t="shared" si="2"/>
        <v>92.26555023923444</v>
      </c>
      <c r="P7" s="9"/>
    </row>
    <row r="8" spans="1:16" ht="15">
      <c r="A8" s="12"/>
      <c r="B8" s="25">
        <v>316</v>
      </c>
      <c r="C8" s="20" t="s">
        <v>54</v>
      </c>
      <c r="D8" s="46">
        <v>6055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6055</v>
      </c>
      <c r="O8" s="47">
        <f t="shared" si="2"/>
        <v>2.897129186602871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SUM(D10:D12)</f>
        <v>534653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534653</v>
      </c>
      <c r="O9" s="45">
        <f t="shared" si="2"/>
        <v>255.81483253588516</v>
      </c>
      <c r="P9" s="10"/>
    </row>
    <row r="10" spans="1:16" ht="15">
      <c r="A10" s="12"/>
      <c r="B10" s="25">
        <v>322</v>
      </c>
      <c r="C10" s="20" t="s">
        <v>0</v>
      </c>
      <c r="D10" s="46">
        <v>351078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351078</v>
      </c>
      <c r="O10" s="47">
        <f t="shared" si="2"/>
        <v>167.9799043062201</v>
      </c>
      <c r="P10" s="9"/>
    </row>
    <row r="11" spans="1:16" ht="15">
      <c r="A11" s="12"/>
      <c r="B11" s="25">
        <v>323.1</v>
      </c>
      <c r="C11" s="20" t="s">
        <v>15</v>
      </c>
      <c r="D11" s="46">
        <v>179401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179401</v>
      </c>
      <c r="O11" s="47">
        <f t="shared" si="2"/>
        <v>85.8377990430622</v>
      </c>
      <c r="P11" s="9"/>
    </row>
    <row r="12" spans="1:16" ht="15">
      <c r="A12" s="12"/>
      <c r="B12" s="25">
        <v>329</v>
      </c>
      <c r="C12" s="20" t="s">
        <v>73</v>
      </c>
      <c r="D12" s="46">
        <v>4174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4174</v>
      </c>
      <c r="O12" s="47">
        <f t="shared" si="2"/>
        <v>1.9971291866028709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SUM(D14:D17)</f>
        <v>354089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354089</v>
      </c>
      <c r="O13" s="45">
        <f t="shared" si="2"/>
        <v>169.42057416267943</v>
      </c>
      <c r="P13" s="10"/>
    </row>
    <row r="14" spans="1:16" ht="15">
      <c r="A14" s="12"/>
      <c r="B14" s="25">
        <v>331.5</v>
      </c>
      <c r="C14" s="20" t="s">
        <v>68</v>
      </c>
      <c r="D14" s="46">
        <v>54633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54633</v>
      </c>
      <c r="O14" s="47">
        <f t="shared" si="2"/>
        <v>26.14019138755981</v>
      </c>
      <c r="P14" s="9"/>
    </row>
    <row r="15" spans="1:16" ht="15">
      <c r="A15" s="12"/>
      <c r="B15" s="25">
        <v>335.12</v>
      </c>
      <c r="C15" s="20" t="s">
        <v>55</v>
      </c>
      <c r="D15" s="46">
        <v>68218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68218</v>
      </c>
      <c r="O15" s="47">
        <f t="shared" si="2"/>
        <v>32.64019138755981</v>
      </c>
      <c r="P15" s="9"/>
    </row>
    <row r="16" spans="1:16" ht="15">
      <c r="A16" s="12"/>
      <c r="B16" s="25">
        <v>335.15</v>
      </c>
      <c r="C16" s="20" t="s">
        <v>56</v>
      </c>
      <c r="D16" s="46">
        <v>1468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1468</v>
      </c>
      <c r="O16" s="47">
        <f t="shared" si="2"/>
        <v>0.7023923444976077</v>
      </c>
      <c r="P16" s="9"/>
    </row>
    <row r="17" spans="1:16" ht="15">
      <c r="A17" s="12"/>
      <c r="B17" s="25">
        <v>335.18</v>
      </c>
      <c r="C17" s="20" t="s">
        <v>57</v>
      </c>
      <c r="D17" s="46">
        <v>229770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229770</v>
      </c>
      <c r="O17" s="47">
        <f t="shared" si="2"/>
        <v>109.9377990430622</v>
      </c>
      <c r="P17" s="9"/>
    </row>
    <row r="18" spans="1:16" ht="15.75">
      <c r="A18" s="29" t="s">
        <v>27</v>
      </c>
      <c r="B18" s="30"/>
      <c r="C18" s="31"/>
      <c r="D18" s="32">
        <f aca="true" t="shared" si="5" ref="D18:M18">SUM(D19:D20)</f>
        <v>11891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11891</v>
      </c>
      <c r="O18" s="45">
        <f t="shared" si="2"/>
        <v>5.689473684210526</v>
      </c>
      <c r="P18" s="10"/>
    </row>
    <row r="19" spans="1:16" ht="15">
      <c r="A19" s="13"/>
      <c r="B19" s="39">
        <v>351.5</v>
      </c>
      <c r="C19" s="21" t="s">
        <v>30</v>
      </c>
      <c r="D19" s="46">
        <v>9234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9234</v>
      </c>
      <c r="O19" s="47">
        <f t="shared" si="2"/>
        <v>4.418181818181818</v>
      </c>
      <c r="P19" s="9"/>
    </row>
    <row r="20" spans="1:16" ht="15">
      <c r="A20" s="13"/>
      <c r="B20" s="39">
        <v>359</v>
      </c>
      <c r="C20" s="21" t="s">
        <v>31</v>
      </c>
      <c r="D20" s="46">
        <v>2657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2657</v>
      </c>
      <c r="O20" s="47">
        <f t="shared" si="2"/>
        <v>1.271291866028708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SUM(D22:D23)</f>
        <v>121391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121391</v>
      </c>
      <c r="O21" s="45">
        <f t="shared" si="2"/>
        <v>58.08181818181818</v>
      </c>
      <c r="P21" s="10"/>
    </row>
    <row r="22" spans="1:16" ht="15">
      <c r="A22" s="12"/>
      <c r="B22" s="25">
        <v>361.1</v>
      </c>
      <c r="C22" s="20" t="s">
        <v>32</v>
      </c>
      <c r="D22" s="46">
        <v>58905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58905</v>
      </c>
      <c r="O22" s="47">
        <f t="shared" si="2"/>
        <v>28.18421052631579</v>
      </c>
      <c r="P22" s="9"/>
    </row>
    <row r="23" spans="1:16" ht="15.75" thickBot="1">
      <c r="A23" s="12"/>
      <c r="B23" s="25">
        <v>369.9</v>
      </c>
      <c r="C23" s="20" t="s">
        <v>33</v>
      </c>
      <c r="D23" s="46">
        <v>62486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62486</v>
      </c>
      <c r="O23" s="47">
        <f t="shared" si="2"/>
        <v>29.89760765550239</v>
      </c>
      <c r="P23" s="9"/>
    </row>
    <row r="24" spans="1:119" ht="16.5" thickBot="1">
      <c r="A24" s="14" t="s">
        <v>28</v>
      </c>
      <c r="B24" s="23"/>
      <c r="C24" s="22"/>
      <c r="D24" s="15">
        <f>SUM(D5,D9,D13,D18,D21)</f>
        <v>3086208</v>
      </c>
      <c r="E24" s="15">
        <f aca="true" t="shared" si="7" ref="E24:M24">SUM(E5,E9,E13,E18,E21)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3086208</v>
      </c>
      <c r="O24" s="38">
        <f t="shared" si="2"/>
        <v>1476.6545454545455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81</v>
      </c>
      <c r="M26" s="48"/>
      <c r="N26" s="48"/>
      <c r="O26" s="43">
        <v>2090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1960495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1960495</v>
      </c>
      <c r="O5" s="33">
        <f aca="true" t="shared" si="2" ref="O5:O27">(N5/O$29)</f>
        <v>943.4528392685274</v>
      </c>
      <c r="P5" s="6"/>
    </row>
    <row r="6" spans="1:16" ht="15">
      <c r="A6" s="12"/>
      <c r="B6" s="25">
        <v>311</v>
      </c>
      <c r="C6" s="20" t="s">
        <v>2</v>
      </c>
      <c r="D6" s="46">
        <v>1803181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1803181</v>
      </c>
      <c r="O6" s="47">
        <f t="shared" si="2"/>
        <v>867.7483156881617</v>
      </c>
      <c r="P6" s="9"/>
    </row>
    <row r="7" spans="1:16" ht="15">
      <c r="A7" s="12"/>
      <c r="B7" s="25">
        <v>312.41</v>
      </c>
      <c r="C7" s="20" t="s">
        <v>11</v>
      </c>
      <c r="D7" s="46">
        <v>154558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154558</v>
      </c>
      <c r="O7" s="47">
        <f t="shared" si="2"/>
        <v>74.37824831568817</v>
      </c>
      <c r="P7" s="9"/>
    </row>
    <row r="8" spans="1:16" ht="15">
      <c r="A8" s="12"/>
      <c r="B8" s="25">
        <v>316</v>
      </c>
      <c r="C8" s="20" t="s">
        <v>54</v>
      </c>
      <c r="D8" s="46">
        <v>2756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2756</v>
      </c>
      <c r="O8" s="47">
        <f t="shared" si="2"/>
        <v>1.3262752646775746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SUM(D10:D12)</f>
        <v>490525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490525</v>
      </c>
      <c r="O9" s="45">
        <f t="shared" si="2"/>
        <v>236.0563041385948</v>
      </c>
      <c r="P9" s="10"/>
    </row>
    <row r="10" spans="1:16" ht="15">
      <c r="A10" s="12"/>
      <c r="B10" s="25">
        <v>322</v>
      </c>
      <c r="C10" s="20" t="s">
        <v>0</v>
      </c>
      <c r="D10" s="46">
        <v>308404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308404</v>
      </c>
      <c r="O10" s="47">
        <f t="shared" si="2"/>
        <v>148.41385948026948</v>
      </c>
      <c r="P10" s="9"/>
    </row>
    <row r="11" spans="1:16" ht="15">
      <c r="A11" s="12"/>
      <c r="B11" s="25">
        <v>323.1</v>
      </c>
      <c r="C11" s="20" t="s">
        <v>15</v>
      </c>
      <c r="D11" s="46">
        <v>177746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177746</v>
      </c>
      <c r="O11" s="47">
        <f t="shared" si="2"/>
        <v>85.53705486044274</v>
      </c>
      <c r="P11" s="9"/>
    </row>
    <row r="12" spans="1:16" ht="15">
      <c r="A12" s="12"/>
      <c r="B12" s="25">
        <v>329</v>
      </c>
      <c r="C12" s="20" t="s">
        <v>73</v>
      </c>
      <c r="D12" s="46">
        <v>4375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4375</v>
      </c>
      <c r="O12" s="47">
        <f t="shared" si="2"/>
        <v>2.1053897978825793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SUM(D14:D20)</f>
        <v>1024877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1024877</v>
      </c>
      <c r="O13" s="45">
        <f t="shared" si="2"/>
        <v>493.20356111645816</v>
      </c>
      <c r="P13" s="10"/>
    </row>
    <row r="14" spans="1:16" ht="15">
      <c r="A14" s="12"/>
      <c r="B14" s="25">
        <v>331.39</v>
      </c>
      <c r="C14" s="20" t="s">
        <v>78</v>
      </c>
      <c r="D14" s="46">
        <v>535498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535498</v>
      </c>
      <c r="O14" s="47">
        <f t="shared" si="2"/>
        <v>257.69874879692014</v>
      </c>
      <c r="P14" s="9"/>
    </row>
    <row r="15" spans="1:16" ht="15">
      <c r="A15" s="12"/>
      <c r="B15" s="25">
        <v>331.5</v>
      </c>
      <c r="C15" s="20" t="s">
        <v>68</v>
      </c>
      <c r="D15" s="46">
        <v>59230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59230</v>
      </c>
      <c r="O15" s="47">
        <f t="shared" si="2"/>
        <v>28.50336862367661</v>
      </c>
      <c r="P15" s="9"/>
    </row>
    <row r="16" spans="1:16" ht="15">
      <c r="A16" s="12"/>
      <c r="B16" s="25">
        <v>335.12</v>
      </c>
      <c r="C16" s="20" t="s">
        <v>55</v>
      </c>
      <c r="D16" s="46">
        <v>65817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65817</v>
      </c>
      <c r="O16" s="47">
        <f t="shared" si="2"/>
        <v>31.673243503368624</v>
      </c>
      <c r="P16" s="9"/>
    </row>
    <row r="17" spans="1:16" ht="15">
      <c r="A17" s="12"/>
      <c r="B17" s="25">
        <v>335.15</v>
      </c>
      <c r="C17" s="20" t="s">
        <v>56</v>
      </c>
      <c r="D17" s="46">
        <v>1468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1468</v>
      </c>
      <c r="O17" s="47">
        <f t="shared" si="2"/>
        <v>0.7064485081809432</v>
      </c>
      <c r="P17" s="9"/>
    </row>
    <row r="18" spans="1:16" ht="15">
      <c r="A18" s="12"/>
      <c r="B18" s="25">
        <v>335.18</v>
      </c>
      <c r="C18" s="20" t="s">
        <v>57</v>
      </c>
      <c r="D18" s="46">
        <v>228937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228937</v>
      </c>
      <c r="O18" s="47">
        <f t="shared" si="2"/>
        <v>110.17179980750721</v>
      </c>
      <c r="P18" s="9"/>
    </row>
    <row r="19" spans="1:16" ht="15">
      <c r="A19" s="12"/>
      <c r="B19" s="25">
        <v>337.2</v>
      </c>
      <c r="C19" s="20" t="s">
        <v>50</v>
      </c>
      <c r="D19" s="46">
        <v>2288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2288</v>
      </c>
      <c r="O19" s="47">
        <f t="shared" si="2"/>
        <v>1.1010587102983638</v>
      </c>
      <c r="P19" s="9"/>
    </row>
    <row r="20" spans="1:16" ht="15">
      <c r="A20" s="12"/>
      <c r="B20" s="25">
        <v>337.3</v>
      </c>
      <c r="C20" s="20" t="s">
        <v>22</v>
      </c>
      <c r="D20" s="46">
        <v>131639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131639</v>
      </c>
      <c r="O20" s="47">
        <f t="shared" si="2"/>
        <v>63.34889316650626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SUM(D22:D23)</f>
        <v>14850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14850</v>
      </c>
      <c r="O21" s="45">
        <f t="shared" si="2"/>
        <v>7.146294513955727</v>
      </c>
      <c r="P21" s="10"/>
    </row>
    <row r="22" spans="1:16" ht="15">
      <c r="A22" s="13"/>
      <c r="B22" s="39">
        <v>351.5</v>
      </c>
      <c r="C22" s="21" t="s">
        <v>30</v>
      </c>
      <c r="D22" s="46">
        <v>14450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14450</v>
      </c>
      <c r="O22" s="47">
        <f t="shared" si="2"/>
        <v>6.953801732435034</v>
      </c>
      <c r="P22" s="9"/>
    </row>
    <row r="23" spans="1:16" ht="15">
      <c r="A23" s="13"/>
      <c r="B23" s="39">
        <v>359</v>
      </c>
      <c r="C23" s="21" t="s">
        <v>31</v>
      </c>
      <c r="D23" s="46">
        <v>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400</v>
      </c>
      <c r="O23" s="47">
        <f t="shared" si="2"/>
        <v>0.19249278152069296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SUM(D25:D26)</f>
        <v>77187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77187</v>
      </c>
      <c r="O24" s="45">
        <f t="shared" si="2"/>
        <v>37.14485081809432</v>
      </c>
      <c r="P24" s="10"/>
    </row>
    <row r="25" spans="1:16" ht="15">
      <c r="A25" s="12"/>
      <c r="B25" s="25">
        <v>361.1</v>
      </c>
      <c r="C25" s="20" t="s">
        <v>32</v>
      </c>
      <c r="D25" s="46">
        <v>43597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43597</v>
      </c>
      <c r="O25" s="47">
        <f t="shared" si="2"/>
        <v>20.98026948989413</v>
      </c>
      <c r="P25" s="9"/>
    </row>
    <row r="26" spans="1:16" ht="15.75" thickBot="1">
      <c r="A26" s="12"/>
      <c r="B26" s="25">
        <v>369.9</v>
      </c>
      <c r="C26" s="20" t="s">
        <v>33</v>
      </c>
      <c r="D26" s="46">
        <v>33590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33590</v>
      </c>
      <c r="O26" s="47">
        <f t="shared" si="2"/>
        <v>16.164581328200192</v>
      </c>
      <c r="P26" s="9"/>
    </row>
    <row r="27" spans="1:119" ht="16.5" thickBot="1">
      <c r="A27" s="14" t="s">
        <v>28</v>
      </c>
      <c r="B27" s="23"/>
      <c r="C27" s="22"/>
      <c r="D27" s="15">
        <f>SUM(D5,D9,D13,D21,D24)</f>
        <v>3567934</v>
      </c>
      <c r="E27" s="15">
        <f aca="true" t="shared" si="7" ref="E27:M27">SUM(E5,E9,E13,E21,E24)</f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1"/>
        <v>3567934</v>
      </c>
      <c r="O27" s="38">
        <f t="shared" si="2"/>
        <v>1717.0038498556305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79</v>
      </c>
      <c r="M29" s="48"/>
      <c r="N29" s="48"/>
      <c r="O29" s="43">
        <v>2078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customHeight="1" thickBot="1">
      <c r="A31" s="52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1853644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1853644</v>
      </c>
      <c r="O5" s="33">
        <f aca="true" t="shared" si="2" ref="O5:O26">(N5/O$28)</f>
        <v>906.8708414872798</v>
      </c>
      <c r="P5" s="6"/>
    </row>
    <row r="6" spans="1:16" ht="15">
      <c r="A6" s="12"/>
      <c r="B6" s="25">
        <v>311</v>
      </c>
      <c r="C6" s="20" t="s">
        <v>2</v>
      </c>
      <c r="D6" s="46">
        <v>1720204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1720204</v>
      </c>
      <c r="O6" s="47">
        <f t="shared" si="2"/>
        <v>841.587084148728</v>
      </c>
      <c r="P6" s="9"/>
    </row>
    <row r="7" spans="1:16" ht="15">
      <c r="A7" s="12"/>
      <c r="B7" s="25">
        <v>312.41</v>
      </c>
      <c r="C7" s="20" t="s">
        <v>11</v>
      </c>
      <c r="D7" s="46">
        <v>73129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73129</v>
      </c>
      <c r="O7" s="47">
        <f t="shared" si="2"/>
        <v>35.77739726027397</v>
      </c>
      <c r="P7" s="9"/>
    </row>
    <row r="8" spans="1:16" ht="15">
      <c r="A8" s="12"/>
      <c r="B8" s="25">
        <v>315</v>
      </c>
      <c r="C8" s="20" t="s">
        <v>53</v>
      </c>
      <c r="D8" s="46">
        <v>56349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56349</v>
      </c>
      <c r="O8" s="47">
        <f t="shared" si="2"/>
        <v>27.568003913894326</v>
      </c>
      <c r="P8" s="9"/>
    </row>
    <row r="9" spans="1:16" ht="15">
      <c r="A9" s="12"/>
      <c r="B9" s="25">
        <v>316</v>
      </c>
      <c r="C9" s="20" t="s">
        <v>54</v>
      </c>
      <c r="D9" s="46">
        <v>3962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3962</v>
      </c>
      <c r="O9" s="47">
        <f t="shared" si="2"/>
        <v>1.9383561643835616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SUM(D11:D13)</f>
        <v>554584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554584</v>
      </c>
      <c r="O10" s="45">
        <f t="shared" si="2"/>
        <v>271.3228962818004</v>
      </c>
      <c r="P10" s="10"/>
    </row>
    <row r="11" spans="1:16" ht="15">
      <c r="A11" s="12"/>
      <c r="B11" s="25">
        <v>322</v>
      </c>
      <c r="C11" s="20" t="s">
        <v>0</v>
      </c>
      <c r="D11" s="46">
        <v>375539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375539</v>
      </c>
      <c r="O11" s="47">
        <f t="shared" si="2"/>
        <v>183.72749510763208</v>
      </c>
      <c r="P11" s="9"/>
    </row>
    <row r="12" spans="1:16" ht="15">
      <c r="A12" s="12"/>
      <c r="B12" s="25">
        <v>323.1</v>
      </c>
      <c r="C12" s="20" t="s">
        <v>15</v>
      </c>
      <c r="D12" s="46">
        <v>176370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176370</v>
      </c>
      <c r="O12" s="47">
        <f t="shared" si="2"/>
        <v>86.2866927592955</v>
      </c>
      <c r="P12" s="9"/>
    </row>
    <row r="13" spans="1:16" ht="15">
      <c r="A13" s="12"/>
      <c r="B13" s="25">
        <v>329</v>
      </c>
      <c r="C13" s="20" t="s">
        <v>73</v>
      </c>
      <c r="D13" s="46">
        <v>2675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2675</v>
      </c>
      <c r="O13" s="47">
        <f t="shared" si="2"/>
        <v>1.3087084148727985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712745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712745</v>
      </c>
      <c r="O14" s="45">
        <f t="shared" si="2"/>
        <v>348.7010763209393</v>
      </c>
      <c r="P14" s="10"/>
    </row>
    <row r="15" spans="1:16" ht="15">
      <c r="A15" s="12"/>
      <c r="B15" s="25">
        <v>331.5</v>
      </c>
      <c r="C15" s="20" t="s">
        <v>68</v>
      </c>
      <c r="D15" s="46">
        <v>429194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429194</v>
      </c>
      <c r="O15" s="47">
        <f t="shared" si="2"/>
        <v>209.97749510763208</v>
      </c>
      <c r="P15" s="9"/>
    </row>
    <row r="16" spans="1:16" ht="15">
      <c r="A16" s="12"/>
      <c r="B16" s="25">
        <v>335.12</v>
      </c>
      <c r="C16" s="20" t="s">
        <v>55</v>
      </c>
      <c r="D16" s="46">
        <v>62629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62629</v>
      </c>
      <c r="O16" s="47">
        <f t="shared" si="2"/>
        <v>30.64041095890411</v>
      </c>
      <c r="P16" s="9"/>
    </row>
    <row r="17" spans="1:16" ht="15">
      <c r="A17" s="12"/>
      <c r="B17" s="25">
        <v>335.15</v>
      </c>
      <c r="C17" s="20" t="s">
        <v>56</v>
      </c>
      <c r="D17" s="46">
        <v>1468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1468</v>
      </c>
      <c r="O17" s="47">
        <f t="shared" si="2"/>
        <v>0.7181996086105675</v>
      </c>
      <c r="P17" s="9"/>
    </row>
    <row r="18" spans="1:16" ht="15">
      <c r="A18" s="12"/>
      <c r="B18" s="25">
        <v>335.18</v>
      </c>
      <c r="C18" s="20" t="s">
        <v>57</v>
      </c>
      <c r="D18" s="46">
        <v>219288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219288</v>
      </c>
      <c r="O18" s="47">
        <f t="shared" si="2"/>
        <v>107.28375733855187</v>
      </c>
      <c r="P18" s="9"/>
    </row>
    <row r="19" spans="1:16" ht="15">
      <c r="A19" s="12"/>
      <c r="B19" s="25">
        <v>337.9</v>
      </c>
      <c r="C19" s="20" t="s">
        <v>58</v>
      </c>
      <c r="D19" s="46">
        <v>166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166</v>
      </c>
      <c r="O19" s="47">
        <f t="shared" si="2"/>
        <v>0.0812133072407045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SUM(D21:D22)</f>
        <v>17461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17461</v>
      </c>
      <c r="O20" s="45">
        <f t="shared" si="2"/>
        <v>8.54256360078278</v>
      </c>
      <c r="P20" s="10"/>
    </row>
    <row r="21" spans="1:16" ht="15">
      <c r="A21" s="13"/>
      <c r="B21" s="39">
        <v>351.5</v>
      </c>
      <c r="C21" s="21" t="s">
        <v>30</v>
      </c>
      <c r="D21" s="46">
        <v>16661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16661</v>
      </c>
      <c r="O21" s="47">
        <f t="shared" si="2"/>
        <v>8.151174168297455</v>
      </c>
      <c r="P21" s="9"/>
    </row>
    <row r="22" spans="1:16" ht="15">
      <c r="A22" s="13"/>
      <c r="B22" s="39">
        <v>359</v>
      </c>
      <c r="C22" s="21" t="s">
        <v>31</v>
      </c>
      <c r="D22" s="46">
        <v>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800</v>
      </c>
      <c r="O22" s="47">
        <f t="shared" si="2"/>
        <v>0.3913894324853229</v>
      </c>
      <c r="P22" s="9"/>
    </row>
    <row r="23" spans="1:16" ht="15.75">
      <c r="A23" s="29" t="s">
        <v>3</v>
      </c>
      <c r="B23" s="30"/>
      <c r="C23" s="31"/>
      <c r="D23" s="32">
        <f aca="true" t="shared" si="6" ref="D23:M23">SUM(D24:D25)</f>
        <v>27158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27158</v>
      </c>
      <c r="O23" s="45">
        <f t="shared" si="2"/>
        <v>13.2866927592955</v>
      </c>
      <c r="P23" s="10"/>
    </row>
    <row r="24" spans="1:16" ht="15">
      <c r="A24" s="12"/>
      <c r="B24" s="25">
        <v>361.1</v>
      </c>
      <c r="C24" s="20" t="s">
        <v>32</v>
      </c>
      <c r="D24" s="46">
        <v>24486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24486</v>
      </c>
      <c r="O24" s="47">
        <f t="shared" si="2"/>
        <v>11.979452054794521</v>
      </c>
      <c r="P24" s="9"/>
    </row>
    <row r="25" spans="1:16" ht="15.75" thickBot="1">
      <c r="A25" s="12"/>
      <c r="B25" s="25">
        <v>369.9</v>
      </c>
      <c r="C25" s="20" t="s">
        <v>33</v>
      </c>
      <c r="D25" s="46">
        <v>2672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2672</v>
      </c>
      <c r="O25" s="47">
        <f t="shared" si="2"/>
        <v>1.3072407045009784</v>
      </c>
      <c r="P25" s="9"/>
    </row>
    <row r="26" spans="1:119" ht="16.5" thickBot="1">
      <c r="A26" s="14" t="s">
        <v>28</v>
      </c>
      <c r="B26" s="23"/>
      <c r="C26" s="22"/>
      <c r="D26" s="15">
        <f>SUM(D5,D10,D14,D20,D23)</f>
        <v>3165592</v>
      </c>
      <c r="E26" s="15">
        <f aca="true" t="shared" si="7" ref="E26:M26">SUM(E5,E10,E14,E20,E23)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3165592</v>
      </c>
      <c r="O26" s="38">
        <f t="shared" si="2"/>
        <v>1548.7240704500978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76</v>
      </c>
      <c r="M28" s="48"/>
      <c r="N28" s="48"/>
      <c r="O28" s="43">
        <v>2044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1791875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1791875</v>
      </c>
      <c r="O5" s="33">
        <f aca="true" t="shared" si="2" ref="O5:O26">(N5/O$28)</f>
        <v>884.4397828232972</v>
      </c>
      <c r="P5" s="6"/>
    </row>
    <row r="6" spans="1:16" ht="15">
      <c r="A6" s="12"/>
      <c r="B6" s="25">
        <v>311</v>
      </c>
      <c r="C6" s="20" t="s">
        <v>2</v>
      </c>
      <c r="D6" s="46">
        <v>1659093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1659093</v>
      </c>
      <c r="O6" s="47">
        <f t="shared" si="2"/>
        <v>818.900789733465</v>
      </c>
      <c r="P6" s="9"/>
    </row>
    <row r="7" spans="1:16" ht="15">
      <c r="A7" s="12"/>
      <c r="B7" s="25">
        <v>312.41</v>
      </c>
      <c r="C7" s="20" t="s">
        <v>11</v>
      </c>
      <c r="D7" s="46">
        <v>68373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68373</v>
      </c>
      <c r="O7" s="47">
        <f t="shared" si="2"/>
        <v>33.747778874629816</v>
      </c>
      <c r="P7" s="9"/>
    </row>
    <row r="8" spans="1:16" ht="15">
      <c r="A8" s="12"/>
      <c r="B8" s="25">
        <v>315</v>
      </c>
      <c r="C8" s="20" t="s">
        <v>53</v>
      </c>
      <c r="D8" s="46">
        <v>60293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60293</v>
      </c>
      <c r="O8" s="47">
        <f t="shared" si="2"/>
        <v>29.759624876604146</v>
      </c>
      <c r="P8" s="9"/>
    </row>
    <row r="9" spans="1:16" ht="15">
      <c r="A9" s="12"/>
      <c r="B9" s="25">
        <v>316</v>
      </c>
      <c r="C9" s="20" t="s">
        <v>54</v>
      </c>
      <c r="D9" s="46">
        <v>4116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4116</v>
      </c>
      <c r="O9" s="47">
        <f t="shared" si="2"/>
        <v>2.031589338598223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SUM(D11:D13)</f>
        <v>479501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479501</v>
      </c>
      <c r="O10" s="45">
        <f t="shared" si="2"/>
        <v>236.67374136229023</v>
      </c>
      <c r="P10" s="10"/>
    </row>
    <row r="11" spans="1:16" ht="15">
      <c r="A11" s="12"/>
      <c r="B11" s="25">
        <v>322</v>
      </c>
      <c r="C11" s="20" t="s">
        <v>0</v>
      </c>
      <c r="D11" s="46">
        <v>282462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282462</v>
      </c>
      <c r="O11" s="47">
        <f t="shared" si="2"/>
        <v>139.41855873642646</v>
      </c>
      <c r="P11" s="9"/>
    </row>
    <row r="12" spans="1:16" ht="15">
      <c r="A12" s="12"/>
      <c r="B12" s="25">
        <v>323.1</v>
      </c>
      <c r="C12" s="20" t="s">
        <v>15</v>
      </c>
      <c r="D12" s="46">
        <v>188527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188527</v>
      </c>
      <c r="O12" s="47">
        <f t="shared" si="2"/>
        <v>93.05380059230009</v>
      </c>
      <c r="P12" s="9"/>
    </row>
    <row r="13" spans="1:16" ht="15">
      <c r="A13" s="12"/>
      <c r="B13" s="25">
        <v>329</v>
      </c>
      <c r="C13" s="20" t="s">
        <v>73</v>
      </c>
      <c r="D13" s="46">
        <v>8512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8512</v>
      </c>
      <c r="O13" s="47">
        <f t="shared" si="2"/>
        <v>4.2013820335636725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537698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537698</v>
      </c>
      <c r="O14" s="45">
        <f t="shared" si="2"/>
        <v>265.3988153998026</v>
      </c>
      <c r="P14" s="10"/>
    </row>
    <row r="15" spans="1:16" ht="15">
      <c r="A15" s="12"/>
      <c r="B15" s="25">
        <v>331.5</v>
      </c>
      <c r="C15" s="20" t="s">
        <v>68</v>
      </c>
      <c r="D15" s="46">
        <v>239253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239253</v>
      </c>
      <c r="O15" s="47">
        <f t="shared" si="2"/>
        <v>118.09131293188548</v>
      </c>
      <c r="P15" s="9"/>
    </row>
    <row r="16" spans="1:16" ht="15">
      <c r="A16" s="12"/>
      <c r="B16" s="25">
        <v>335.12</v>
      </c>
      <c r="C16" s="20" t="s">
        <v>55</v>
      </c>
      <c r="D16" s="46">
        <v>61605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61605</v>
      </c>
      <c r="O16" s="47">
        <f t="shared" si="2"/>
        <v>30.40720631786772</v>
      </c>
      <c r="P16" s="9"/>
    </row>
    <row r="17" spans="1:16" ht="15">
      <c r="A17" s="12"/>
      <c r="B17" s="25">
        <v>335.15</v>
      </c>
      <c r="C17" s="20" t="s">
        <v>56</v>
      </c>
      <c r="D17" s="46">
        <v>1468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1468</v>
      </c>
      <c r="O17" s="47">
        <f t="shared" si="2"/>
        <v>0.7245804540967423</v>
      </c>
      <c r="P17" s="9"/>
    </row>
    <row r="18" spans="1:16" ht="15">
      <c r="A18" s="12"/>
      <c r="B18" s="25">
        <v>335.18</v>
      </c>
      <c r="C18" s="20" t="s">
        <v>57</v>
      </c>
      <c r="D18" s="46">
        <v>214556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214556</v>
      </c>
      <c r="O18" s="47">
        <f t="shared" si="2"/>
        <v>105.90128331688055</v>
      </c>
      <c r="P18" s="9"/>
    </row>
    <row r="19" spans="1:16" ht="15">
      <c r="A19" s="12"/>
      <c r="B19" s="25">
        <v>337.9</v>
      </c>
      <c r="C19" s="20" t="s">
        <v>58</v>
      </c>
      <c r="D19" s="46">
        <v>20816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20816</v>
      </c>
      <c r="O19" s="47">
        <f t="shared" si="2"/>
        <v>10.274432379072064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SUM(D21:D22)</f>
        <v>20486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20486</v>
      </c>
      <c r="O20" s="45">
        <f t="shared" si="2"/>
        <v>10.111549851924975</v>
      </c>
      <c r="P20" s="10"/>
    </row>
    <row r="21" spans="1:16" ht="15">
      <c r="A21" s="13"/>
      <c r="B21" s="39">
        <v>351.5</v>
      </c>
      <c r="C21" s="21" t="s">
        <v>30</v>
      </c>
      <c r="D21" s="46">
        <v>15136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15136</v>
      </c>
      <c r="O21" s="47">
        <f t="shared" si="2"/>
        <v>7.470878578479763</v>
      </c>
      <c r="P21" s="9"/>
    </row>
    <row r="22" spans="1:16" ht="15">
      <c r="A22" s="13"/>
      <c r="B22" s="39">
        <v>359</v>
      </c>
      <c r="C22" s="21" t="s">
        <v>31</v>
      </c>
      <c r="D22" s="46">
        <v>5350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5350</v>
      </c>
      <c r="O22" s="47">
        <f t="shared" si="2"/>
        <v>2.640671273445212</v>
      </c>
      <c r="P22" s="9"/>
    </row>
    <row r="23" spans="1:16" ht="15.75">
      <c r="A23" s="29" t="s">
        <v>3</v>
      </c>
      <c r="B23" s="30"/>
      <c r="C23" s="31"/>
      <c r="D23" s="32">
        <f aca="true" t="shared" si="6" ref="D23:M23">SUM(D24:D25)</f>
        <v>25161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25161</v>
      </c>
      <c r="O23" s="45">
        <f t="shared" si="2"/>
        <v>12.419052319842054</v>
      </c>
      <c r="P23" s="10"/>
    </row>
    <row r="24" spans="1:16" ht="15">
      <c r="A24" s="12"/>
      <c r="B24" s="25">
        <v>361.1</v>
      </c>
      <c r="C24" s="20" t="s">
        <v>32</v>
      </c>
      <c r="D24" s="46">
        <v>12413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12413</v>
      </c>
      <c r="O24" s="47">
        <f t="shared" si="2"/>
        <v>6.12685093780849</v>
      </c>
      <c r="P24" s="9"/>
    </row>
    <row r="25" spans="1:16" ht="15.75" thickBot="1">
      <c r="A25" s="12"/>
      <c r="B25" s="25">
        <v>369.9</v>
      </c>
      <c r="C25" s="20" t="s">
        <v>33</v>
      </c>
      <c r="D25" s="46">
        <v>12748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12748</v>
      </c>
      <c r="O25" s="47">
        <f t="shared" si="2"/>
        <v>6.292201382033563</v>
      </c>
      <c r="P25" s="9"/>
    </row>
    <row r="26" spans="1:119" ht="16.5" thickBot="1">
      <c r="A26" s="14" t="s">
        <v>28</v>
      </c>
      <c r="B26" s="23"/>
      <c r="C26" s="22"/>
      <c r="D26" s="15">
        <f>SUM(D5,D10,D14,D20,D23)</f>
        <v>2854721</v>
      </c>
      <c r="E26" s="15">
        <f aca="true" t="shared" si="7" ref="E26:M26">SUM(E5,E10,E14,E20,E23)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2854721</v>
      </c>
      <c r="O26" s="38">
        <f t="shared" si="2"/>
        <v>1409.042941757157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74</v>
      </c>
      <c r="M28" s="48"/>
      <c r="N28" s="48"/>
      <c r="O28" s="43">
        <v>2026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1614205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1614205</v>
      </c>
      <c r="O5" s="33">
        <f aca="true" t="shared" si="2" ref="O5:O25">(N5/O$27)</f>
        <v>807.1025</v>
      </c>
      <c r="P5" s="6"/>
    </row>
    <row r="6" spans="1:16" ht="15">
      <c r="A6" s="12"/>
      <c r="B6" s="25">
        <v>311</v>
      </c>
      <c r="C6" s="20" t="s">
        <v>2</v>
      </c>
      <c r="D6" s="46">
        <v>1469693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1469693</v>
      </c>
      <c r="O6" s="47">
        <f t="shared" si="2"/>
        <v>734.8465</v>
      </c>
      <c r="P6" s="9"/>
    </row>
    <row r="7" spans="1:16" ht="15">
      <c r="A7" s="12"/>
      <c r="B7" s="25">
        <v>312.41</v>
      </c>
      <c r="C7" s="20" t="s">
        <v>11</v>
      </c>
      <c r="D7" s="46">
        <v>68838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68838</v>
      </c>
      <c r="O7" s="47">
        <f t="shared" si="2"/>
        <v>34.419</v>
      </c>
      <c r="P7" s="9"/>
    </row>
    <row r="8" spans="1:16" ht="15">
      <c r="A8" s="12"/>
      <c r="B8" s="25">
        <v>315</v>
      </c>
      <c r="C8" s="20" t="s">
        <v>53</v>
      </c>
      <c r="D8" s="46">
        <v>66784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66784</v>
      </c>
      <c r="O8" s="47">
        <f t="shared" si="2"/>
        <v>33.392</v>
      </c>
      <c r="P8" s="9"/>
    </row>
    <row r="9" spans="1:16" ht="15">
      <c r="A9" s="12"/>
      <c r="B9" s="25">
        <v>316</v>
      </c>
      <c r="C9" s="20" t="s">
        <v>54</v>
      </c>
      <c r="D9" s="46">
        <v>8890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8890</v>
      </c>
      <c r="O9" s="47">
        <f t="shared" si="2"/>
        <v>4.445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SUM(D11:D12)</f>
        <v>426872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426872</v>
      </c>
      <c r="O10" s="45">
        <f t="shared" si="2"/>
        <v>213.436</v>
      </c>
      <c r="P10" s="10"/>
    </row>
    <row r="11" spans="1:16" ht="15">
      <c r="A11" s="12"/>
      <c r="B11" s="25">
        <v>322</v>
      </c>
      <c r="C11" s="20" t="s">
        <v>0</v>
      </c>
      <c r="D11" s="46">
        <v>253509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253509</v>
      </c>
      <c r="O11" s="47">
        <f t="shared" si="2"/>
        <v>126.7545</v>
      </c>
      <c r="P11" s="9"/>
    </row>
    <row r="12" spans="1:16" ht="15">
      <c r="A12" s="12"/>
      <c r="B12" s="25">
        <v>323.1</v>
      </c>
      <c r="C12" s="20" t="s">
        <v>15</v>
      </c>
      <c r="D12" s="46">
        <v>173363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173363</v>
      </c>
      <c r="O12" s="47">
        <f t="shared" si="2"/>
        <v>86.6815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SUM(D14:D18)</f>
        <v>1718303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1718303</v>
      </c>
      <c r="O13" s="45">
        <f t="shared" si="2"/>
        <v>859.1515</v>
      </c>
      <c r="P13" s="10"/>
    </row>
    <row r="14" spans="1:16" ht="15">
      <c r="A14" s="12"/>
      <c r="B14" s="25">
        <v>331.5</v>
      </c>
      <c r="C14" s="20" t="s">
        <v>68</v>
      </c>
      <c r="D14" s="46">
        <v>1385417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1385417</v>
      </c>
      <c r="O14" s="47">
        <f t="shared" si="2"/>
        <v>692.7085</v>
      </c>
      <c r="P14" s="9"/>
    </row>
    <row r="15" spans="1:16" ht="15">
      <c r="A15" s="12"/>
      <c r="B15" s="25">
        <v>335.12</v>
      </c>
      <c r="C15" s="20" t="s">
        <v>55</v>
      </c>
      <c r="D15" s="46">
        <v>61290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61290</v>
      </c>
      <c r="O15" s="47">
        <f t="shared" si="2"/>
        <v>30.645</v>
      </c>
      <c r="P15" s="9"/>
    </row>
    <row r="16" spans="1:16" ht="15">
      <c r="A16" s="12"/>
      <c r="B16" s="25">
        <v>335.15</v>
      </c>
      <c r="C16" s="20" t="s">
        <v>56</v>
      </c>
      <c r="D16" s="46">
        <v>1468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1468</v>
      </c>
      <c r="O16" s="47">
        <f t="shared" si="2"/>
        <v>0.734</v>
      </c>
      <c r="P16" s="9"/>
    </row>
    <row r="17" spans="1:16" ht="15">
      <c r="A17" s="12"/>
      <c r="B17" s="25">
        <v>335.18</v>
      </c>
      <c r="C17" s="20" t="s">
        <v>57</v>
      </c>
      <c r="D17" s="46">
        <v>206628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206628</v>
      </c>
      <c r="O17" s="47">
        <f t="shared" si="2"/>
        <v>103.314</v>
      </c>
      <c r="P17" s="9"/>
    </row>
    <row r="18" spans="1:16" ht="15">
      <c r="A18" s="12"/>
      <c r="B18" s="25">
        <v>337.9</v>
      </c>
      <c r="C18" s="20" t="s">
        <v>58</v>
      </c>
      <c r="D18" s="46">
        <v>63500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63500</v>
      </c>
      <c r="O18" s="47">
        <f t="shared" si="2"/>
        <v>31.75</v>
      </c>
      <c r="P18" s="9"/>
    </row>
    <row r="19" spans="1:16" ht="15.75">
      <c r="A19" s="29" t="s">
        <v>27</v>
      </c>
      <c r="B19" s="30"/>
      <c r="C19" s="31"/>
      <c r="D19" s="32">
        <f aca="true" t="shared" si="5" ref="D19:M19">SUM(D20:D21)</f>
        <v>25728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25728</v>
      </c>
      <c r="O19" s="45">
        <f t="shared" si="2"/>
        <v>12.864</v>
      </c>
      <c r="P19" s="10"/>
    </row>
    <row r="20" spans="1:16" ht="15">
      <c r="A20" s="13"/>
      <c r="B20" s="39">
        <v>351.5</v>
      </c>
      <c r="C20" s="21" t="s">
        <v>30</v>
      </c>
      <c r="D20" s="46">
        <v>18379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18379</v>
      </c>
      <c r="O20" s="47">
        <f t="shared" si="2"/>
        <v>9.1895</v>
      </c>
      <c r="P20" s="9"/>
    </row>
    <row r="21" spans="1:16" ht="15">
      <c r="A21" s="13"/>
      <c r="B21" s="39">
        <v>359</v>
      </c>
      <c r="C21" s="21" t="s">
        <v>31</v>
      </c>
      <c r="D21" s="46">
        <v>7349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7349</v>
      </c>
      <c r="O21" s="47">
        <f t="shared" si="2"/>
        <v>3.6745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SUM(D23:D24)</f>
        <v>12190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12190</v>
      </c>
      <c r="O22" s="45">
        <f t="shared" si="2"/>
        <v>6.095</v>
      </c>
      <c r="P22" s="10"/>
    </row>
    <row r="23" spans="1:16" ht="15">
      <c r="A23" s="12"/>
      <c r="B23" s="25">
        <v>361.1</v>
      </c>
      <c r="C23" s="20" t="s">
        <v>32</v>
      </c>
      <c r="D23" s="46">
        <v>7798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7798</v>
      </c>
      <c r="O23" s="47">
        <f t="shared" si="2"/>
        <v>3.899</v>
      </c>
      <c r="P23" s="9"/>
    </row>
    <row r="24" spans="1:16" ht="15.75" thickBot="1">
      <c r="A24" s="12"/>
      <c r="B24" s="25">
        <v>369.9</v>
      </c>
      <c r="C24" s="20" t="s">
        <v>33</v>
      </c>
      <c r="D24" s="46">
        <v>4392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4392</v>
      </c>
      <c r="O24" s="47">
        <f t="shared" si="2"/>
        <v>2.196</v>
      </c>
      <c r="P24" s="9"/>
    </row>
    <row r="25" spans="1:119" ht="16.5" thickBot="1">
      <c r="A25" s="14" t="s">
        <v>28</v>
      </c>
      <c r="B25" s="23"/>
      <c r="C25" s="22"/>
      <c r="D25" s="15">
        <f>SUM(D5,D10,D13,D19,D22)</f>
        <v>3797298</v>
      </c>
      <c r="E25" s="15">
        <f aca="true" t="shared" si="7" ref="E25:M25">SUM(E5,E10,E13,E19,E22)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3797298</v>
      </c>
      <c r="O25" s="38">
        <f t="shared" si="2"/>
        <v>1898.649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71</v>
      </c>
      <c r="M27" s="48"/>
      <c r="N27" s="48"/>
      <c r="O27" s="43">
        <v>2000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1498424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1498424</v>
      </c>
      <c r="O5" s="33">
        <f aca="true" t="shared" si="2" ref="O5:O25">(N5/O$27)</f>
        <v>749.961961961962</v>
      </c>
      <c r="P5" s="6"/>
    </row>
    <row r="6" spans="1:16" ht="15">
      <c r="A6" s="12"/>
      <c r="B6" s="25">
        <v>311</v>
      </c>
      <c r="C6" s="20" t="s">
        <v>2</v>
      </c>
      <c r="D6" s="46">
        <v>1325047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1325047</v>
      </c>
      <c r="O6" s="47">
        <f t="shared" si="2"/>
        <v>663.1866866866867</v>
      </c>
      <c r="P6" s="9"/>
    </row>
    <row r="7" spans="1:16" ht="15">
      <c r="A7" s="12"/>
      <c r="B7" s="25">
        <v>312.41</v>
      </c>
      <c r="C7" s="20" t="s">
        <v>11</v>
      </c>
      <c r="D7" s="46">
        <v>103967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103967</v>
      </c>
      <c r="O7" s="47">
        <f t="shared" si="2"/>
        <v>52.03553553553554</v>
      </c>
      <c r="P7" s="9"/>
    </row>
    <row r="8" spans="1:16" ht="15">
      <c r="A8" s="12"/>
      <c r="B8" s="25">
        <v>315</v>
      </c>
      <c r="C8" s="20" t="s">
        <v>53</v>
      </c>
      <c r="D8" s="46">
        <v>65098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65098</v>
      </c>
      <c r="O8" s="47">
        <f t="shared" si="2"/>
        <v>32.58158158158158</v>
      </c>
      <c r="P8" s="9"/>
    </row>
    <row r="9" spans="1:16" ht="15">
      <c r="A9" s="12"/>
      <c r="B9" s="25">
        <v>316</v>
      </c>
      <c r="C9" s="20" t="s">
        <v>54</v>
      </c>
      <c r="D9" s="46">
        <v>4312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4312</v>
      </c>
      <c r="O9" s="47">
        <f t="shared" si="2"/>
        <v>2.1581581581581584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SUM(D11:D12)</f>
        <v>485841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485841</v>
      </c>
      <c r="O10" s="45">
        <f t="shared" si="2"/>
        <v>243.16366366366367</v>
      </c>
      <c r="P10" s="10"/>
    </row>
    <row r="11" spans="1:16" ht="15">
      <c r="A11" s="12"/>
      <c r="B11" s="25">
        <v>322</v>
      </c>
      <c r="C11" s="20" t="s">
        <v>0</v>
      </c>
      <c r="D11" s="46">
        <v>313153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313153</v>
      </c>
      <c r="O11" s="47">
        <f t="shared" si="2"/>
        <v>156.73323323323322</v>
      </c>
      <c r="P11" s="9"/>
    </row>
    <row r="12" spans="1:16" ht="15">
      <c r="A12" s="12"/>
      <c r="B12" s="25">
        <v>323.1</v>
      </c>
      <c r="C12" s="20" t="s">
        <v>15</v>
      </c>
      <c r="D12" s="46">
        <v>172688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172688</v>
      </c>
      <c r="O12" s="47">
        <f t="shared" si="2"/>
        <v>86.43043043043043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SUM(D14:D18)</f>
        <v>1061999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1061999</v>
      </c>
      <c r="O13" s="45">
        <f t="shared" si="2"/>
        <v>531.531031031031</v>
      </c>
      <c r="P13" s="10"/>
    </row>
    <row r="14" spans="1:16" ht="15">
      <c r="A14" s="12"/>
      <c r="B14" s="25">
        <v>331.5</v>
      </c>
      <c r="C14" s="20" t="s">
        <v>68</v>
      </c>
      <c r="D14" s="46">
        <v>658991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658991</v>
      </c>
      <c r="O14" s="47">
        <f t="shared" si="2"/>
        <v>329.8253253253253</v>
      </c>
      <c r="P14" s="9"/>
    </row>
    <row r="15" spans="1:16" ht="15">
      <c r="A15" s="12"/>
      <c r="B15" s="25">
        <v>335.12</v>
      </c>
      <c r="C15" s="20" t="s">
        <v>55</v>
      </c>
      <c r="D15" s="46">
        <v>58647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58647</v>
      </c>
      <c r="O15" s="47">
        <f t="shared" si="2"/>
        <v>29.352852852852852</v>
      </c>
      <c r="P15" s="9"/>
    </row>
    <row r="16" spans="1:16" ht="15">
      <c r="A16" s="12"/>
      <c r="B16" s="25">
        <v>335.15</v>
      </c>
      <c r="C16" s="20" t="s">
        <v>56</v>
      </c>
      <c r="D16" s="46">
        <v>636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636</v>
      </c>
      <c r="O16" s="47">
        <f t="shared" si="2"/>
        <v>0.3183183183183183</v>
      </c>
      <c r="P16" s="9"/>
    </row>
    <row r="17" spans="1:16" ht="15">
      <c r="A17" s="12"/>
      <c r="B17" s="25">
        <v>335.18</v>
      </c>
      <c r="C17" s="20" t="s">
        <v>57</v>
      </c>
      <c r="D17" s="46">
        <v>192725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192725</v>
      </c>
      <c r="O17" s="47">
        <f t="shared" si="2"/>
        <v>96.45895895895896</v>
      </c>
      <c r="P17" s="9"/>
    </row>
    <row r="18" spans="1:16" ht="15">
      <c r="A18" s="12"/>
      <c r="B18" s="25">
        <v>337.9</v>
      </c>
      <c r="C18" s="20" t="s">
        <v>58</v>
      </c>
      <c r="D18" s="46">
        <v>151000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151000</v>
      </c>
      <c r="O18" s="47">
        <f t="shared" si="2"/>
        <v>75.57557557557557</v>
      </c>
      <c r="P18" s="9"/>
    </row>
    <row r="19" spans="1:16" ht="15.75">
      <c r="A19" s="29" t="s">
        <v>27</v>
      </c>
      <c r="B19" s="30"/>
      <c r="C19" s="31"/>
      <c r="D19" s="32">
        <f aca="true" t="shared" si="5" ref="D19:M19">SUM(D20:D21)</f>
        <v>22942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22942</v>
      </c>
      <c r="O19" s="45">
        <f t="shared" si="2"/>
        <v>11.482482482482482</v>
      </c>
      <c r="P19" s="10"/>
    </row>
    <row r="20" spans="1:16" ht="15">
      <c r="A20" s="13"/>
      <c r="B20" s="39">
        <v>351.5</v>
      </c>
      <c r="C20" s="21" t="s">
        <v>30</v>
      </c>
      <c r="D20" s="46">
        <v>20344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20344</v>
      </c>
      <c r="O20" s="47">
        <f t="shared" si="2"/>
        <v>10.182182182182181</v>
      </c>
      <c r="P20" s="9"/>
    </row>
    <row r="21" spans="1:16" ht="15">
      <c r="A21" s="13"/>
      <c r="B21" s="39">
        <v>359</v>
      </c>
      <c r="C21" s="21" t="s">
        <v>31</v>
      </c>
      <c r="D21" s="46">
        <v>2598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2598</v>
      </c>
      <c r="O21" s="47">
        <f t="shared" si="2"/>
        <v>1.3003003003003002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SUM(D23:D24)</f>
        <v>52836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52836</v>
      </c>
      <c r="O22" s="45">
        <f t="shared" si="2"/>
        <v>26.444444444444443</v>
      </c>
      <c r="P22" s="10"/>
    </row>
    <row r="23" spans="1:16" ht="15">
      <c r="A23" s="12"/>
      <c r="B23" s="25">
        <v>361.1</v>
      </c>
      <c r="C23" s="20" t="s">
        <v>32</v>
      </c>
      <c r="D23" s="46">
        <v>1937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1937</v>
      </c>
      <c r="O23" s="47">
        <f t="shared" si="2"/>
        <v>0.9694694694694694</v>
      </c>
      <c r="P23" s="9"/>
    </row>
    <row r="24" spans="1:16" ht="15.75" thickBot="1">
      <c r="A24" s="12"/>
      <c r="B24" s="25">
        <v>369.9</v>
      </c>
      <c r="C24" s="20" t="s">
        <v>33</v>
      </c>
      <c r="D24" s="46">
        <v>50899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50899</v>
      </c>
      <c r="O24" s="47">
        <f t="shared" si="2"/>
        <v>25.474974974974973</v>
      </c>
      <c r="P24" s="9"/>
    </row>
    <row r="25" spans="1:119" ht="16.5" thickBot="1">
      <c r="A25" s="14" t="s">
        <v>28</v>
      </c>
      <c r="B25" s="23"/>
      <c r="C25" s="22"/>
      <c r="D25" s="15">
        <f>SUM(D5,D10,D13,D19,D22)</f>
        <v>3122042</v>
      </c>
      <c r="E25" s="15">
        <f aca="true" t="shared" si="7" ref="E25:M25">SUM(E5,E10,E13,E19,E22)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3122042</v>
      </c>
      <c r="O25" s="38">
        <f t="shared" si="2"/>
        <v>1562.5835835835835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69</v>
      </c>
      <c r="M27" s="48"/>
      <c r="N27" s="48"/>
      <c r="O27" s="43">
        <v>1998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1529278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1529278</v>
      </c>
      <c r="O5" s="33">
        <f aca="true" t="shared" si="2" ref="O5:O26">(N5/O$28)</f>
        <v>759.7009438648782</v>
      </c>
      <c r="P5" s="6"/>
    </row>
    <row r="6" spans="1:16" ht="15">
      <c r="A6" s="12"/>
      <c r="B6" s="25">
        <v>311</v>
      </c>
      <c r="C6" s="20" t="s">
        <v>2</v>
      </c>
      <c r="D6" s="46">
        <v>1271038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1271038</v>
      </c>
      <c r="O6" s="47">
        <f t="shared" si="2"/>
        <v>631.4148037754595</v>
      </c>
      <c r="P6" s="9"/>
    </row>
    <row r="7" spans="1:16" ht="15">
      <c r="A7" s="12"/>
      <c r="B7" s="25">
        <v>312.41</v>
      </c>
      <c r="C7" s="20" t="s">
        <v>11</v>
      </c>
      <c r="D7" s="46">
        <v>181136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181136</v>
      </c>
      <c r="O7" s="47">
        <f t="shared" si="2"/>
        <v>89.98310978638847</v>
      </c>
      <c r="P7" s="9"/>
    </row>
    <row r="8" spans="1:16" ht="15">
      <c r="A8" s="12"/>
      <c r="B8" s="25">
        <v>315</v>
      </c>
      <c r="C8" s="20" t="s">
        <v>53</v>
      </c>
      <c r="D8" s="46">
        <v>72786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72786</v>
      </c>
      <c r="O8" s="47">
        <f t="shared" si="2"/>
        <v>36.15797317436662</v>
      </c>
      <c r="P8" s="9"/>
    </row>
    <row r="9" spans="1:16" ht="15">
      <c r="A9" s="12"/>
      <c r="B9" s="25">
        <v>316</v>
      </c>
      <c r="C9" s="20" t="s">
        <v>54</v>
      </c>
      <c r="D9" s="46">
        <v>4318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4318</v>
      </c>
      <c r="O9" s="47">
        <f t="shared" si="2"/>
        <v>2.145057128663686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SUM(D11:D12)</f>
        <v>317291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317291</v>
      </c>
      <c r="O10" s="45">
        <f t="shared" si="2"/>
        <v>157.62096373571782</v>
      </c>
      <c r="P10" s="10"/>
    </row>
    <row r="11" spans="1:16" ht="15">
      <c r="A11" s="12"/>
      <c r="B11" s="25">
        <v>322</v>
      </c>
      <c r="C11" s="20" t="s">
        <v>0</v>
      </c>
      <c r="D11" s="46">
        <v>168388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168388</v>
      </c>
      <c r="O11" s="47">
        <f t="shared" si="2"/>
        <v>83.65027322404372</v>
      </c>
      <c r="P11" s="9"/>
    </row>
    <row r="12" spans="1:16" ht="15">
      <c r="A12" s="12"/>
      <c r="B12" s="25">
        <v>323.1</v>
      </c>
      <c r="C12" s="20" t="s">
        <v>15</v>
      </c>
      <c r="D12" s="46">
        <v>148903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148903</v>
      </c>
      <c r="O12" s="47">
        <f t="shared" si="2"/>
        <v>73.97069051167412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SUM(D14:D19)</f>
        <v>725892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725892</v>
      </c>
      <c r="O13" s="45">
        <f t="shared" si="2"/>
        <v>360.602086438152</v>
      </c>
      <c r="P13" s="10"/>
    </row>
    <row r="14" spans="1:16" ht="15">
      <c r="A14" s="12"/>
      <c r="B14" s="25">
        <v>334.2</v>
      </c>
      <c r="C14" s="20" t="s">
        <v>17</v>
      </c>
      <c r="D14" s="46">
        <v>790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790</v>
      </c>
      <c r="O14" s="47">
        <f t="shared" si="2"/>
        <v>0.39244908097367115</v>
      </c>
      <c r="P14" s="9"/>
    </row>
    <row r="15" spans="1:16" ht="15">
      <c r="A15" s="12"/>
      <c r="B15" s="25">
        <v>335.12</v>
      </c>
      <c r="C15" s="20" t="s">
        <v>55</v>
      </c>
      <c r="D15" s="46">
        <v>58800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58800</v>
      </c>
      <c r="O15" s="47">
        <f t="shared" si="2"/>
        <v>29.210134128166914</v>
      </c>
      <c r="P15" s="9"/>
    </row>
    <row r="16" spans="1:16" ht="15">
      <c r="A16" s="12"/>
      <c r="B16" s="25">
        <v>335.15</v>
      </c>
      <c r="C16" s="20" t="s">
        <v>56</v>
      </c>
      <c r="D16" s="46">
        <v>1273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1273</v>
      </c>
      <c r="O16" s="47">
        <f t="shared" si="2"/>
        <v>0.6323894684550422</v>
      </c>
      <c r="P16" s="9"/>
    </row>
    <row r="17" spans="1:16" ht="15">
      <c r="A17" s="12"/>
      <c r="B17" s="25">
        <v>335.18</v>
      </c>
      <c r="C17" s="20" t="s">
        <v>57</v>
      </c>
      <c r="D17" s="46">
        <v>179201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179201</v>
      </c>
      <c r="O17" s="47">
        <f t="shared" si="2"/>
        <v>89.02185792349727</v>
      </c>
      <c r="P17" s="9"/>
    </row>
    <row r="18" spans="1:16" ht="15">
      <c r="A18" s="12"/>
      <c r="B18" s="25">
        <v>335.23</v>
      </c>
      <c r="C18" s="20" t="s">
        <v>49</v>
      </c>
      <c r="D18" s="46">
        <v>470828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470828</v>
      </c>
      <c r="O18" s="47">
        <f t="shared" si="2"/>
        <v>233.8936910084451</v>
      </c>
      <c r="P18" s="9"/>
    </row>
    <row r="19" spans="1:16" ht="15">
      <c r="A19" s="12"/>
      <c r="B19" s="25">
        <v>337.9</v>
      </c>
      <c r="C19" s="20" t="s">
        <v>58</v>
      </c>
      <c r="D19" s="46">
        <v>15000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15000</v>
      </c>
      <c r="O19" s="47">
        <f t="shared" si="2"/>
        <v>7.451564828614009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SUM(D21:D22)</f>
        <v>14053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14053</v>
      </c>
      <c r="O20" s="45">
        <f t="shared" si="2"/>
        <v>6.9811227024341775</v>
      </c>
      <c r="P20" s="10"/>
    </row>
    <row r="21" spans="1:16" ht="15">
      <c r="A21" s="13"/>
      <c r="B21" s="39">
        <v>351.5</v>
      </c>
      <c r="C21" s="21" t="s">
        <v>30</v>
      </c>
      <c r="D21" s="46">
        <v>9910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9910</v>
      </c>
      <c r="O21" s="47">
        <f t="shared" si="2"/>
        <v>4.923000496770989</v>
      </c>
      <c r="P21" s="9"/>
    </row>
    <row r="22" spans="1:16" ht="15">
      <c r="A22" s="13"/>
      <c r="B22" s="39">
        <v>359</v>
      </c>
      <c r="C22" s="21" t="s">
        <v>31</v>
      </c>
      <c r="D22" s="46">
        <v>4143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4143</v>
      </c>
      <c r="O22" s="47">
        <f t="shared" si="2"/>
        <v>2.058122205663189</v>
      </c>
      <c r="P22" s="9"/>
    </row>
    <row r="23" spans="1:16" ht="15.75">
      <c r="A23" s="29" t="s">
        <v>3</v>
      </c>
      <c r="B23" s="30"/>
      <c r="C23" s="31"/>
      <c r="D23" s="32">
        <f aca="true" t="shared" si="6" ref="D23:M23">SUM(D24:D25)</f>
        <v>25447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25447</v>
      </c>
      <c r="O23" s="45">
        <f t="shared" si="2"/>
        <v>12.641331346249379</v>
      </c>
      <c r="P23" s="10"/>
    </row>
    <row r="24" spans="1:16" ht="15">
      <c r="A24" s="12"/>
      <c r="B24" s="25">
        <v>361.1</v>
      </c>
      <c r="C24" s="20" t="s">
        <v>32</v>
      </c>
      <c r="D24" s="46">
        <v>9097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9097</v>
      </c>
      <c r="O24" s="47">
        <f t="shared" si="2"/>
        <v>4.51912568306011</v>
      </c>
      <c r="P24" s="9"/>
    </row>
    <row r="25" spans="1:16" ht="15.75" thickBot="1">
      <c r="A25" s="12"/>
      <c r="B25" s="25">
        <v>369.9</v>
      </c>
      <c r="C25" s="20" t="s">
        <v>33</v>
      </c>
      <c r="D25" s="46">
        <v>16350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16350</v>
      </c>
      <c r="O25" s="47">
        <f t="shared" si="2"/>
        <v>8.12220566318927</v>
      </c>
      <c r="P25" s="9"/>
    </row>
    <row r="26" spans="1:119" ht="16.5" thickBot="1">
      <c r="A26" s="14" t="s">
        <v>28</v>
      </c>
      <c r="B26" s="23"/>
      <c r="C26" s="22"/>
      <c r="D26" s="15">
        <f>SUM(D5,D10,D13,D20,D23)</f>
        <v>2611961</v>
      </c>
      <c r="E26" s="15">
        <f aca="true" t="shared" si="7" ref="E26:M26">SUM(E5,E10,E13,E20,E23)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2611961</v>
      </c>
      <c r="O26" s="38">
        <f t="shared" si="2"/>
        <v>1297.5464480874316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59</v>
      </c>
      <c r="M28" s="48"/>
      <c r="N28" s="48"/>
      <c r="O28" s="43">
        <v>2013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2022-04-08T22:07:15Z</cp:lastPrinted>
  <dcterms:created xsi:type="dcterms:W3CDTF">2000-08-31T21:26:31Z</dcterms:created>
  <dcterms:modified xsi:type="dcterms:W3CDTF">2022-04-08T22:07:18Z</dcterms:modified>
  <cp:category/>
  <cp:version/>
  <cp:contentType/>
  <cp:contentStatus/>
</cp:coreProperties>
</file>