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'2008'!$A$1:$O$52</definedName>
    <definedName name="_xlnm.Print_Area" localSheetId="12">'2009'!$A$1:$O$47</definedName>
    <definedName name="_xlnm.Print_Area" localSheetId="11">'2010'!$A$1:$O$48</definedName>
    <definedName name="_xlnm.Print_Area" localSheetId="10">'2011'!$A$1:$O$52</definedName>
    <definedName name="_xlnm.Print_Area" localSheetId="9">'2012'!$A$1:$O$49</definedName>
    <definedName name="_xlnm.Print_Area" localSheetId="8">'2013'!$A$1:$O$44</definedName>
    <definedName name="_xlnm.Print_Area" localSheetId="7">'2014'!$A$1:$O$50</definedName>
    <definedName name="_xlnm.Print_Area" localSheetId="6">'2015'!$A$1:$O$48</definedName>
    <definedName name="_xlnm.Print_Area" localSheetId="5">'2016'!$A$1:$O$51</definedName>
    <definedName name="_xlnm.Print_Area" localSheetId="4">'2017'!$A$1:$O$49</definedName>
    <definedName name="_xlnm.Print_Area" localSheetId="3">'2018'!$A$1:$O$48</definedName>
    <definedName name="_xlnm.Print_Area" localSheetId="2">'2019'!$A$1:$O$50</definedName>
    <definedName name="_xlnm.Print_Area" localSheetId="1">'2020'!$A$1:$O$53</definedName>
    <definedName name="_xlnm.Print_Area" localSheetId="0">'2021'!$A$1:$P$51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<sst xmlns="http://schemas.openxmlformats.org/spreadsheetml/2006/main" count="861" uniqueCount="131">
  <si>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</si>
  <si>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</si>
  <si>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</si>
  <si>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</si>
  <si>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</si>
  <si>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</si>
  <si>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</si>
  <si>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</si>
  <si>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</si>
  <si>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</si>
  <si>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</si>
  <si>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</si>
  <si>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</si>
  <si>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</si>
  <si>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</si>
  <si>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</si>
  <si>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</si>
  <si>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</si>
  <si>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</si>
  <si>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</si>
  <si>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Physical Environment - Sewer / Wastewater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</si>
  <si>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</si>
  <si>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</si>
  <si>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</si>
  <si>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</si>
  <si>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</si>
  <si>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</si>
  <si>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</si>
  <si>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</si>
  <si>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</si>
  <si>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</si>
  <si>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</si>
  <si>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</si>
  <si>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</si>
  <si>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</si>
  <si>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</si>
  <si>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</si>
  <si>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</si>
  <si>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</si>
  <si>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</si>
  <si>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</si>
  <si>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</si>
  <si>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</si>
  <si>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Civil</t>
  </si>
  <si>
    <t>Interest and Other Earnings - Interest</t>
  </si>
  <si>
    <t>Rents and Royalties</t>
  </si>
  <si>
    <t>Other Miscellaneous Revenues - Other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</si>
  <si>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</si>
  <si>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</si>
  <si>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</si>
  <si>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</si>
  <si>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</si>
  <si>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</si>
  <si>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</si>
  <si>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</si>
  <si>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</si>
  <si>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</si>
  <si>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Sneads Revenues Reported by Account Code and Fund Type</t>
  </si>
  <si>
    <t>Local Fiscal Year Ended September 30, 2010</t>
  </si>
  <si>
    <t>State Grant - Physical Environment - Sewer / Wastewater</t>
  </si>
  <si>
    <t>Public Safety - Fire Protection</t>
  </si>
  <si>
    <t>Human Services - Animal Control and Shelter Fees</t>
  </si>
  <si>
    <t>Culture / Recreation - Parks and Recreation</t>
  </si>
  <si>
    <t>Non-Operating - Inter-Fund Group Transfers In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</si>
  <si>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</si>
  <si>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</si>
  <si>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</si>
  <si>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</si>
  <si>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Public Safety</t>
  </si>
  <si>
    <t>State Grant - Transportation - Other Transportation</t>
  </si>
  <si>
    <t>Transportation (User Fees) - Other Transportation Charges</t>
  </si>
  <si>
    <t>Sale of Surplus Materials and Scrap</t>
  </si>
  <si>
    <t>2011 Municipal Population:</t>
  </si>
  <si>
    <t>Local Fiscal Year Ended September 30, 2012</t>
  </si>
  <si>
    <t>2012 Municipal Population:</t>
  </si>
  <si>
    <t>Local Fiscal Year Ended September 30, 2013</t>
  </si>
  <si>
    <t>First Local Option Fuel Tax (1 to 6 Cents)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</si>
  <si>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</si>
  <si>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</si>
  <si>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</si>
  <si>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</si>
  <si>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</si>
  <si>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</si>
  <si>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</si>
  <si>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</si>
  <si>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</si>
  <si>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</si>
  <si>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</si>
  <si>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State Grant - Physical Environment - Water Supply System</t>
  </si>
  <si>
    <t>2008 Municipal Population:</t>
  </si>
  <si>
    <t>Local Fiscal Year Ended September 30, 2014</t>
  </si>
  <si>
    <t>Grants from Other Local Units - Transportation</t>
  </si>
  <si>
    <t>Sales - Disposition of Fixed Assets</t>
  </si>
  <si>
    <t>Contributions and Donations from Private Sources</t>
  </si>
  <si>
    <t>2014 Municipal Population:</t>
  </si>
  <si>
    <t>Local Fiscal Year Ended September 30, 2015</t>
  </si>
  <si>
    <t>Culture / Recreation - Special Events</t>
  </si>
  <si>
    <t>2015 Municipal Population:</t>
  </si>
  <si>
    <t>Local Fiscal Year Ended September 30, 2016</t>
  </si>
  <si>
    <t>Proprietary Non-Operating - Capital Contributions from Other Public Source</t>
  </si>
  <si>
    <t>2016 Municipal Population:</t>
  </si>
  <si>
    <t>Local Fiscal Year Ended September 30, 2017</t>
  </si>
  <si>
    <t>State Grant - General Government</t>
  </si>
  <si>
    <t>Physical Environment - Water / Sewer Combination Utility</t>
  </si>
  <si>
    <t>2017 Municipal Population:</t>
  </si>
  <si>
    <t>Local Fiscal Year Ended September 30, 2018</t>
  </si>
  <si>
    <t>2018 Municipal Population:</t>
  </si>
  <si>
    <t>Local Fiscal Year Ended September 30, 2019</t>
  </si>
  <si>
    <t>Court-Ordered Judgments and Fines - As Decided by Circuit Court Criminal</t>
  </si>
  <si>
    <t>Proceeds of General Capital Asset Dispositions - Compensation for Loss</t>
  </si>
  <si>
    <t>Proprietary Non-Operating - Other Non-Operating Sources</t>
  </si>
  <si>
    <t>2019 Municipal Population:</t>
  </si>
  <si>
    <t>Local Fiscal Year Ended September 30, 2020</t>
  </si>
  <si>
    <t>Federal Grant - Public Safety</t>
  </si>
  <si>
    <t>Federal Grant -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</si>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</sst>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118</v>
      </c>
      <c r="N4" s="35" t="s">
        <v>9</v>
      </c>
      <c r="O4" s="35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120</v>
      </c>
      <c r="B5" s="26"/>
      <c r="C5" s="26"/>
      <c r="D5" s="27">
        <f>SUM(D6:D12)</f>
        <v>503223</v>
      </c>
      <c r="E5" s="27">
        <f>SUM(E6:E12)</f>
        <v>119127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622350</v>
      </c>
      <c r="P5" s="33">
        <f>(O5/P$49)</f>
        <v>364.58699472759224</v>
      </c>
      <c r="Q5" s="6"/>
    </row>
    <row r="6" spans="1:17" ht="15">
      <c r="A6" s="12"/>
      <c r="B6" s="25">
        <v>311</v>
      </c>
      <c r="C6" s="20" t="s">
        <v>2</v>
      </c>
      <c r="D6" s="46">
        <v>69591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69591</v>
      </c>
      <c r="P6" s="47">
        <f>(O6/P$49)</f>
        <v>40.76801405975395</v>
      </c>
      <c r="Q6" s="9"/>
    </row>
    <row r="7" spans="1:17" ht="15">
      <c r="A7" s="12"/>
      <c r="B7" s="25">
        <v>312.3</v>
      </c>
      <c r="C7" s="20" t="s">
        <v>11</v>
      </c>
      <c r="D7" s="46">
        <v>0</v>
      </c>
      <c r="E7" s="46">
        <v>17945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17945</v>
      </c>
      <c r="P7" s="47">
        <f>(O7/P$49)</f>
        <v>10.512595196250732</v>
      </c>
      <c r="Q7" s="9"/>
    </row>
    <row r="8" spans="1:17" ht="15">
      <c r="A8" s="12"/>
      <c r="B8" s="25">
        <v>312.41</v>
      </c>
      <c r="C8" s="20" t="s">
        <v>121</v>
      </c>
      <c r="D8" s="46">
        <v>0</v>
      </c>
      <c r="E8" s="46">
        <v>101182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101182</v>
      </c>
      <c r="P8" s="47">
        <f>(O8/P$49)</f>
        <v>59.27475102519039</v>
      </c>
      <c r="Q8" s="9"/>
    </row>
    <row r="9" spans="1:17" ht="15">
      <c r="A9" s="12"/>
      <c r="B9" s="25">
        <v>314.1</v>
      </c>
      <c r="C9" s="20" t="s">
        <v>13</v>
      </c>
      <c r="D9" s="46">
        <v>164547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164547</v>
      </c>
      <c r="P9" s="47">
        <f>(O9/P$49)</f>
        <v>96.39543057996485</v>
      </c>
      <c r="Q9" s="9"/>
    </row>
    <row r="10" spans="1:17" ht="15">
      <c r="A10" s="12"/>
      <c r="B10" s="25">
        <v>314.8</v>
      </c>
      <c r="C10" s="20" t="s">
        <v>14</v>
      </c>
      <c r="D10" s="46">
        <v>4415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4415</v>
      </c>
      <c r="P10" s="47">
        <f>(O10/P$49)</f>
        <v>2.586408904510838</v>
      </c>
      <c r="Q10" s="9"/>
    </row>
    <row r="11" spans="1:17" ht="15">
      <c r="A11" s="12"/>
      <c r="B11" s="25">
        <v>315.1</v>
      </c>
      <c r="C11" s="20" t="s">
        <v>122</v>
      </c>
      <c r="D11" s="46">
        <v>44703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44703</v>
      </c>
      <c r="P11" s="47">
        <f>(O11/P$49)</f>
        <v>26.18804920913884</v>
      </c>
      <c r="Q11" s="9"/>
    </row>
    <row r="12" spans="1:17" ht="15">
      <c r="A12" s="12"/>
      <c r="B12" s="25">
        <v>319.9</v>
      </c>
      <c r="C12" s="20" t="s">
        <v>123</v>
      </c>
      <c r="D12" s="46">
        <v>219967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219967</v>
      </c>
      <c r="P12" s="47">
        <f>(O12/P$49)</f>
        <v>128.86174575278267</v>
      </c>
      <c r="Q12" s="9"/>
    </row>
    <row r="13" spans="1:17" ht="15.75">
      <c r="A13" s="29" t="s">
        <v>16</v>
      </c>
      <c r="B13" s="30"/>
      <c r="C13" s="31"/>
      <c r="D13" s="32">
        <f>SUM(D14:D15)</f>
        <v>98727</v>
      </c>
      <c r="E13" s="32">
        <f>SUM(E14:E15)</f>
        <v>0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0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4">
        <f>SUM(D13:N13)</f>
        <v>98727</v>
      </c>
      <c r="P13" s="45">
        <f>(O13/P$49)</f>
        <v>57.836555360281196</v>
      </c>
      <c r="Q13" s="10"/>
    </row>
    <row r="14" spans="1:17" ht="15">
      <c r="A14" s="12"/>
      <c r="B14" s="25">
        <v>323.1</v>
      </c>
      <c r="C14" s="20" t="s">
        <v>17</v>
      </c>
      <c r="D14" s="46">
        <v>93759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93759</v>
      </c>
      <c r="P14" s="47">
        <f>(O14/P$49)</f>
        <v>54.926186291739896</v>
      </c>
      <c r="Q14" s="9"/>
    </row>
    <row r="15" spans="1:17" ht="15">
      <c r="A15" s="12"/>
      <c r="B15" s="25">
        <v>329.5</v>
      </c>
      <c r="C15" s="20" t="s">
        <v>124</v>
      </c>
      <c r="D15" s="46">
        <v>4968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4968</v>
      </c>
      <c r="P15" s="47">
        <f>(O15/P$49)</f>
        <v>2.9103690685413004</v>
      </c>
      <c r="Q15" s="9"/>
    </row>
    <row r="16" spans="1:17" ht="15.75">
      <c r="A16" s="29" t="s">
        <v>125</v>
      </c>
      <c r="B16" s="30"/>
      <c r="C16" s="31"/>
      <c r="D16" s="32">
        <f>SUM(D17:D25)</f>
        <v>878693</v>
      </c>
      <c r="E16" s="32">
        <f>SUM(E17:E25)</f>
        <v>916</v>
      </c>
      <c r="F16" s="32">
        <f>SUM(F17:F25)</f>
        <v>0</v>
      </c>
      <c r="G16" s="32">
        <f>SUM(G17:G25)</f>
        <v>0</v>
      </c>
      <c r="H16" s="32">
        <f>SUM(H17:H25)</f>
        <v>0</v>
      </c>
      <c r="I16" s="32">
        <f>SUM(I17:I25)</f>
        <v>367001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0</v>
      </c>
      <c r="N16" s="32">
        <f>SUM(N17:N25)</f>
        <v>0</v>
      </c>
      <c r="O16" s="44">
        <f>SUM(D16:N16)</f>
        <v>1246610</v>
      </c>
      <c r="P16" s="45">
        <f>(O16/P$49)</f>
        <v>730.2929115407147</v>
      </c>
      <c r="Q16" s="10"/>
    </row>
    <row r="17" spans="1:17" ht="15">
      <c r="A17" s="12"/>
      <c r="B17" s="25">
        <v>331.5</v>
      </c>
      <c r="C17" s="20" t="s">
        <v>114</v>
      </c>
      <c r="D17" s="46">
        <v>588617</v>
      </c>
      <c r="E17" s="46">
        <v>916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0" ref="O17:O22">SUM(D17:N17)</f>
        <v>589533</v>
      </c>
      <c r="P17" s="47">
        <f>(O17/P$49)</f>
        <v>345.3620386643234</v>
      </c>
      <c r="Q17" s="9"/>
    </row>
    <row r="18" spans="1:17" ht="15">
      <c r="A18" s="12"/>
      <c r="B18" s="25">
        <v>334.35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367001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367001</v>
      </c>
      <c r="P18" s="47">
        <f>(O18/P$49)</f>
        <v>214.99765670767428</v>
      </c>
      <c r="Q18" s="9"/>
    </row>
    <row r="19" spans="1:17" ht="15">
      <c r="A19" s="12"/>
      <c r="B19" s="25">
        <v>335.125</v>
      </c>
      <c r="C19" s="20" t="s">
        <v>126</v>
      </c>
      <c r="D19" s="46">
        <v>121174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121174</v>
      </c>
      <c r="P19" s="47">
        <f>(O19/P$49)</f>
        <v>70.98652606912712</v>
      </c>
      <c r="Q19" s="9"/>
    </row>
    <row r="20" spans="1:17" ht="15">
      <c r="A20" s="12"/>
      <c r="B20" s="25">
        <v>335.14</v>
      </c>
      <c r="C20" s="20" t="s">
        <v>79</v>
      </c>
      <c r="D20" s="46">
        <v>718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718</v>
      </c>
      <c r="P20" s="47">
        <f>(O20/P$49)</f>
        <v>0.4206209724663152</v>
      </c>
      <c r="Q20" s="9"/>
    </row>
    <row r="21" spans="1:17" ht="15">
      <c r="A21" s="12"/>
      <c r="B21" s="25">
        <v>335.15</v>
      </c>
      <c r="C21" s="20" t="s">
        <v>80</v>
      </c>
      <c r="D21" s="46">
        <v>826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826</v>
      </c>
      <c r="P21" s="47">
        <f>(O21/P$49)</f>
        <v>0.4838898652606913</v>
      </c>
      <c r="Q21" s="9"/>
    </row>
    <row r="22" spans="1:17" ht="15">
      <c r="A22" s="12"/>
      <c r="B22" s="25">
        <v>335.18</v>
      </c>
      <c r="C22" s="20" t="s">
        <v>127</v>
      </c>
      <c r="D22" s="46">
        <v>113381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0"/>
        <v>113381</v>
      </c>
      <c r="P22" s="47">
        <f>(O22/P$49)</f>
        <v>66.42120679554775</v>
      </c>
      <c r="Q22" s="9"/>
    </row>
    <row r="23" spans="1:17" ht="15">
      <c r="A23" s="12"/>
      <c r="B23" s="25">
        <v>335.45</v>
      </c>
      <c r="C23" s="20" t="s">
        <v>128</v>
      </c>
      <c r="D23" s="46">
        <v>1310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1310</v>
      </c>
      <c r="P23" s="47">
        <f>(O23/P$49)</f>
        <v>0.7674282366725249</v>
      </c>
      <c r="Q23" s="9"/>
    </row>
    <row r="24" spans="1:17" ht="15">
      <c r="A24" s="12"/>
      <c r="B24" s="25">
        <v>337.2</v>
      </c>
      <c r="C24" s="20" t="s">
        <v>28</v>
      </c>
      <c r="D24" s="46">
        <v>44448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44448</v>
      </c>
      <c r="P24" s="47">
        <f>(O24/P$49)</f>
        <v>26.03866432337434</v>
      </c>
      <c r="Q24" s="9"/>
    </row>
    <row r="25" spans="1:17" ht="15">
      <c r="A25" s="12"/>
      <c r="B25" s="25">
        <v>337.7</v>
      </c>
      <c r="C25" s="20" t="s">
        <v>29</v>
      </c>
      <c r="D25" s="46">
        <v>8219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8219</v>
      </c>
      <c r="P25" s="47">
        <f>(O25/P$49)</f>
        <v>4.814879906268307</v>
      </c>
      <c r="Q25" s="9"/>
    </row>
    <row r="26" spans="1:17" ht="15.75">
      <c r="A26" s="29" t="s">
        <v>34</v>
      </c>
      <c r="B26" s="30"/>
      <c r="C26" s="31"/>
      <c r="D26" s="32">
        <f>SUM(D27:D35)</f>
        <v>69668</v>
      </c>
      <c r="E26" s="32">
        <f>SUM(E27:E35)</f>
        <v>17368</v>
      </c>
      <c r="F26" s="32">
        <f>SUM(F27:F35)</f>
        <v>0</v>
      </c>
      <c r="G26" s="32">
        <f>SUM(G27:G35)</f>
        <v>0</v>
      </c>
      <c r="H26" s="32">
        <f>SUM(H27:H35)</f>
        <v>0</v>
      </c>
      <c r="I26" s="32">
        <f>SUM(I27:I35)</f>
        <v>1317727</v>
      </c>
      <c r="J26" s="32">
        <f>SUM(J27:J35)</f>
        <v>0</v>
      </c>
      <c r="K26" s="32">
        <f>SUM(K27:K35)</f>
        <v>0</v>
      </c>
      <c r="L26" s="32">
        <f>SUM(L27:L35)</f>
        <v>0</v>
      </c>
      <c r="M26" s="32">
        <f>SUM(M27:M35)</f>
        <v>0</v>
      </c>
      <c r="N26" s="32">
        <f>SUM(N27:N35)</f>
        <v>0</v>
      </c>
      <c r="O26" s="32">
        <f>SUM(D26:N26)</f>
        <v>1404763</v>
      </c>
      <c r="P26" s="45">
        <f>(O26/P$49)</f>
        <v>822.94258933802</v>
      </c>
      <c r="Q26" s="10"/>
    </row>
    <row r="27" spans="1:17" ht="15">
      <c r="A27" s="12"/>
      <c r="B27" s="25">
        <v>342.2</v>
      </c>
      <c r="C27" s="20" t="s">
        <v>60</v>
      </c>
      <c r="D27" s="46">
        <v>40434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1" ref="O27:O35">SUM(D27:N27)</f>
        <v>40434</v>
      </c>
      <c r="P27" s="47">
        <f>(O27/P$49)</f>
        <v>23.687170474516694</v>
      </c>
      <c r="Q27" s="9"/>
    </row>
    <row r="28" spans="1:17" ht="15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258449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258449</v>
      </c>
      <c r="P28" s="47">
        <f>(O28/P$49)</f>
        <v>151.40538957234915</v>
      </c>
      <c r="Q28" s="9"/>
    </row>
    <row r="29" spans="1:17" ht="15">
      <c r="A29" s="12"/>
      <c r="B29" s="25">
        <v>343.6</v>
      </c>
      <c r="C29" s="20" t="s">
        <v>103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1049942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1049942</v>
      </c>
      <c r="P29" s="47">
        <f>(O29/P$49)</f>
        <v>615.0802577621558</v>
      </c>
      <c r="Q29" s="9"/>
    </row>
    <row r="30" spans="1:17" ht="15">
      <c r="A30" s="12"/>
      <c r="B30" s="25">
        <v>343.9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9336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9336</v>
      </c>
      <c r="P30" s="47">
        <f>(O30/P$49)</f>
        <v>5.469244288224956</v>
      </c>
      <c r="Q30" s="9"/>
    </row>
    <row r="31" spans="1:17" ht="15">
      <c r="A31" s="12"/>
      <c r="B31" s="25">
        <v>344.9</v>
      </c>
      <c r="C31" s="20" t="s">
        <v>82</v>
      </c>
      <c r="D31" s="46">
        <v>15285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15285</v>
      </c>
      <c r="P31" s="47">
        <f>(O31/P$49)</f>
        <v>8.954305799648505</v>
      </c>
      <c r="Q31" s="9"/>
    </row>
    <row r="32" spans="1:17" ht="15">
      <c r="A32" s="12"/>
      <c r="B32" s="25">
        <v>346.4</v>
      </c>
      <c r="C32" s="20" t="s">
        <v>61</v>
      </c>
      <c r="D32" s="46">
        <v>9815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9815</v>
      </c>
      <c r="P32" s="47">
        <f>(O32/P$49)</f>
        <v>5.749853544229643</v>
      </c>
      <c r="Q32" s="9"/>
    </row>
    <row r="33" spans="1:17" ht="15">
      <c r="A33" s="12"/>
      <c r="B33" s="25">
        <v>347.2</v>
      </c>
      <c r="C33" s="20" t="s">
        <v>62</v>
      </c>
      <c r="D33" s="46">
        <v>2959</v>
      </c>
      <c r="E33" s="46">
        <v>17368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20327</v>
      </c>
      <c r="P33" s="47">
        <f>(O33/P$49)</f>
        <v>11.908025776215583</v>
      </c>
      <c r="Q33" s="9"/>
    </row>
    <row r="34" spans="1:17" ht="15">
      <c r="A34" s="12"/>
      <c r="B34" s="25">
        <v>347.4</v>
      </c>
      <c r="C34" s="20" t="s">
        <v>96</v>
      </c>
      <c r="D34" s="46">
        <v>151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151</v>
      </c>
      <c r="P34" s="47">
        <f>(O34/P$49)</f>
        <v>0.08845928529584066</v>
      </c>
      <c r="Q34" s="9"/>
    </row>
    <row r="35" spans="1:17" ht="15">
      <c r="A35" s="12"/>
      <c r="B35" s="25">
        <v>349</v>
      </c>
      <c r="C35" s="20" t="s">
        <v>129</v>
      </c>
      <c r="D35" s="46">
        <v>1024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1024</v>
      </c>
      <c r="P35" s="47">
        <f>(O35/P$49)</f>
        <v>0.5998828353837141</v>
      </c>
      <c r="Q35" s="9"/>
    </row>
    <row r="36" spans="1:17" ht="15.75">
      <c r="A36" s="29" t="s">
        <v>35</v>
      </c>
      <c r="B36" s="30"/>
      <c r="C36" s="31"/>
      <c r="D36" s="32">
        <f>SUM(D37:D37)</f>
        <v>3820</v>
      </c>
      <c r="E36" s="32">
        <f>SUM(E37:E37)</f>
        <v>0</v>
      </c>
      <c r="F36" s="32">
        <f>SUM(F37:F37)</f>
        <v>0</v>
      </c>
      <c r="G36" s="32">
        <f>SUM(G37:G37)</f>
        <v>0</v>
      </c>
      <c r="H36" s="32">
        <f>SUM(H37:H37)</f>
        <v>0</v>
      </c>
      <c r="I36" s="32">
        <f>SUM(I37:I37)</f>
        <v>0</v>
      </c>
      <c r="J36" s="32">
        <f>SUM(J37:J37)</f>
        <v>0</v>
      </c>
      <c r="K36" s="32">
        <f>SUM(K37:K37)</f>
        <v>0</v>
      </c>
      <c r="L36" s="32">
        <f>SUM(L37:L37)</f>
        <v>0</v>
      </c>
      <c r="M36" s="32">
        <f>SUM(M37:M37)</f>
        <v>0</v>
      </c>
      <c r="N36" s="32">
        <f>SUM(N37:N37)</f>
        <v>0</v>
      </c>
      <c r="O36" s="32">
        <f>SUM(D36:N36)</f>
        <v>3820</v>
      </c>
      <c r="P36" s="45">
        <f>(O36/P$49)</f>
        <v>2.2378441710603396</v>
      </c>
      <c r="Q36" s="10"/>
    </row>
    <row r="37" spans="1:17" ht="15">
      <c r="A37" s="13"/>
      <c r="B37" s="39">
        <v>351.3</v>
      </c>
      <c r="C37" s="21" t="s">
        <v>43</v>
      </c>
      <c r="D37" s="46">
        <v>3820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3820</v>
      </c>
      <c r="P37" s="47">
        <f>(O37/P$49)</f>
        <v>2.2378441710603396</v>
      </c>
      <c r="Q37" s="9"/>
    </row>
    <row r="38" spans="1:17" ht="15.75">
      <c r="A38" s="29" t="s">
        <v>3</v>
      </c>
      <c r="B38" s="30"/>
      <c r="C38" s="31"/>
      <c r="D38" s="32">
        <f>SUM(D39:D43)</f>
        <v>62519</v>
      </c>
      <c r="E38" s="32">
        <f>SUM(E39:E43)</f>
        <v>1135</v>
      </c>
      <c r="F38" s="32">
        <f>SUM(F39:F43)</f>
        <v>0</v>
      </c>
      <c r="G38" s="32">
        <f>SUM(G39:G43)</f>
        <v>0</v>
      </c>
      <c r="H38" s="32">
        <f>SUM(H39:H43)</f>
        <v>0</v>
      </c>
      <c r="I38" s="32">
        <f>SUM(I39:I43)</f>
        <v>126186</v>
      </c>
      <c r="J38" s="32">
        <f>SUM(J39:J43)</f>
        <v>0</v>
      </c>
      <c r="K38" s="32">
        <f>SUM(K39:K43)</f>
        <v>0</v>
      </c>
      <c r="L38" s="32">
        <f>SUM(L39:L43)</f>
        <v>0</v>
      </c>
      <c r="M38" s="32">
        <f>SUM(M39:M43)</f>
        <v>0</v>
      </c>
      <c r="N38" s="32">
        <f>SUM(N39:N43)</f>
        <v>0</v>
      </c>
      <c r="O38" s="32">
        <f>SUM(D38:N38)</f>
        <v>189840</v>
      </c>
      <c r="P38" s="45">
        <f>(O38/P$49)</f>
        <v>111.21265377855887</v>
      </c>
      <c r="Q38" s="10"/>
    </row>
    <row r="39" spans="1:17" ht="15">
      <c r="A39" s="12"/>
      <c r="B39" s="25">
        <v>361.1</v>
      </c>
      <c r="C39" s="20" t="s">
        <v>44</v>
      </c>
      <c r="D39" s="46">
        <v>1036</v>
      </c>
      <c r="E39" s="46">
        <v>108</v>
      </c>
      <c r="F39" s="46">
        <v>0</v>
      </c>
      <c r="G39" s="46">
        <v>0</v>
      </c>
      <c r="H39" s="46">
        <v>0</v>
      </c>
      <c r="I39" s="46">
        <v>2180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3324</v>
      </c>
      <c r="P39" s="47">
        <f>(O39/P$49)</f>
        <v>1.9472759226713532</v>
      </c>
      <c r="Q39" s="9"/>
    </row>
    <row r="40" spans="1:17" ht="15">
      <c r="A40" s="12"/>
      <c r="B40" s="25">
        <v>362</v>
      </c>
      <c r="C40" s="20" t="s">
        <v>45</v>
      </c>
      <c r="D40" s="46">
        <v>33235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33235</v>
      </c>
      <c r="P40" s="47">
        <f>(O40/P$49)</f>
        <v>19.469830111306386</v>
      </c>
      <c r="Q40" s="9"/>
    </row>
    <row r="41" spans="1:17" ht="15">
      <c r="A41" s="12"/>
      <c r="B41" s="25">
        <v>364</v>
      </c>
      <c r="C41" s="20" t="s">
        <v>92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124006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124006</v>
      </c>
      <c r="P41" s="47">
        <f>(O41/P$49)</f>
        <v>72.6455770357352</v>
      </c>
      <c r="Q41" s="9"/>
    </row>
    <row r="42" spans="1:17" ht="15">
      <c r="A42" s="12"/>
      <c r="B42" s="25">
        <v>366</v>
      </c>
      <c r="C42" s="20" t="s">
        <v>93</v>
      </c>
      <c r="D42" s="46">
        <v>0</v>
      </c>
      <c r="E42" s="46">
        <v>1027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1027</v>
      </c>
      <c r="P42" s="47">
        <f>(O42/P$49)</f>
        <v>0.6016403046280023</v>
      </c>
      <c r="Q42" s="9"/>
    </row>
    <row r="43" spans="1:17" ht="15">
      <c r="A43" s="12"/>
      <c r="B43" s="25">
        <v>369.9</v>
      </c>
      <c r="C43" s="20" t="s">
        <v>46</v>
      </c>
      <c r="D43" s="46">
        <v>28248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28248</v>
      </c>
      <c r="P43" s="47">
        <f>(O43/P$49)</f>
        <v>16.548330404217925</v>
      </c>
      <c r="Q43" s="9"/>
    </row>
    <row r="44" spans="1:17" ht="15.75">
      <c r="A44" s="29" t="s">
        <v>36</v>
      </c>
      <c r="B44" s="30"/>
      <c r="C44" s="31"/>
      <c r="D44" s="32">
        <f>SUM(D45:D46)</f>
        <v>15728</v>
      </c>
      <c r="E44" s="32">
        <f>SUM(E45:E46)</f>
        <v>289729</v>
      </c>
      <c r="F44" s="32">
        <f>SUM(F45:F46)</f>
        <v>0</v>
      </c>
      <c r="G44" s="32">
        <f>SUM(G45:G46)</f>
        <v>0</v>
      </c>
      <c r="H44" s="32">
        <f>SUM(H45:H46)</f>
        <v>0</v>
      </c>
      <c r="I44" s="32">
        <f>SUM(I45:I46)</f>
        <v>0</v>
      </c>
      <c r="J44" s="32">
        <f>SUM(J45:J46)</f>
        <v>0</v>
      </c>
      <c r="K44" s="32">
        <f>SUM(K45:K46)</f>
        <v>0</v>
      </c>
      <c r="L44" s="32">
        <f>SUM(L45:L46)</f>
        <v>0</v>
      </c>
      <c r="M44" s="32">
        <f>SUM(M45:M46)</f>
        <v>0</v>
      </c>
      <c r="N44" s="32">
        <f>SUM(N45:N46)</f>
        <v>0</v>
      </c>
      <c r="O44" s="32">
        <f>SUM(D44:N44)</f>
        <v>305457</v>
      </c>
      <c r="P44" s="45">
        <f>(O44/P$49)</f>
        <v>178.94376098418277</v>
      </c>
      <c r="Q44" s="9"/>
    </row>
    <row r="45" spans="1:17" ht="15">
      <c r="A45" s="12"/>
      <c r="B45" s="25">
        <v>381</v>
      </c>
      <c r="C45" s="20" t="s">
        <v>63</v>
      </c>
      <c r="D45" s="46">
        <v>0</v>
      </c>
      <c r="E45" s="46">
        <v>289729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289729</v>
      </c>
      <c r="P45" s="47">
        <f>(O45/P$49)</f>
        <v>169.72993555946104</v>
      </c>
      <c r="Q45" s="9"/>
    </row>
    <row r="46" spans="1:17" ht="15.75" thickBot="1">
      <c r="A46" s="12"/>
      <c r="B46" s="25">
        <v>384</v>
      </c>
      <c r="C46" s="20" t="s">
        <v>64</v>
      </c>
      <c r="D46" s="46">
        <v>15728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15728</v>
      </c>
      <c r="P46" s="47">
        <f>(O46/P$49)</f>
        <v>9.213825424721733</v>
      </c>
      <c r="Q46" s="9"/>
    </row>
    <row r="47" spans="1:120" ht="16.5" thickBot="1">
      <c r="A47" s="14" t="s">
        <v>41</v>
      </c>
      <c r="B47" s="23"/>
      <c r="C47" s="22"/>
      <c r="D47" s="15">
        <f>SUM(D5,D13,D16,D26,D36,D38,D44)</f>
        <v>1632378</v>
      </c>
      <c r="E47" s="15">
        <f>SUM(E5,E13,E16,E26,E36,E38,E44)</f>
        <v>428275</v>
      </c>
      <c r="F47" s="15">
        <f>SUM(F5,F13,F16,F26,F36,F38,F44)</f>
        <v>0</v>
      </c>
      <c r="G47" s="15">
        <f>SUM(G5,G13,G16,G26,G36,G38,G44)</f>
        <v>0</v>
      </c>
      <c r="H47" s="15">
        <f>SUM(H5,H13,H16,H26,H36,H38,H44)</f>
        <v>0</v>
      </c>
      <c r="I47" s="15">
        <f>SUM(I5,I13,I16,I26,I36,I38,I44)</f>
        <v>1810914</v>
      </c>
      <c r="J47" s="15">
        <f>SUM(J5,J13,J16,J26,J36,J38,J44)</f>
        <v>0</v>
      </c>
      <c r="K47" s="15">
        <f>SUM(K5,K13,K16,K26,K36,K38,K44)</f>
        <v>0</v>
      </c>
      <c r="L47" s="15">
        <f>SUM(L5,L13,L16,L26,L36,L38,L44)</f>
        <v>0</v>
      </c>
      <c r="M47" s="15">
        <f>SUM(M5,M13,M16,M26,M36,M38,M44)</f>
        <v>0</v>
      </c>
      <c r="N47" s="15">
        <f>SUM(N5,N13,N16,N26,N36,N38,N44)</f>
        <v>0</v>
      </c>
      <c r="O47" s="15">
        <f>SUM(D47:N47)</f>
        <v>3871567</v>
      </c>
      <c r="P47" s="38">
        <f>(O47/P$49)</f>
        <v>2268.05330990041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6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130</v>
      </c>
      <c r="N49" s="48"/>
      <c r="O49" s="48"/>
      <c r="P49" s="43">
        <v>1707</v>
      </c>
    </row>
    <row r="50" spans="1:16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sheetProtection/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323854</v>
      </c>
      <c r="E5" s="27">
        <f t="shared" si="0"/>
        <v>101636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425490</v>
      </c>
      <c r="O5" s="33">
        <f aca="true" t="shared" si="1" ref="O5:O45">(N5/O$47)</f>
        <v>223.23714585519411</v>
      </c>
      <c r="P5" s="6"/>
    </row>
    <row r="6" spans="1:16" ht="15">
      <c r="A6" s="12"/>
      <c r="B6" s="25">
        <v>311</v>
      </c>
      <c r="C6" s="20" t="s">
        <v>2</v>
      </c>
      <c r="D6" s="46">
        <v>18989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18989</v>
      </c>
      <c r="O6" s="47">
        <f t="shared" si="1"/>
        <v>9.962749213011543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85969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85969</v>
      </c>
      <c r="O7" s="47">
        <f t="shared" si="1"/>
        <v>45.10440713536202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15667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15667</v>
      </c>
      <c r="O8" s="47">
        <f t="shared" si="1"/>
        <v>8.219832109129067</v>
      </c>
      <c r="P8" s="9"/>
    </row>
    <row r="9" spans="1:16" ht="15">
      <c r="A9" s="12"/>
      <c r="B9" s="25">
        <v>312.6</v>
      </c>
      <c r="C9" s="20" t="s">
        <v>12</v>
      </c>
      <c r="D9" s="46">
        <v>147306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147306</v>
      </c>
      <c r="O9" s="47">
        <f t="shared" si="1"/>
        <v>77.28541448058762</v>
      </c>
      <c r="P9" s="9"/>
    </row>
    <row r="10" spans="1:16" ht="15">
      <c r="A10" s="12"/>
      <c r="B10" s="25">
        <v>314.1</v>
      </c>
      <c r="C10" s="20" t="s">
        <v>13</v>
      </c>
      <c r="D10" s="46">
        <v>108407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108407</v>
      </c>
      <c r="O10" s="47">
        <f t="shared" si="1"/>
        <v>56.87670514165792</v>
      </c>
      <c r="P10" s="9"/>
    </row>
    <row r="11" spans="1:16" ht="15">
      <c r="A11" s="12"/>
      <c r="B11" s="25">
        <v>314.8</v>
      </c>
      <c r="C11" s="20" t="s">
        <v>14</v>
      </c>
      <c r="D11" s="46">
        <v>3315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3315</v>
      </c>
      <c r="O11" s="47">
        <f t="shared" si="1"/>
        <v>1.7392444910807974</v>
      </c>
      <c r="P11" s="9"/>
    </row>
    <row r="12" spans="1:16" ht="15">
      <c r="A12" s="12"/>
      <c r="B12" s="25">
        <v>315</v>
      </c>
      <c r="C12" s="20" t="s">
        <v>15</v>
      </c>
      <c r="D12" s="46">
        <v>45837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45837</v>
      </c>
      <c r="O12" s="47">
        <f t="shared" si="1"/>
        <v>24.048793284365164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100231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100231</v>
      </c>
      <c r="O13" s="45">
        <f t="shared" si="1"/>
        <v>52.58709338929696</v>
      </c>
      <c r="P13" s="10"/>
    </row>
    <row r="14" spans="1:16" ht="15">
      <c r="A14" s="12"/>
      <c r="B14" s="25">
        <v>323.1</v>
      </c>
      <c r="C14" s="20" t="s">
        <v>17</v>
      </c>
      <c r="D14" s="46">
        <v>93438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93438</v>
      </c>
      <c r="O14" s="47">
        <f t="shared" si="1"/>
        <v>49.02308499475341</v>
      </c>
      <c r="P14" s="9"/>
    </row>
    <row r="15" spans="1:16" ht="15">
      <c r="A15" s="12"/>
      <c r="B15" s="25">
        <v>329</v>
      </c>
      <c r="C15" s="20" t="s">
        <v>18</v>
      </c>
      <c r="D15" s="46">
        <v>6793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6793</v>
      </c>
      <c r="O15" s="47">
        <f t="shared" si="1"/>
        <v>3.5640083945435466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SUM(D17:D25)</f>
        <v>262395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262395</v>
      </c>
      <c r="O16" s="45">
        <f t="shared" si="1"/>
        <v>137.6678908709339</v>
      </c>
      <c r="P16" s="10"/>
    </row>
    <row r="17" spans="1:16" ht="15">
      <c r="A17" s="12"/>
      <c r="B17" s="25">
        <v>334.2</v>
      </c>
      <c r="C17" s="20" t="s">
        <v>68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1000</v>
      </c>
      <c r="O17" s="47">
        <f t="shared" si="1"/>
        <v>0.5246589716684156</v>
      </c>
      <c r="P17" s="9"/>
    </row>
    <row r="18" spans="1:16" ht="15">
      <c r="A18" s="12"/>
      <c r="B18" s="25">
        <v>334.49</v>
      </c>
      <c r="C18" s="20" t="s">
        <v>69</v>
      </c>
      <c r="D18" s="46">
        <v>49834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49834</v>
      </c>
      <c r="O18" s="47">
        <f t="shared" si="1"/>
        <v>26.14585519412382</v>
      </c>
      <c r="P18" s="9"/>
    </row>
    <row r="19" spans="1:16" ht="15">
      <c r="A19" s="12"/>
      <c r="B19" s="25">
        <v>335.12</v>
      </c>
      <c r="C19" s="20" t="s">
        <v>23</v>
      </c>
      <c r="D19" s="46">
        <v>102248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102248</v>
      </c>
      <c r="O19" s="47">
        <f t="shared" si="1"/>
        <v>53.64533053515215</v>
      </c>
      <c r="P19" s="9"/>
    </row>
    <row r="20" spans="1:16" ht="15">
      <c r="A20" s="12"/>
      <c r="B20" s="25">
        <v>335.14</v>
      </c>
      <c r="C20" s="20" t="s">
        <v>24</v>
      </c>
      <c r="D20" s="46">
        <v>1115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1115</v>
      </c>
      <c r="O20" s="47">
        <f t="shared" si="1"/>
        <v>0.5849947534102833</v>
      </c>
      <c r="P20" s="9"/>
    </row>
    <row r="21" spans="1:16" ht="15">
      <c r="A21" s="12"/>
      <c r="B21" s="25">
        <v>335.15</v>
      </c>
      <c r="C21" s="20" t="s">
        <v>25</v>
      </c>
      <c r="D21" s="46">
        <v>491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491</v>
      </c>
      <c r="O21" s="47">
        <f t="shared" si="1"/>
        <v>0.25760755508919203</v>
      </c>
      <c r="P21" s="9"/>
    </row>
    <row r="22" spans="1:16" ht="15">
      <c r="A22" s="12"/>
      <c r="B22" s="25">
        <v>335.18</v>
      </c>
      <c r="C22" s="20" t="s">
        <v>26</v>
      </c>
      <c r="D22" s="46">
        <v>78102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78102</v>
      </c>
      <c r="O22" s="47">
        <f t="shared" si="1"/>
        <v>40.97691500524659</v>
      </c>
      <c r="P22" s="9"/>
    </row>
    <row r="23" spans="1:16" ht="15">
      <c r="A23" s="12"/>
      <c r="B23" s="25">
        <v>335.49</v>
      </c>
      <c r="C23" s="20" t="s">
        <v>27</v>
      </c>
      <c r="D23" s="46">
        <v>861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861</v>
      </c>
      <c r="O23" s="47">
        <f t="shared" si="1"/>
        <v>0.45173137460650575</v>
      </c>
      <c r="P23" s="9"/>
    </row>
    <row r="24" spans="1:16" ht="15">
      <c r="A24" s="12"/>
      <c r="B24" s="25">
        <v>337.2</v>
      </c>
      <c r="C24" s="20" t="s">
        <v>28</v>
      </c>
      <c r="D24" s="46">
        <v>15500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15500</v>
      </c>
      <c r="O24" s="47">
        <f t="shared" si="1"/>
        <v>8.132214060860441</v>
      </c>
      <c r="P24" s="9"/>
    </row>
    <row r="25" spans="1:16" ht="15">
      <c r="A25" s="12"/>
      <c r="B25" s="25">
        <v>337.7</v>
      </c>
      <c r="C25" s="20" t="s">
        <v>29</v>
      </c>
      <c r="D25" s="46">
        <v>13244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13244</v>
      </c>
      <c r="O25" s="47">
        <f t="shared" si="1"/>
        <v>6.948583420776496</v>
      </c>
      <c r="P25" s="9"/>
    </row>
    <row r="26" spans="1:16" ht="15.75">
      <c r="A26" s="29" t="s">
        <v>34</v>
      </c>
      <c r="B26" s="30"/>
      <c r="C26" s="31"/>
      <c r="D26" s="32">
        <f aca="true" t="shared" si="6" ref="D26:M26">SUM(D27:D34)</f>
        <v>37877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1131303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1169180</v>
      </c>
      <c r="O26" s="45">
        <f t="shared" si="1"/>
        <v>613.4207764952781</v>
      </c>
      <c r="P26" s="10"/>
    </row>
    <row r="27" spans="1:16" ht="15">
      <c r="A27" s="12"/>
      <c r="B27" s="25">
        <v>342.2</v>
      </c>
      <c r="C27" s="20" t="s">
        <v>60</v>
      </c>
      <c r="D27" s="46">
        <v>10455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10455</v>
      </c>
      <c r="O27" s="47">
        <f t="shared" si="1"/>
        <v>5.485309548793285</v>
      </c>
      <c r="P27" s="9"/>
    </row>
    <row r="28" spans="1:16" ht="15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260530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260530</v>
      </c>
      <c r="O28" s="47">
        <f t="shared" si="1"/>
        <v>136.6894018887723</v>
      </c>
      <c r="P28" s="9"/>
    </row>
    <row r="29" spans="1:16" ht="15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187456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187456</v>
      </c>
      <c r="O29" s="47">
        <f t="shared" si="1"/>
        <v>98.3504721930745</v>
      </c>
      <c r="P29" s="9"/>
    </row>
    <row r="30" spans="1:16" ht="15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656867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656867</v>
      </c>
      <c r="O30" s="47">
        <f t="shared" si="1"/>
        <v>344.6311647429171</v>
      </c>
      <c r="P30" s="9"/>
    </row>
    <row r="31" spans="1:16" ht="15">
      <c r="A31" s="12"/>
      <c r="B31" s="25">
        <v>343.9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26450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26450</v>
      </c>
      <c r="O31" s="47">
        <f t="shared" si="1"/>
        <v>13.87722980062959</v>
      </c>
      <c r="P31" s="9"/>
    </row>
    <row r="32" spans="1:16" ht="15">
      <c r="A32" s="12"/>
      <c r="B32" s="25">
        <v>344.9</v>
      </c>
      <c r="C32" s="20" t="s">
        <v>70</v>
      </c>
      <c r="D32" s="46">
        <v>15540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15540</v>
      </c>
      <c r="O32" s="47">
        <f t="shared" si="1"/>
        <v>8.153200419727177</v>
      </c>
      <c r="P32" s="9"/>
    </row>
    <row r="33" spans="1:16" ht="15">
      <c r="A33" s="12"/>
      <c r="B33" s="25">
        <v>346.4</v>
      </c>
      <c r="C33" s="20" t="s">
        <v>61</v>
      </c>
      <c r="D33" s="46">
        <v>9179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9179</v>
      </c>
      <c r="O33" s="47">
        <f t="shared" si="1"/>
        <v>4.815844700944386</v>
      </c>
      <c r="P33" s="9"/>
    </row>
    <row r="34" spans="1:16" ht="15">
      <c r="A34" s="12"/>
      <c r="B34" s="25">
        <v>347.2</v>
      </c>
      <c r="C34" s="20" t="s">
        <v>62</v>
      </c>
      <c r="D34" s="46">
        <v>2703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2703</v>
      </c>
      <c r="O34" s="47">
        <f t="shared" si="1"/>
        <v>1.4181532004197273</v>
      </c>
      <c r="P34" s="9"/>
    </row>
    <row r="35" spans="1:16" ht="15.75">
      <c r="A35" s="29" t="s">
        <v>35</v>
      </c>
      <c r="B35" s="30"/>
      <c r="C35" s="31"/>
      <c r="D35" s="32">
        <f aca="true" t="shared" si="8" ref="D35:M35">SUM(D36:D36)</f>
        <v>2528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5">SUM(D35:M35)</f>
        <v>2528</v>
      </c>
      <c r="O35" s="45">
        <f t="shared" si="1"/>
        <v>1.3263378803777544</v>
      </c>
      <c r="P35" s="10"/>
    </row>
    <row r="36" spans="1:16" ht="15">
      <c r="A36" s="13"/>
      <c r="B36" s="39">
        <v>351.3</v>
      </c>
      <c r="C36" s="21" t="s">
        <v>43</v>
      </c>
      <c r="D36" s="46">
        <v>2528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2528</v>
      </c>
      <c r="O36" s="47">
        <f t="shared" si="1"/>
        <v>1.3263378803777544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SUM(D38:D41)</f>
        <v>29702</v>
      </c>
      <c r="E37" s="32">
        <f t="shared" si="10"/>
        <v>35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35698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65435</v>
      </c>
      <c r="O37" s="45">
        <f t="shared" si="1"/>
        <v>34.33105981112277</v>
      </c>
      <c r="P37" s="10"/>
    </row>
    <row r="38" spans="1:16" ht="15">
      <c r="A38" s="12"/>
      <c r="B38" s="25">
        <v>361.1</v>
      </c>
      <c r="C38" s="20" t="s">
        <v>44</v>
      </c>
      <c r="D38" s="46">
        <v>233</v>
      </c>
      <c r="E38" s="46">
        <v>35</v>
      </c>
      <c r="F38" s="46">
        <v>0</v>
      </c>
      <c r="G38" s="46">
        <v>0</v>
      </c>
      <c r="H38" s="46">
        <v>0</v>
      </c>
      <c r="I38" s="46">
        <v>318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586</v>
      </c>
      <c r="O38" s="47">
        <f t="shared" si="1"/>
        <v>0.3074501573976915</v>
      </c>
      <c r="P38" s="9"/>
    </row>
    <row r="39" spans="1:16" ht="15">
      <c r="A39" s="12"/>
      <c r="B39" s="25">
        <v>362</v>
      </c>
      <c r="C39" s="20" t="s">
        <v>45</v>
      </c>
      <c r="D39" s="46">
        <v>16691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16691</v>
      </c>
      <c r="O39" s="47">
        <f t="shared" si="1"/>
        <v>8.757082896117524</v>
      </c>
      <c r="P39" s="9"/>
    </row>
    <row r="40" spans="1:16" ht="15">
      <c r="A40" s="12"/>
      <c r="B40" s="25">
        <v>365</v>
      </c>
      <c r="C40" s="20" t="s">
        <v>71</v>
      </c>
      <c r="D40" s="46">
        <v>375</v>
      </c>
      <c r="E40" s="46">
        <v>0</v>
      </c>
      <c r="F40" s="46">
        <v>0</v>
      </c>
      <c r="G40" s="46">
        <v>0</v>
      </c>
      <c r="H40" s="46">
        <v>0</v>
      </c>
      <c r="I40" s="46">
        <v>35380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35755</v>
      </c>
      <c r="O40" s="47">
        <f t="shared" si="1"/>
        <v>18.7591815320042</v>
      </c>
      <c r="P40" s="9"/>
    </row>
    <row r="41" spans="1:16" ht="15">
      <c r="A41" s="12"/>
      <c r="B41" s="25">
        <v>369.9</v>
      </c>
      <c r="C41" s="20" t="s">
        <v>46</v>
      </c>
      <c r="D41" s="46">
        <v>12403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12403</v>
      </c>
      <c r="O41" s="47">
        <f t="shared" si="1"/>
        <v>6.507345225603358</v>
      </c>
      <c r="P41" s="9"/>
    </row>
    <row r="42" spans="1:16" ht="15.75">
      <c r="A42" s="29" t="s">
        <v>36</v>
      </c>
      <c r="B42" s="30"/>
      <c r="C42" s="31"/>
      <c r="D42" s="32">
        <f aca="true" t="shared" si="11" ref="D42:M42">SUM(D43:D44)</f>
        <v>6670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6670</v>
      </c>
      <c r="O42" s="45">
        <f t="shared" si="1"/>
        <v>3.4994753410283317</v>
      </c>
      <c r="P42" s="9"/>
    </row>
    <row r="43" spans="1:16" ht="15">
      <c r="A43" s="12"/>
      <c r="B43" s="25">
        <v>381</v>
      </c>
      <c r="C43" s="20" t="s">
        <v>63</v>
      </c>
      <c r="D43" s="46">
        <v>1737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1737</v>
      </c>
      <c r="O43" s="47">
        <f t="shared" si="1"/>
        <v>0.9113326337880377</v>
      </c>
      <c r="P43" s="9"/>
    </row>
    <row r="44" spans="1:16" ht="15.75" thickBot="1">
      <c r="A44" s="12"/>
      <c r="B44" s="25">
        <v>384</v>
      </c>
      <c r="C44" s="20" t="s">
        <v>64</v>
      </c>
      <c r="D44" s="46">
        <v>4933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4933</v>
      </c>
      <c r="O44" s="47">
        <f t="shared" si="1"/>
        <v>2.588142707240294</v>
      </c>
      <c r="P44" s="9"/>
    </row>
    <row r="45" spans="1:119" ht="16.5" thickBot="1">
      <c r="A45" s="14" t="s">
        <v>41</v>
      </c>
      <c r="B45" s="23"/>
      <c r="C45" s="22"/>
      <c r="D45" s="15">
        <f aca="true" t="shared" si="12" ref="D45:M45">SUM(D5,D13,D16,D26,D35,D37,D42)</f>
        <v>763257</v>
      </c>
      <c r="E45" s="15">
        <f t="shared" si="12"/>
        <v>101671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1167001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2031929</v>
      </c>
      <c r="O45" s="38">
        <f t="shared" si="1"/>
        <v>1066.0697796432319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74</v>
      </c>
      <c r="M47" s="48"/>
      <c r="N47" s="48"/>
      <c r="O47" s="43">
        <v>1906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330142</v>
      </c>
      <c r="E5" s="27">
        <f t="shared" si="0"/>
        <v>106352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436494</v>
      </c>
      <c r="O5" s="33">
        <f aca="true" t="shared" si="1" ref="O5:O48">(N5/O$50)</f>
        <v>234.422126745435</v>
      </c>
      <c r="P5" s="6"/>
    </row>
    <row r="6" spans="1:16" ht="15">
      <c r="A6" s="12"/>
      <c r="B6" s="25">
        <v>311</v>
      </c>
      <c r="C6" s="20" t="s">
        <v>2</v>
      </c>
      <c r="D6" s="46">
        <v>18040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18040</v>
      </c>
      <c r="O6" s="47">
        <f t="shared" si="1"/>
        <v>9.688506981740064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89885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89885</v>
      </c>
      <c r="O7" s="47">
        <f t="shared" si="1"/>
        <v>48.27336197636949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16467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16467</v>
      </c>
      <c r="O8" s="47">
        <f t="shared" si="1"/>
        <v>8.843716433941998</v>
      </c>
      <c r="P8" s="9"/>
    </row>
    <row r="9" spans="1:16" ht="15">
      <c r="A9" s="12"/>
      <c r="B9" s="25">
        <v>312.6</v>
      </c>
      <c r="C9" s="20" t="s">
        <v>12</v>
      </c>
      <c r="D9" s="46">
        <v>144036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144036</v>
      </c>
      <c r="O9" s="47">
        <f t="shared" si="1"/>
        <v>77.35553168635876</v>
      </c>
      <c r="P9" s="9"/>
    </row>
    <row r="10" spans="1:16" ht="15">
      <c r="A10" s="12"/>
      <c r="B10" s="25">
        <v>314.1</v>
      </c>
      <c r="C10" s="20" t="s">
        <v>13</v>
      </c>
      <c r="D10" s="46">
        <v>113263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113263</v>
      </c>
      <c r="O10" s="47">
        <f t="shared" si="1"/>
        <v>60.828678839957036</v>
      </c>
      <c r="P10" s="9"/>
    </row>
    <row r="11" spans="1:16" ht="15">
      <c r="A11" s="12"/>
      <c r="B11" s="25">
        <v>314.8</v>
      </c>
      <c r="C11" s="20" t="s">
        <v>14</v>
      </c>
      <c r="D11" s="46">
        <v>2719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2719</v>
      </c>
      <c r="O11" s="47">
        <f t="shared" si="1"/>
        <v>1.4602577873254565</v>
      </c>
      <c r="P11" s="9"/>
    </row>
    <row r="12" spans="1:16" ht="15">
      <c r="A12" s="12"/>
      <c r="B12" s="25">
        <v>315</v>
      </c>
      <c r="C12" s="20" t="s">
        <v>15</v>
      </c>
      <c r="D12" s="46">
        <v>52084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52084</v>
      </c>
      <c r="O12" s="47">
        <f t="shared" si="1"/>
        <v>27.972073039742213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105944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105944</v>
      </c>
      <c r="O13" s="45">
        <f t="shared" si="1"/>
        <v>56.89795918367347</v>
      </c>
      <c r="P13" s="10"/>
    </row>
    <row r="14" spans="1:16" ht="15">
      <c r="A14" s="12"/>
      <c r="B14" s="25">
        <v>323.1</v>
      </c>
      <c r="C14" s="20" t="s">
        <v>17</v>
      </c>
      <c r="D14" s="46">
        <v>97326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97326</v>
      </c>
      <c r="O14" s="47">
        <f t="shared" si="1"/>
        <v>52.26960257787326</v>
      </c>
      <c r="P14" s="9"/>
    </row>
    <row r="15" spans="1:16" ht="15">
      <c r="A15" s="12"/>
      <c r="B15" s="25">
        <v>329</v>
      </c>
      <c r="C15" s="20" t="s">
        <v>18</v>
      </c>
      <c r="D15" s="46">
        <v>8618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8618</v>
      </c>
      <c r="O15" s="47">
        <f t="shared" si="1"/>
        <v>4.628356605800215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SUM(D17:D27)</f>
        <v>263595</v>
      </c>
      <c r="E16" s="32">
        <f t="shared" si="5"/>
        <v>0</v>
      </c>
      <c r="F16" s="32">
        <f t="shared" si="5"/>
        <v>0</v>
      </c>
      <c r="G16" s="32">
        <f t="shared" si="5"/>
        <v>429394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692989</v>
      </c>
      <c r="O16" s="45">
        <f t="shared" si="1"/>
        <v>372.1745435016112</v>
      </c>
      <c r="P16" s="10"/>
    </row>
    <row r="17" spans="1:16" ht="15">
      <c r="A17" s="12"/>
      <c r="B17" s="25">
        <v>334.2</v>
      </c>
      <c r="C17" s="20" t="s">
        <v>68</v>
      </c>
      <c r="D17" s="46">
        <v>425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425</v>
      </c>
      <c r="O17" s="47">
        <f t="shared" si="1"/>
        <v>0.22824919441460795</v>
      </c>
      <c r="P17" s="9"/>
    </row>
    <row r="18" spans="1:16" ht="15">
      <c r="A18" s="12"/>
      <c r="B18" s="25">
        <v>334.35</v>
      </c>
      <c r="C18" s="20" t="s">
        <v>59</v>
      </c>
      <c r="D18" s="46">
        <v>0</v>
      </c>
      <c r="E18" s="46">
        <v>0</v>
      </c>
      <c r="F18" s="46">
        <v>0</v>
      </c>
      <c r="G18" s="46">
        <v>256495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256495</v>
      </c>
      <c r="O18" s="47">
        <f t="shared" si="1"/>
        <v>137.75241675617616</v>
      </c>
      <c r="P18" s="9"/>
    </row>
    <row r="19" spans="1:16" ht="15">
      <c r="A19" s="12"/>
      <c r="B19" s="25">
        <v>334.49</v>
      </c>
      <c r="C19" s="20" t="s">
        <v>69</v>
      </c>
      <c r="D19" s="46">
        <v>54000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5">SUM(D19:M19)</f>
        <v>54000</v>
      </c>
      <c r="O19" s="47">
        <f t="shared" si="1"/>
        <v>29.00107411385607</v>
      </c>
      <c r="P19" s="9"/>
    </row>
    <row r="20" spans="1:16" ht="15">
      <c r="A20" s="12"/>
      <c r="B20" s="25">
        <v>334.7</v>
      </c>
      <c r="C20" s="20" t="s">
        <v>21</v>
      </c>
      <c r="D20" s="46">
        <v>0</v>
      </c>
      <c r="E20" s="46">
        <v>0</v>
      </c>
      <c r="F20" s="46">
        <v>0</v>
      </c>
      <c r="G20" s="46">
        <v>172899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172899</v>
      </c>
      <c r="O20" s="47">
        <f t="shared" si="1"/>
        <v>92.85660580021482</v>
      </c>
      <c r="P20" s="9"/>
    </row>
    <row r="21" spans="1:16" ht="15">
      <c r="A21" s="12"/>
      <c r="B21" s="25">
        <v>335.12</v>
      </c>
      <c r="C21" s="20" t="s">
        <v>23</v>
      </c>
      <c r="D21" s="46">
        <v>102322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102322</v>
      </c>
      <c r="O21" s="47">
        <f t="shared" si="1"/>
        <v>54.952738990332975</v>
      </c>
      <c r="P21" s="9"/>
    </row>
    <row r="22" spans="1:16" ht="15">
      <c r="A22" s="12"/>
      <c r="B22" s="25">
        <v>335.14</v>
      </c>
      <c r="C22" s="20" t="s">
        <v>24</v>
      </c>
      <c r="D22" s="46">
        <v>1281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1281</v>
      </c>
      <c r="O22" s="47">
        <f t="shared" si="1"/>
        <v>0.6879699248120301</v>
      </c>
      <c r="P22" s="9"/>
    </row>
    <row r="23" spans="1:16" ht="15">
      <c r="A23" s="12"/>
      <c r="B23" s="25">
        <v>335.15</v>
      </c>
      <c r="C23" s="20" t="s">
        <v>25</v>
      </c>
      <c r="D23" s="46">
        <v>694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694</v>
      </c>
      <c r="O23" s="47">
        <f t="shared" si="1"/>
        <v>0.3727175080558539</v>
      </c>
      <c r="P23" s="9"/>
    </row>
    <row r="24" spans="1:16" ht="15">
      <c r="A24" s="12"/>
      <c r="B24" s="25">
        <v>335.18</v>
      </c>
      <c r="C24" s="20" t="s">
        <v>26</v>
      </c>
      <c r="D24" s="46">
        <v>78779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78779</v>
      </c>
      <c r="O24" s="47">
        <f t="shared" si="1"/>
        <v>42.308807733619766</v>
      </c>
      <c r="P24" s="9"/>
    </row>
    <row r="25" spans="1:16" ht="15">
      <c r="A25" s="12"/>
      <c r="B25" s="25">
        <v>335.49</v>
      </c>
      <c r="C25" s="20" t="s">
        <v>27</v>
      </c>
      <c r="D25" s="46">
        <v>451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451</v>
      </c>
      <c r="O25" s="47">
        <f t="shared" si="1"/>
        <v>0.24221267454350162</v>
      </c>
      <c r="P25" s="9"/>
    </row>
    <row r="26" spans="1:16" ht="15">
      <c r="A26" s="12"/>
      <c r="B26" s="25">
        <v>337.2</v>
      </c>
      <c r="C26" s="20" t="s">
        <v>28</v>
      </c>
      <c r="D26" s="46">
        <v>15500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15500</v>
      </c>
      <c r="O26" s="47">
        <f t="shared" si="1"/>
        <v>8.324382384532761</v>
      </c>
      <c r="P26" s="9"/>
    </row>
    <row r="27" spans="1:16" ht="15">
      <c r="A27" s="12"/>
      <c r="B27" s="25">
        <v>337.7</v>
      </c>
      <c r="C27" s="20" t="s">
        <v>29</v>
      </c>
      <c r="D27" s="46">
        <v>10143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10143</v>
      </c>
      <c r="O27" s="47">
        <f t="shared" si="1"/>
        <v>5.447368421052632</v>
      </c>
      <c r="P27" s="9"/>
    </row>
    <row r="28" spans="1:16" ht="15.75">
      <c r="A28" s="29" t="s">
        <v>34</v>
      </c>
      <c r="B28" s="30"/>
      <c r="C28" s="31"/>
      <c r="D28" s="32">
        <f aca="true" t="shared" si="7" ref="D28:M28">SUM(D29:D36)</f>
        <v>34981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1124161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1159142</v>
      </c>
      <c r="O28" s="45">
        <f t="shared" si="1"/>
        <v>622.5252416756176</v>
      </c>
      <c r="P28" s="10"/>
    </row>
    <row r="29" spans="1:16" ht="15">
      <c r="A29" s="12"/>
      <c r="B29" s="25">
        <v>342.2</v>
      </c>
      <c r="C29" s="20" t="s">
        <v>60</v>
      </c>
      <c r="D29" s="46">
        <v>10400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6">SUM(D29:M29)</f>
        <v>10400</v>
      </c>
      <c r="O29" s="47">
        <f t="shared" si="1"/>
        <v>5.585392051557465</v>
      </c>
      <c r="P29" s="9"/>
    </row>
    <row r="30" spans="1:16" ht="15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257015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257015</v>
      </c>
      <c r="O30" s="47">
        <f t="shared" si="1"/>
        <v>138.03168635875403</v>
      </c>
      <c r="P30" s="9"/>
    </row>
    <row r="31" spans="1:16" ht="15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180837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180837</v>
      </c>
      <c r="O31" s="47">
        <f t="shared" si="1"/>
        <v>97.11976369495166</v>
      </c>
      <c r="P31" s="9"/>
    </row>
    <row r="32" spans="1:16" ht="15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643041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643041</v>
      </c>
      <c r="O32" s="47">
        <f t="shared" si="1"/>
        <v>345.3496240601504</v>
      </c>
      <c r="P32" s="9"/>
    </row>
    <row r="33" spans="1:16" ht="15">
      <c r="A33" s="12"/>
      <c r="B33" s="25">
        <v>343.9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43268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43268</v>
      </c>
      <c r="O33" s="47">
        <f t="shared" si="1"/>
        <v>23.237379162191193</v>
      </c>
      <c r="P33" s="9"/>
    </row>
    <row r="34" spans="1:16" ht="15">
      <c r="A34" s="12"/>
      <c r="B34" s="25">
        <v>344.9</v>
      </c>
      <c r="C34" s="20" t="s">
        <v>70</v>
      </c>
      <c r="D34" s="46">
        <v>14379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14379</v>
      </c>
      <c r="O34" s="47">
        <f t="shared" si="1"/>
        <v>7.72234156820623</v>
      </c>
      <c r="P34" s="9"/>
    </row>
    <row r="35" spans="1:16" ht="15">
      <c r="A35" s="12"/>
      <c r="B35" s="25">
        <v>346.4</v>
      </c>
      <c r="C35" s="20" t="s">
        <v>61</v>
      </c>
      <c r="D35" s="46">
        <v>4972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4972</v>
      </c>
      <c r="O35" s="47">
        <f t="shared" si="1"/>
        <v>2.670247046186896</v>
      </c>
      <c r="P35" s="9"/>
    </row>
    <row r="36" spans="1:16" ht="15">
      <c r="A36" s="12"/>
      <c r="B36" s="25">
        <v>347.2</v>
      </c>
      <c r="C36" s="20" t="s">
        <v>62</v>
      </c>
      <c r="D36" s="46">
        <v>5230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5230</v>
      </c>
      <c r="O36" s="47">
        <f t="shared" si="1"/>
        <v>2.808807733619764</v>
      </c>
      <c r="P36" s="9"/>
    </row>
    <row r="37" spans="1:16" ht="15.75">
      <c r="A37" s="29" t="s">
        <v>35</v>
      </c>
      <c r="B37" s="30"/>
      <c r="C37" s="31"/>
      <c r="D37" s="32">
        <f aca="true" t="shared" si="9" ref="D37:M37">SUM(D38:D38)</f>
        <v>1887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48">SUM(D37:M37)</f>
        <v>1887</v>
      </c>
      <c r="O37" s="45">
        <f t="shared" si="1"/>
        <v>1.0134264232008592</v>
      </c>
      <c r="P37" s="10"/>
    </row>
    <row r="38" spans="1:16" ht="15">
      <c r="A38" s="13"/>
      <c r="B38" s="39">
        <v>351.3</v>
      </c>
      <c r="C38" s="21" t="s">
        <v>43</v>
      </c>
      <c r="D38" s="46">
        <v>1887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1887</v>
      </c>
      <c r="O38" s="47">
        <f t="shared" si="1"/>
        <v>1.0134264232008592</v>
      </c>
      <c r="P38" s="9"/>
    </row>
    <row r="39" spans="1:16" ht="15.75">
      <c r="A39" s="29" t="s">
        <v>3</v>
      </c>
      <c r="B39" s="30"/>
      <c r="C39" s="31"/>
      <c r="D39" s="32">
        <f aca="true" t="shared" si="11" ref="D39:M39">SUM(D40:D43)</f>
        <v>30845</v>
      </c>
      <c r="E39" s="32">
        <f t="shared" si="11"/>
        <v>59</v>
      </c>
      <c r="F39" s="32">
        <f t="shared" si="11"/>
        <v>0</v>
      </c>
      <c r="G39" s="32">
        <f t="shared" si="11"/>
        <v>37</v>
      </c>
      <c r="H39" s="32">
        <f t="shared" si="11"/>
        <v>0</v>
      </c>
      <c r="I39" s="32">
        <f t="shared" si="11"/>
        <v>933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31874</v>
      </c>
      <c r="O39" s="45">
        <f t="shared" si="1"/>
        <v>17.118152524167563</v>
      </c>
      <c r="P39" s="10"/>
    </row>
    <row r="40" spans="1:16" ht="15">
      <c r="A40" s="12"/>
      <c r="B40" s="25">
        <v>361.1</v>
      </c>
      <c r="C40" s="20" t="s">
        <v>44</v>
      </c>
      <c r="D40" s="46">
        <v>1087</v>
      </c>
      <c r="E40" s="46">
        <v>59</v>
      </c>
      <c r="F40" s="46">
        <v>0</v>
      </c>
      <c r="G40" s="46">
        <v>37</v>
      </c>
      <c r="H40" s="46">
        <v>0</v>
      </c>
      <c r="I40" s="46">
        <v>933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2116</v>
      </c>
      <c r="O40" s="47">
        <f t="shared" si="1"/>
        <v>1.1364124597207304</v>
      </c>
      <c r="P40" s="9"/>
    </row>
    <row r="41" spans="1:16" ht="15">
      <c r="A41" s="12"/>
      <c r="B41" s="25">
        <v>362</v>
      </c>
      <c r="C41" s="20" t="s">
        <v>45</v>
      </c>
      <c r="D41" s="46">
        <v>17736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17736</v>
      </c>
      <c r="O41" s="47">
        <f t="shared" si="1"/>
        <v>9.525241675617615</v>
      </c>
      <c r="P41" s="9"/>
    </row>
    <row r="42" spans="1:16" ht="15">
      <c r="A42" s="12"/>
      <c r="B42" s="25">
        <v>365</v>
      </c>
      <c r="C42" s="20" t="s">
        <v>71</v>
      </c>
      <c r="D42" s="46">
        <v>1499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1499</v>
      </c>
      <c r="O42" s="47">
        <f t="shared" si="1"/>
        <v>0.8050483351235231</v>
      </c>
      <c r="P42" s="9"/>
    </row>
    <row r="43" spans="1:16" ht="15">
      <c r="A43" s="12"/>
      <c r="B43" s="25">
        <v>369.9</v>
      </c>
      <c r="C43" s="20" t="s">
        <v>46</v>
      </c>
      <c r="D43" s="46">
        <v>10523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10523</v>
      </c>
      <c r="O43" s="47">
        <f t="shared" si="1"/>
        <v>5.651450053705693</v>
      </c>
      <c r="P43" s="9"/>
    </row>
    <row r="44" spans="1:16" ht="15.75">
      <c r="A44" s="29" t="s">
        <v>36</v>
      </c>
      <c r="B44" s="30"/>
      <c r="C44" s="31"/>
      <c r="D44" s="32">
        <f aca="true" t="shared" si="12" ref="D44:M44">SUM(D45:D47)</f>
        <v>0</v>
      </c>
      <c r="E44" s="32">
        <f t="shared" si="12"/>
        <v>0</v>
      </c>
      <c r="F44" s="32">
        <f t="shared" si="12"/>
        <v>0</v>
      </c>
      <c r="G44" s="32">
        <f t="shared" si="12"/>
        <v>1004189</v>
      </c>
      <c r="H44" s="32">
        <f t="shared" si="12"/>
        <v>0</v>
      </c>
      <c r="I44" s="32">
        <f t="shared" si="12"/>
        <v>258982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1263171</v>
      </c>
      <c r="O44" s="45">
        <f t="shared" si="1"/>
        <v>678.3947368421053</v>
      </c>
      <c r="P44" s="9"/>
    </row>
    <row r="45" spans="1:16" ht="15">
      <c r="A45" s="12"/>
      <c r="B45" s="25">
        <v>381</v>
      </c>
      <c r="C45" s="20" t="s">
        <v>63</v>
      </c>
      <c r="D45" s="46">
        <v>0</v>
      </c>
      <c r="E45" s="46">
        <v>0</v>
      </c>
      <c r="F45" s="46">
        <v>0</v>
      </c>
      <c r="G45" s="46">
        <v>9</v>
      </c>
      <c r="H45" s="46">
        <v>0</v>
      </c>
      <c r="I45" s="46">
        <v>2487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2496</v>
      </c>
      <c r="O45" s="47">
        <f t="shared" si="1"/>
        <v>1.3404940923737916</v>
      </c>
      <c r="P45" s="9"/>
    </row>
    <row r="46" spans="1:16" ht="15">
      <c r="A46" s="12"/>
      <c r="B46" s="25">
        <v>384</v>
      </c>
      <c r="C46" s="20" t="s">
        <v>64</v>
      </c>
      <c r="D46" s="46">
        <v>0</v>
      </c>
      <c r="E46" s="46">
        <v>0</v>
      </c>
      <c r="F46" s="46">
        <v>0</v>
      </c>
      <c r="G46" s="46">
        <v>1004180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1004180</v>
      </c>
      <c r="O46" s="47">
        <f t="shared" si="1"/>
        <v>539.3018259935553</v>
      </c>
      <c r="P46" s="9"/>
    </row>
    <row r="47" spans="1:16" ht="15.75" thickBot="1">
      <c r="A47" s="12"/>
      <c r="B47" s="25">
        <v>389.6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256495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256495</v>
      </c>
      <c r="O47" s="47">
        <f t="shared" si="1"/>
        <v>137.75241675617616</v>
      </c>
      <c r="P47" s="9"/>
    </row>
    <row r="48" spans="1:119" ht="16.5" thickBot="1">
      <c r="A48" s="14" t="s">
        <v>41</v>
      </c>
      <c r="B48" s="23"/>
      <c r="C48" s="22"/>
      <c r="D48" s="15">
        <f aca="true" t="shared" si="13" ref="D48:M48">SUM(D5,D13,D16,D28,D37,D39,D44)</f>
        <v>767394</v>
      </c>
      <c r="E48" s="15">
        <f t="shared" si="13"/>
        <v>106411</v>
      </c>
      <c r="F48" s="15">
        <f t="shared" si="13"/>
        <v>0</v>
      </c>
      <c r="G48" s="15">
        <f t="shared" si="13"/>
        <v>1433620</v>
      </c>
      <c r="H48" s="15">
        <f t="shared" si="13"/>
        <v>0</v>
      </c>
      <c r="I48" s="15">
        <f t="shared" si="13"/>
        <v>1384076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3691501</v>
      </c>
      <c r="O48" s="38">
        <f t="shared" si="1"/>
        <v>1982.546186895811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72</v>
      </c>
      <c r="M50" s="48"/>
      <c r="N50" s="48"/>
      <c r="O50" s="43">
        <v>1862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338538</v>
      </c>
      <c r="E5" s="27">
        <f t="shared" si="0"/>
        <v>111474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450012</v>
      </c>
      <c r="O5" s="33">
        <f aca="true" t="shared" si="1" ref="O5:O44">(N5/O$46)</f>
        <v>243.38128718226068</v>
      </c>
      <c r="P5" s="6"/>
    </row>
    <row r="6" spans="1:16" ht="15">
      <c r="A6" s="12"/>
      <c r="B6" s="25">
        <v>311</v>
      </c>
      <c r="C6" s="20" t="s">
        <v>2</v>
      </c>
      <c r="D6" s="46">
        <v>16585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16585</v>
      </c>
      <c r="O6" s="47">
        <f t="shared" si="1"/>
        <v>8.969713358572202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94491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94491</v>
      </c>
      <c r="O7" s="47">
        <f t="shared" si="1"/>
        <v>51.103839913466736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16983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16983</v>
      </c>
      <c r="O8" s="47">
        <f t="shared" si="1"/>
        <v>9.184964845862629</v>
      </c>
      <c r="P8" s="9"/>
    </row>
    <row r="9" spans="1:16" ht="15">
      <c r="A9" s="12"/>
      <c r="B9" s="25">
        <v>312.6</v>
      </c>
      <c r="C9" s="20" t="s">
        <v>12</v>
      </c>
      <c r="D9" s="46">
        <v>145286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145286</v>
      </c>
      <c r="O9" s="47">
        <f t="shared" si="1"/>
        <v>78.57544618712818</v>
      </c>
      <c r="P9" s="9"/>
    </row>
    <row r="10" spans="1:16" ht="15">
      <c r="A10" s="12"/>
      <c r="B10" s="25">
        <v>314.1</v>
      </c>
      <c r="C10" s="20" t="s">
        <v>13</v>
      </c>
      <c r="D10" s="46">
        <v>120402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120402</v>
      </c>
      <c r="O10" s="47">
        <f t="shared" si="1"/>
        <v>65.11736073553271</v>
      </c>
      <c r="P10" s="9"/>
    </row>
    <row r="11" spans="1:16" ht="15">
      <c r="A11" s="12"/>
      <c r="B11" s="25">
        <v>314.8</v>
      </c>
      <c r="C11" s="20" t="s">
        <v>14</v>
      </c>
      <c r="D11" s="46">
        <v>3367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3367</v>
      </c>
      <c r="O11" s="47">
        <f t="shared" si="1"/>
        <v>1.8209843158464034</v>
      </c>
      <c r="P11" s="9"/>
    </row>
    <row r="12" spans="1:16" ht="15">
      <c r="A12" s="12"/>
      <c r="B12" s="25">
        <v>315</v>
      </c>
      <c r="C12" s="20" t="s">
        <v>15</v>
      </c>
      <c r="D12" s="46">
        <v>52898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52898</v>
      </c>
      <c r="O12" s="47">
        <f t="shared" si="1"/>
        <v>28.608977825851813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108518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108518</v>
      </c>
      <c r="O13" s="45">
        <f t="shared" si="1"/>
        <v>58.690102758247704</v>
      </c>
      <c r="P13" s="10"/>
    </row>
    <row r="14" spans="1:16" ht="15">
      <c r="A14" s="12"/>
      <c r="B14" s="25">
        <v>323.1</v>
      </c>
      <c r="C14" s="20" t="s">
        <v>17</v>
      </c>
      <c r="D14" s="46">
        <v>102155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102155</v>
      </c>
      <c r="O14" s="47">
        <f t="shared" si="1"/>
        <v>55.24878312601406</v>
      </c>
      <c r="P14" s="9"/>
    </row>
    <row r="15" spans="1:16" ht="15">
      <c r="A15" s="12"/>
      <c r="B15" s="25">
        <v>329</v>
      </c>
      <c r="C15" s="20" t="s">
        <v>18</v>
      </c>
      <c r="D15" s="46">
        <v>6363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6363</v>
      </c>
      <c r="O15" s="47">
        <f t="shared" si="1"/>
        <v>3.4413196322336397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SUM(D17:D25)</f>
        <v>258647</v>
      </c>
      <c r="E16" s="32">
        <f t="shared" si="4"/>
        <v>0</v>
      </c>
      <c r="F16" s="32">
        <f t="shared" si="4"/>
        <v>0</v>
      </c>
      <c r="G16" s="32">
        <f t="shared" si="4"/>
        <v>274837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533484</v>
      </c>
      <c r="O16" s="45">
        <f t="shared" si="1"/>
        <v>288.5256895619254</v>
      </c>
      <c r="P16" s="10"/>
    </row>
    <row r="17" spans="1:16" ht="15">
      <c r="A17" s="12"/>
      <c r="B17" s="25">
        <v>334.35</v>
      </c>
      <c r="C17" s="20" t="s">
        <v>59</v>
      </c>
      <c r="D17" s="46">
        <v>0</v>
      </c>
      <c r="E17" s="46">
        <v>0</v>
      </c>
      <c r="F17" s="46">
        <v>0</v>
      </c>
      <c r="G17" s="46">
        <v>176514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176514</v>
      </c>
      <c r="O17" s="47">
        <f t="shared" si="1"/>
        <v>95.46457544618713</v>
      </c>
      <c r="P17" s="9"/>
    </row>
    <row r="18" spans="1:16" ht="15">
      <c r="A18" s="12"/>
      <c r="B18" s="25">
        <v>334.7</v>
      </c>
      <c r="C18" s="20" t="s">
        <v>21</v>
      </c>
      <c r="D18" s="46">
        <v>0</v>
      </c>
      <c r="E18" s="46">
        <v>0</v>
      </c>
      <c r="F18" s="46">
        <v>0</v>
      </c>
      <c r="G18" s="46">
        <v>98323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98323</v>
      </c>
      <c r="O18" s="47">
        <f t="shared" si="1"/>
        <v>53.1763115197404</v>
      </c>
      <c r="P18" s="9"/>
    </row>
    <row r="19" spans="1:16" ht="15">
      <c r="A19" s="12"/>
      <c r="B19" s="25">
        <v>335.12</v>
      </c>
      <c r="C19" s="20" t="s">
        <v>23</v>
      </c>
      <c r="D19" s="46">
        <v>102061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102061</v>
      </c>
      <c r="O19" s="47">
        <f t="shared" si="1"/>
        <v>55.19794483504597</v>
      </c>
      <c r="P19" s="9"/>
    </row>
    <row r="20" spans="1:16" ht="15">
      <c r="A20" s="12"/>
      <c r="B20" s="25">
        <v>335.14</v>
      </c>
      <c r="C20" s="20" t="s">
        <v>24</v>
      </c>
      <c r="D20" s="46">
        <v>1270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1270</v>
      </c>
      <c r="O20" s="47">
        <f t="shared" si="1"/>
        <v>0.6868577609518659</v>
      </c>
      <c r="P20" s="9"/>
    </row>
    <row r="21" spans="1:16" ht="15">
      <c r="A21" s="12"/>
      <c r="B21" s="25">
        <v>335.15</v>
      </c>
      <c r="C21" s="20" t="s">
        <v>25</v>
      </c>
      <c r="D21" s="46">
        <v>607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607</v>
      </c>
      <c r="O21" s="47">
        <f t="shared" si="1"/>
        <v>0.32828555976203355</v>
      </c>
      <c r="P21" s="9"/>
    </row>
    <row r="22" spans="1:16" ht="15">
      <c r="A22" s="12"/>
      <c r="B22" s="25">
        <v>335.18</v>
      </c>
      <c r="C22" s="20" t="s">
        <v>26</v>
      </c>
      <c r="D22" s="46">
        <v>80203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80203</v>
      </c>
      <c r="O22" s="47">
        <f t="shared" si="1"/>
        <v>43.37641968631693</v>
      </c>
      <c r="P22" s="9"/>
    </row>
    <row r="23" spans="1:16" ht="15">
      <c r="A23" s="12"/>
      <c r="B23" s="25">
        <v>335.49</v>
      </c>
      <c r="C23" s="20" t="s">
        <v>27</v>
      </c>
      <c r="D23" s="46">
        <v>825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825</v>
      </c>
      <c r="O23" s="47">
        <f t="shared" si="1"/>
        <v>0.4461871281773932</v>
      </c>
      <c r="P23" s="9"/>
    </row>
    <row r="24" spans="1:16" ht="15">
      <c r="A24" s="12"/>
      <c r="B24" s="25">
        <v>337.2</v>
      </c>
      <c r="C24" s="20" t="s">
        <v>28</v>
      </c>
      <c r="D24" s="46">
        <v>15500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15500</v>
      </c>
      <c r="O24" s="47">
        <f t="shared" si="1"/>
        <v>8.382909680908599</v>
      </c>
      <c r="P24" s="9"/>
    </row>
    <row r="25" spans="1:16" ht="15">
      <c r="A25" s="12"/>
      <c r="B25" s="25">
        <v>337.7</v>
      </c>
      <c r="C25" s="20" t="s">
        <v>29</v>
      </c>
      <c r="D25" s="46">
        <v>58181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58181</v>
      </c>
      <c r="O25" s="47">
        <f t="shared" si="1"/>
        <v>31.466197944835045</v>
      </c>
      <c r="P25" s="9"/>
    </row>
    <row r="26" spans="1:16" ht="15.75">
      <c r="A26" s="29" t="s">
        <v>34</v>
      </c>
      <c r="B26" s="30"/>
      <c r="C26" s="31"/>
      <c r="D26" s="32">
        <f aca="true" t="shared" si="6" ref="D26:M26">SUM(D27:D33)</f>
        <v>28720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1159317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1188037</v>
      </c>
      <c r="O26" s="45">
        <f t="shared" si="1"/>
        <v>642.5294753921038</v>
      </c>
      <c r="P26" s="10"/>
    </row>
    <row r="27" spans="1:16" ht="15">
      <c r="A27" s="12"/>
      <c r="B27" s="25">
        <v>342.2</v>
      </c>
      <c r="C27" s="20" t="s">
        <v>60</v>
      </c>
      <c r="D27" s="46">
        <v>10543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10543</v>
      </c>
      <c r="O27" s="47">
        <f t="shared" si="1"/>
        <v>5.702001081665765</v>
      </c>
      <c r="P27" s="9"/>
    </row>
    <row r="28" spans="1:16" ht="15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283970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283970</v>
      </c>
      <c r="O28" s="47">
        <f t="shared" si="1"/>
        <v>153.58031368307192</v>
      </c>
      <c r="P28" s="9"/>
    </row>
    <row r="29" spans="1:16" ht="15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182625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182625</v>
      </c>
      <c r="O29" s="47">
        <f t="shared" si="1"/>
        <v>98.76960519199568</v>
      </c>
      <c r="P29" s="9"/>
    </row>
    <row r="30" spans="1:16" ht="15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660849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660849</v>
      </c>
      <c r="O30" s="47">
        <f t="shared" si="1"/>
        <v>357.4088696592753</v>
      </c>
      <c r="P30" s="9"/>
    </row>
    <row r="31" spans="1:16" ht="15">
      <c r="A31" s="12"/>
      <c r="B31" s="25">
        <v>343.9</v>
      </c>
      <c r="C31" s="20" t="s">
        <v>40</v>
      </c>
      <c r="D31" s="46">
        <v>13719</v>
      </c>
      <c r="E31" s="46">
        <v>0</v>
      </c>
      <c r="F31" s="46">
        <v>0</v>
      </c>
      <c r="G31" s="46">
        <v>0</v>
      </c>
      <c r="H31" s="46">
        <v>0</v>
      </c>
      <c r="I31" s="46">
        <v>31873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45592</v>
      </c>
      <c r="O31" s="47">
        <f t="shared" si="1"/>
        <v>24.657652785289347</v>
      </c>
      <c r="P31" s="9"/>
    </row>
    <row r="32" spans="1:16" ht="15">
      <c r="A32" s="12"/>
      <c r="B32" s="25">
        <v>346.4</v>
      </c>
      <c r="C32" s="20" t="s">
        <v>61</v>
      </c>
      <c r="D32" s="46">
        <v>1885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1885</v>
      </c>
      <c r="O32" s="47">
        <f t="shared" si="1"/>
        <v>1.0194699837750134</v>
      </c>
      <c r="P32" s="9"/>
    </row>
    <row r="33" spans="1:16" ht="15">
      <c r="A33" s="12"/>
      <c r="B33" s="25">
        <v>347.2</v>
      </c>
      <c r="C33" s="20" t="s">
        <v>62</v>
      </c>
      <c r="D33" s="46">
        <v>2573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2573</v>
      </c>
      <c r="O33" s="47">
        <f t="shared" si="1"/>
        <v>1.3915630070308276</v>
      </c>
      <c r="P33" s="9"/>
    </row>
    <row r="34" spans="1:16" ht="15.75">
      <c r="A34" s="29" t="s">
        <v>35</v>
      </c>
      <c r="B34" s="30"/>
      <c r="C34" s="31"/>
      <c r="D34" s="32">
        <f aca="true" t="shared" si="8" ref="D34:M34">SUM(D35:D35)</f>
        <v>3953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4">SUM(D34:M34)</f>
        <v>3953</v>
      </c>
      <c r="O34" s="45">
        <f t="shared" si="1"/>
        <v>2.1379123850730126</v>
      </c>
      <c r="P34" s="10"/>
    </row>
    <row r="35" spans="1:16" ht="15">
      <c r="A35" s="13"/>
      <c r="B35" s="39">
        <v>351.3</v>
      </c>
      <c r="C35" s="21" t="s">
        <v>43</v>
      </c>
      <c r="D35" s="46">
        <v>3953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3953</v>
      </c>
      <c r="O35" s="47">
        <f t="shared" si="1"/>
        <v>2.1379123850730126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SUM(D37:D39)</f>
        <v>28000</v>
      </c>
      <c r="E36" s="32">
        <f t="shared" si="10"/>
        <v>98</v>
      </c>
      <c r="F36" s="32">
        <f t="shared" si="10"/>
        <v>0</v>
      </c>
      <c r="G36" s="32">
        <f t="shared" si="10"/>
        <v>52</v>
      </c>
      <c r="H36" s="32">
        <f t="shared" si="10"/>
        <v>0</v>
      </c>
      <c r="I36" s="32">
        <f t="shared" si="10"/>
        <v>668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28818</v>
      </c>
      <c r="O36" s="45">
        <f t="shared" si="1"/>
        <v>15.585722011898323</v>
      </c>
      <c r="P36" s="10"/>
    </row>
    <row r="37" spans="1:16" ht="15">
      <c r="A37" s="12"/>
      <c r="B37" s="25">
        <v>361.1</v>
      </c>
      <c r="C37" s="20" t="s">
        <v>44</v>
      </c>
      <c r="D37" s="46">
        <v>371</v>
      </c>
      <c r="E37" s="46">
        <v>98</v>
      </c>
      <c r="F37" s="46">
        <v>0</v>
      </c>
      <c r="G37" s="46">
        <v>52</v>
      </c>
      <c r="H37" s="46">
        <v>0</v>
      </c>
      <c r="I37" s="46">
        <v>668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1189</v>
      </c>
      <c r="O37" s="47">
        <f t="shared" si="1"/>
        <v>0.6430502974580855</v>
      </c>
      <c r="P37" s="9"/>
    </row>
    <row r="38" spans="1:16" ht="15">
      <c r="A38" s="12"/>
      <c r="B38" s="25">
        <v>362</v>
      </c>
      <c r="C38" s="20" t="s">
        <v>45</v>
      </c>
      <c r="D38" s="46">
        <v>17886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17886</v>
      </c>
      <c r="O38" s="47">
        <f t="shared" si="1"/>
        <v>9.673336938885884</v>
      </c>
      <c r="P38" s="9"/>
    </row>
    <row r="39" spans="1:16" ht="15">
      <c r="A39" s="12"/>
      <c r="B39" s="25">
        <v>369.9</v>
      </c>
      <c r="C39" s="20" t="s">
        <v>46</v>
      </c>
      <c r="D39" s="46">
        <v>9743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9743</v>
      </c>
      <c r="O39" s="47">
        <f t="shared" si="1"/>
        <v>5.269334775554354</v>
      </c>
      <c r="P39" s="9"/>
    </row>
    <row r="40" spans="1:16" ht="15.75">
      <c r="A40" s="29" t="s">
        <v>36</v>
      </c>
      <c r="B40" s="30"/>
      <c r="C40" s="31"/>
      <c r="D40" s="32">
        <f aca="true" t="shared" si="11" ref="D40:M40">SUM(D41:D43)</f>
        <v>10900</v>
      </c>
      <c r="E40" s="32">
        <f t="shared" si="11"/>
        <v>0</v>
      </c>
      <c r="F40" s="32">
        <f t="shared" si="11"/>
        <v>0</v>
      </c>
      <c r="G40" s="32">
        <f t="shared" si="11"/>
        <v>868265</v>
      </c>
      <c r="H40" s="32">
        <f t="shared" si="11"/>
        <v>0</v>
      </c>
      <c r="I40" s="32">
        <f t="shared" si="11"/>
        <v>223159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1102324</v>
      </c>
      <c r="O40" s="45">
        <f t="shared" si="1"/>
        <v>596.1730665224445</v>
      </c>
      <c r="P40" s="9"/>
    </row>
    <row r="41" spans="1:16" ht="15">
      <c r="A41" s="12"/>
      <c r="B41" s="25">
        <v>381</v>
      </c>
      <c r="C41" s="20" t="s">
        <v>63</v>
      </c>
      <c r="D41" s="46">
        <v>0</v>
      </c>
      <c r="E41" s="46">
        <v>0</v>
      </c>
      <c r="F41" s="46">
        <v>0</v>
      </c>
      <c r="G41" s="46">
        <v>14245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14245</v>
      </c>
      <c r="O41" s="47">
        <f t="shared" si="1"/>
        <v>7.704164413196322</v>
      </c>
      <c r="P41" s="9"/>
    </row>
    <row r="42" spans="1:16" ht="15">
      <c r="A42" s="12"/>
      <c r="B42" s="25">
        <v>384</v>
      </c>
      <c r="C42" s="20" t="s">
        <v>64</v>
      </c>
      <c r="D42" s="46">
        <v>10900</v>
      </c>
      <c r="E42" s="46">
        <v>0</v>
      </c>
      <c r="F42" s="46">
        <v>0</v>
      </c>
      <c r="G42" s="46">
        <v>854020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864920</v>
      </c>
      <c r="O42" s="47">
        <f t="shared" si="1"/>
        <v>467.7771768523526</v>
      </c>
      <c r="P42" s="9"/>
    </row>
    <row r="43" spans="1:16" ht="15.75" thickBot="1">
      <c r="A43" s="12"/>
      <c r="B43" s="25">
        <v>389.6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223159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223159</v>
      </c>
      <c r="O43" s="47">
        <f t="shared" si="1"/>
        <v>120.69172525689562</v>
      </c>
      <c r="P43" s="9"/>
    </row>
    <row r="44" spans="1:119" ht="16.5" thickBot="1">
      <c r="A44" s="14" t="s">
        <v>41</v>
      </c>
      <c r="B44" s="23"/>
      <c r="C44" s="22"/>
      <c r="D44" s="15">
        <f aca="true" t="shared" si="12" ref="D44:M44">SUM(D5,D13,D16,D26,D34,D36,D40)</f>
        <v>777276</v>
      </c>
      <c r="E44" s="15">
        <f t="shared" si="12"/>
        <v>111572</v>
      </c>
      <c r="F44" s="15">
        <f t="shared" si="12"/>
        <v>0</v>
      </c>
      <c r="G44" s="15">
        <f t="shared" si="12"/>
        <v>1143154</v>
      </c>
      <c r="H44" s="15">
        <f t="shared" si="12"/>
        <v>0</v>
      </c>
      <c r="I44" s="15">
        <f t="shared" si="12"/>
        <v>1383144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3415146</v>
      </c>
      <c r="O44" s="38">
        <f t="shared" si="1"/>
        <v>1847.0232558139535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65</v>
      </c>
      <c r="M46" s="48"/>
      <c r="N46" s="48"/>
      <c r="O46" s="43">
        <v>1849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thickBot="1">
      <c r="A48" s="52" t="s">
        <v>66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A48:O48"/>
    <mergeCell ref="L46:N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372726</v>
      </c>
      <c r="E5" s="27">
        <f t="shared" si="0"/>
        <v>109942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482668</v>
      </c>
      <c r="O5" s="33">
        <f aca="true" t="shared" si="1" ref="O5:O43">(N5/O$45)</f>
        <v>242.54673366834172</v>
      </c>
      <c r="P5" s="6"/>
    </row>
    <row r="6" spans="1:16" ht="15">
      <c r="A6" s="12"/>
      <c r="B6" s="25">
        <v>311</v>
      </c>
      <c r="C6" s="20" t="s">
        <v>2</v>
      </c>
      <c r="D6" s="46">
        <v>16607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16607</v>
      </c>
      <c r="O6" s="47">
        <f t="shared" si="1"/>
        <v>8.345226130653266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93180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93180</v>
      </c>
      <c r="O7" s="47">
        <f t="shared" si="1"/>
        <v>46.824120603015075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16762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16762</v>
      </c>
      <c r="O8" s="47">
        <f t="shared" si="1"/>
        <v>8.423115577889448</v>
      </c>
      <c r="P8" s="9"/>
    </row>
    <row r="9" spans="1:16" ht="15">
      <c r="A9" s="12"/>
      <c r="B9" s="25">
        <v>312.6</v>
      </c>
      <c r="C9" s="20" t="s">
        <v>12</v>
      </c>
      <c r="D9" s="46">
        <v>143291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143291</v>
      </c>
      <c r="O9" s="47">
        <f t="shared" si="1"/>
        <v>72.00552763819096</v>
      </c>
      <c r="P9" s="9"/>
    </row>
    <row r="10" spans="1:16" ht="15">
      <c r="A10" s="12"/>
      <c r="B10" s="25">
        <v>314.1</v>
      </c>
      <c r="C10" s="20" t="s">
        <v>13</v>
      </c>
      <c r="D10" s="46">
        <v>117740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117740</v>
      </c>
      <c r="O10" s="47">
        <f t="shared" si="1"/>
        <v>59.165829145728644</v>
      </c>
      <c r="P10" s="9"/>
    </row>
    <row r="11" spans="1:16" ht="15">
      <c r="A11" s="12"/>
      <c r="B11" s="25">
        <v>314.8</v>
      </c>
      <c r="C11" s="20" t="s">
        <v>14</v>
      </c>
      <c r="D11" s="46">
        <v>3356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3356</v>
      </c>
      <c r="O11" s="47">
        <f t="shared" si="1"/>
        <v>1.68643216080402</v>
      </c>
      <c r="P11" s="9"/>
    </row>
    <row r="12" spans="1:16" ht="15">
      <c r="A12" s="12"/>
      <c r="B12" s="25">
        <v>315</v>
      </c>
      <c r="C12" s="20" t="s">
        <v>15</v>
      </c>
      <c r="D12" s="46">
        <v>91732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91732</v>
      </c>
      <c r="O12" s="47">
        <f t="shared" si="1"/>
        <v>46.096482412060304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103782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103782</v>
      </c>
      <c r="O13" s="45">
        <f t="shared" si="1"/>
        <v>52.15175879396985</v>
      </c>
      <c r="P13" s="10"/>
    </row>
    <row r="14" spans="1:16" ht="15">
      <c r="A14" s="12"/>
      <c r="B14" s="25">
        <v>323.1</v>
      </c>
      <c r="C14" s="20" t="s">
        <v>17</v>
      </c>
      <c r="D14" s="46">
        <v>98118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98118</v>
      </c>
      <c r="O14" s="47">
        <f t="shared" si="1"/>
        <v>49.30552763819095</v>
      </c>
      <c r="P14" s="9"/>
    </row>
    <row r="15" spans="1:16" ht="15">
      <c r="A15" s="12"/>
      <c r="B15" s="25">
        <v>329</v>
      </c>
      <c r="C15" s="20" t="s">
        <v>18</v>
      </c>
      <c r="D15" s="46">
        <v>5664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5664</v>
      </c>
      <c r="O15" s="47">
        <f t="shared" si="1"/>
        <v>2.8462311557788946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SUM(D17:D26)</f>
        <v>207759</v>
      </c>
      <c r="E16" s="32">
        <f t="shared" si="4"/>
        <v>0</v>
      </c>
      <c r="F16" s="32">
        <f t="shared" si="4"/>
        <v>0</v>
      </c>
      <c r="G16" s="32">
        <f t="shared" si="4"/>
        <v>379672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587431</v>
      </c>
      <c r="O16" s="45">
        <f t="shared" si="1"/>
        <v>295.1914572864322</v>
      </c>
      <c r="P16" s="10"/>
    </row>
    <row r="17" spans="1:16" ht="15">
      <c r="A17" s="12"/>
      <c r="B17" s="25">
        <v>331.35</v>
      </c>
      <c r="C17" s="20" t="s">
        <v>20</v>
      </c>
      <c r="D17" s="46">
        <v>0</v>
      </c>
      <c r="E17" s="46">
        <v>0</v>
      </c>
      <c r="F17" s="46">
        <v>0</v>
      </c>
      <c r="G17" s="46">
        <v>189646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4">SUM(D17:M17)</f>
        <v>189646</v>
      </c>
      <c r="O17" s="47">
        <f t="shared" si="1"/>
        <v>95.29949748743718</v>
      </c>
      <c r="P17" s="9"/>
    </row>
    <row r="18" spans="1:16" ht="15">
      <c r="A18" s="12"/>
      <c r="B18" s="25">
        <v>334.7</v>
      </c>
      <c r="C18" s="20" t="s">
        <v>21</v>
      </c>
      <c r="D18" s="46">
        <v>0</v>
      </c>
      <c r="E18" s="46">
        <v>0</v>
      </c>
      <c r="F18" s="46">
        <v>0</v>
      </c>
      <c r="G18" s="46">
        <v>190026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190026</v>
      </c>
      <c r="O18" s="47">
        <f t="shared" si="1"/>
        <v>95.49045226130653</v>
      </c>
      <c r="P18" s="9"/>
    </row>
    <row r="19" spans="1:16" ht="15">
      <c r="A19" s="12"/>
      <c r="B19" s="25">
        <v>334.9</v>
      </c>
      <c r="C19" s="20" t="s">
        <v>22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1000</v>
      </c>
      <c r="O19" s="47">
        <f t="shared" si="1"/>
        <v>0.5025125628140703</v>
      </c>
      <c r="P19" s="9"/>
    </row>
    <row r="20" spans="1:16" ht="15">
      <c r="A20" s="12"/>
      <c r="B20" s="25">
        <v>335.12</v>
      </c>
      <c r="C20" s="20" t="s">
        <v>23</v>
      </c>
      <c r="D20" s="46">
        <v>102200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102200</v>
      </c>
      <c r="O20" s="47">
        <f t="shared" si="1"/>
        <v>51.35678391959799</v>
      </c>
      <c r="P20" s="9"/>
    </row>
    <row r="21" spans="1:16" ht="15">
      <c r="A21" s="12"/>
      <c r="B21" s="25">
        <v>335.14</v>
      </c>
      <c r="C21" s="20" t="s">
        <v>24</v>
      </c>
      <c r="D21" s="46">
        <v>1513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1513</v>
      </c>
      <c r="O21" s="47">
        <f t="shared" si="1"/>
        <v>0.7603015075376884</v>
      </c>
      <c r="P21" s="9"/>
    </row>
    <row r="22" spans="1:16" ht="15">
      <c r="A22" s="12"/>
      <c r="B22" s="25">
        <v>335.15</v>
      </c>
      <c r="C22" s="20" t="s">
        <v>25</v>
      </c>
      <c r="D22" s="46">
        <v>923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923</v>
      </c>
      <c r="O22" s="47">
        <f t="shared" si="1"/>
        <v>0.4638190954773869</v>
      </c>
      <c r="P22" s="9"/>
    </row>
    <row r="23" spans="1:16" ht="15">
      <c r="A23" s="12"/>
      <c r="B23" s="25">
        <v>335.18</v>
      </c>
      <c r="C23" s="20" t="s">
        <v>26</v>
      </c>
      <c r="D23" s="46">
        <v>80026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80026</v>
      </c>
      <c r="O23" s="47">
        <f t="shared" si="1"/>
        <v>40.21407035175879</v>
      </c>
      <c r="P23" s="9"/>
    </row>
    <row r="24" spans="1:16" ht="15">
      <c r="A24" s="12"/>
      <c r="B24" s="25">
        <v>335.49</v>
      </c>
      <c r="C24" s="20" t="s">
        <v>27</v>
      </c>
      <c r="D24" s="46">
        <v>518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518</v>
      </c>
      <c r="O24" s="47">
        <f t="shared" si="1"/>
        <v>0.26030150753768844</v>
      </c>
      <c r="P24" s="9"/>
    </row>
    <row r="25" spans="1:16" ht="15">
      <c r="A25" s="12"/>
      <c r="B25" s="25">
        <v>337.2</v>
      </c>
      <c r="C25" s="20" t="s">
        <v>28</v>
      </c>
      <c r="D25" s="46">
        <v>13000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43">SUM(D25:M25)</f>
        <v>13000</v>
      </c>
      <c r="O25" s="47">
        <f t="shared" si="1"/>
        <v>6.532663316582915</v>
      </c>
      <c r="P25" s="9"/>
    </row>
    <row r="26" spans="1:16" ht="15">
      <c r="A26" s="12"/>
      <c r="B26" s="25">
        <v>337.7</v>
      </c>
      <c r="C26" s="20" t="s">
        <v>29</v>
      </c>
      <c r="D26" s="46">
        <v>8579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8579</v>
      </c>
      <c r="O26" s="47">
        <f t="shared" si="1"/>
        <v>4.31105527638191</v>
      </c>
      <c r="P26" s="9"/>
    </row>
    <row r="27" spans="1:16" ht="15.75">
      <c r="A27" s="29" t="s">
        <v>34</v>
      </c>
      <c r="B27" s="30"/>
      <c r="C27" s="31"/>
      <c r="D27" s="32">
        <f aca="true" t="shared" si="7" ref="D27:M27">SUM(D28:D32)</f>
        <v>30032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1138020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1168052</v>
      </c>
      <c r="O27" s="45">
        <f t="shared" si="1"/>
        <v>586.9608040201005</v>
      </c>
      <c r="P27" s="10"/>
    </row>
    <row r="28" spans="1:16" ht="15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248683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248683</v>
      </c>
      <c r="O28" s="47">
        <f t="shared" si="1"/>
        <v>124.96633165829145</v>
      </c>
      <c r="P28" s="9"/>
    </row>
    <row r="29" spans="1:16" ht="15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185044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185044</v>
      </c>
      <c r="O29" s="47">
        <f t="shared" si="1"/>
        <v>92.98693467336683</v>
      </c>
      <c r="P29" s="9"/>
    </row>
    <row r="30" spans="1:16" ht="15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704293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704293</v>
      </c>
      <c r="O30" s="47">
        <f t="shared" si="1"/>
        <v>353.91608040201004</v>
      </c>
      <c r="P30" s="9"/>
    </row>
    <row r="31" spans="1:16" ht="15">
      <c r="A31" s="12"/>
      <c r="B31" s="25">
        <v>343.9</v>
      </c>
      <c r="C31" s="20" t="s">
        <v>40</v>
      </c>
      <c r="D31" s="46">
        <v>13573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13573</v>
      </c>
      <c r="O31" s="47">
        <f t="shared" si="1"/>
        <v>6.820603015075377</v>
      </c>
      <c r="P31" s="9"/>
    </row>
    <row r="32" spans="1:16" ht="15">
      <c r="A32" s="12"/>
      <c r="B32" s="25">
        <v>349</v>
      </c>
      <c r="C32" s="20" t="s">
        <v>0</v>
      </c>
      <c r="D32" s="46">
        <v>16459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16459</v>
      </c>
      <c r="O32" s="47">
        <f t="shared" si="1"/>
        <v>8.270854271356784</v>
      </c>
      <c r="P32" s="9"/>
    </row>
    <row r="33" spans="1:16" ht="15.75">
      <c r="A33" s="29" t="s">
        <v>35</v>
      </c>
      <c r="B33" s="30"/>
      <c r="C33" s="31"/>
      <c r="D33" s="32">
        <f aca="true" t="shared" si="8" ref="D33:M33">SUM(D34:D34)</f>
        <v>3019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6"/>
        <v>3019</v>
      </c>
      <c r="O33" s="45">
        <f t="shared" si="1"/>
        <v>1.5170854271356784</v>
      </c>
      <c r="P33" s="10"/>
    </row>
    <row r="34" spans="1:16" ht="15">
      <c r="A34" s="13"/>
      <c r="B34" s="39">
        <v>351.3</v>
      </c>
      <c r="C34" s="21" t="s">
        <v>43</v>
      </c>
      <c r="D34" s="46">
        <v>3019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3019</v>
      </c>
      <c r="O34" s="47">
        <f t="shared" si="1"/>
        <v>1.5170854271356784</v>
      </c>
      <c r="P34" s="9"/>
    </row>
    <row r="35" spans="1:16" ht="15.75">
      <c r="A35" s="29" t="s">
        <v>3</v>
      </c>
      <c r="B35" s="30"/>
      <c r="C35" s="31"/>
      <c r="D35" s="32">
        <f aca="true" t="shared" si="9" ref="D35:M35">SUM(D36:D38)</f>
        <v>33784</v>
      </c>
      <c r="E35" s="32">
        <f t="shared" si="9"/>
        <v>117</v>
      </c>
      <c r="F35" s="32">
        <f t="shared" si="9"/>
        <v>0</v>
      </c>
      <c r="G35" s="32">
        <f t="shared" si="9"/>
        <v>187</v>
      </c>
      <c r="H35" s="32">
        <f t="shared" si="9"/>
        <v>0</v>
      </c>
      <c r="I35" s="32">
        <f t="shared" si="9"/>
        <v>24805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6"/>
        <v>58893</v>
      </c>
      <c r="O35" s="45">
        <f t="shared" si="1"/>
        <v>29.594472361809046</v>
      </c>
      <c r="P35" s="10"/>
    </row>
    <row r="36" spans="1:16" ht="15">
      <c r="A36" s="12"/>
      <c r="B36" s="25">
        <v>361.1</v>
      </c>
      <c r="C36" s="20" t="s">
        <v>44</v>
      </c>
      <c r="D36" s="46">
        <v>2107</v>
      </c>
      <c r="E36" s="46">
        <v>73</v>
      </c>
      <c r="F36" s="46">
        <v>0</v>
      </c>
      <c r="G36" s="46">
        <v>169</v>
      </c>
      <c r="H36" s="46">
        <v>0</v>
      </c>
      <c r="I36" s="46">
        <v>3065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5414</v>
      </c>
      <c r="O36" s="47">
        <f t="shared" si="1"/>
        <v>2.720603015075377</v>
      </c>
      <c r="P36" s="9"/>
    </row>
    <row r="37" spans="1:16" ht="15">
      <c r="A37" s="12"/>
      <c r="B37" s="25">
        <v>362</v>
      </c>
      <c r="C37" s="20" t="s">
        <v>45</v>
      </c>
      <c r="D37" s="46">
        <v>17736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17736</v>
      </c>
      <c r="O37" s="47">
        <f t="shared" si="1"/>
        <v>8.912562814070352</v>
      </c>
      <c r="P37" s="9"/>
    </row>
    <row r="38" spans="1:16" ht="15">
      <c r="A38" s="12"/>
      <c r="B38" s="25">
        <v>369.9</v>
      </c>
      <c r="C38" s="20" t="s">
        <v>46</v>
      </c>
      <c r="D38" s="46">
        <v>13941</v>
      </c>
      <c r="E38" s="46">
        <v>44</v>
      </c>
      <c r="F38" s="46">
        <v>0</v>
      </c>
      <c r="G38" s="46">
        <v>18</v>
      </c>
      <c r="H38" s="46">
        <v>0</v>
      </c>
      <c r="I38" s="46">
        <v>21740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35743</v>
      </c>
      <c r="O38" s="47">
        <f t="shared" si="1"/>
        <v>17.96130653266332</v>
      </c>
      <c r="P38" s="9"/>
    </row>
    <row r="39" spans="1:16" ht="15.75">
      <c r="A39" s="29" t="s">
        <v>36</v>
      </c>
      <c r="B39" s="30"/>
      <c r="C39" s="31"/>
      <c r="D39" s="32">
        <f aca="true" t="shared" si="10" ref="D39:M39">SUM(D40:D42)</f>
        <v>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518792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518792</v>
      </c>
      <c r="O39" s="45">
        <f t="shared" si="1"/>
        <v>260.6994974874372</v>
      </c>
      <c r="P39" s="9"/>
    </row>
    <row r="40" spans="1:16" ht="15">
      <c r="A40" s="12"/>
      <c r="B40" s="25">
        <v>389.5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371036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371036</v>
      </c>
      <c r="O40" s="47">
        <f t="shared" si="1"/>
        <v>186.4502512562814</v>
      </c>
      <c r="P40" s="9"/>
    </row>
    <row r="41" spans="1:16" ht="15">
      <c r="A41" s="12"/>
      <c r="B41" s="25">
        <v>389.6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133510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133510</v>
      </c>
      <c r="O41" s="47">
        <f t="shared" si="1"/>
        <v>67.09045226130654</v>
      </c>
      <c r="P41" s="9"/>
    </row>
    <row r="42" spans="1:16" ht="15.75" thickBot="1">
      <c r="A42" s="12"/>
      <c r="B42" s="25">
        <v>389.7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14246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14246</v>
      </c>
      <c r="O42" s="47">
        <f t="shared" si="1"/>
        <v>7.158793969849246</v>
      </c>
      <c r="P42" s="9"/>
    </row>
    <row r="43" spans="1:119" ht="16.5" thickBot="1">
      <c r="A43" s="14" t="s">
        <v>41</v>
      </c>
      <c r="B43" s="23"/>
      <c r="C43" s="22"/>
      <c r="D43" s="15">
        <f aca="true" t="shared" si="11" ref="D43:M43">SUM(D5,D13,D16,D27,D33,D35,D39)</f>
        <v>751102</v>
      </c>
      <c r="E43" s="15">
        <f t="shared" si="11"/>
        <v>110059</v>
      </c>
      <c r="F43" s="15">
        <f t="shared" si="11"/>
        <v>0</v>
      </c>
      <c r="G43" s="15">
        <f t="shared" si="11"/>
        <v>379859</v>
      </c>
      <c r="H43" s="15">
        <f t="shared" si="11"/>
        <v>0</v>
      </c>
      <c r="I43" s="15">
        <f t="shared" si="11"/>
        <v>1681617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6"/>
        <v>2922637</v>
      </c>
      <c r="O43" s="38">
        <f t="shared" si="1"/>
        <v>1468.6618090452262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56</v>
      </c>
      <c r="M45" s="48"/>
      <c r="N45" s="48"/>
      <c r="O45" s="43">
        <v>1990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323947</v>
      </c>
      <c r="E5" s="27">
        <f t="shared" si="0"/>
        <v>114790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438737</v>
      </c>
      <c r="O5" s="33">
        <f aca="true" t="shared" si="1" ref="O5:O48">(N5/O$50)</f>
        <v>220.9149043303122</v>
      </c>
      <c r="P5" s="6"/>
    </row>
    <row r="6" spans="1:16" ht="15">
      <c r="A6" s="12"/>
      <c r="B6" s="25">
        <v>311</v>
      </c>
      <c r="C6" s="20" t="s">
        <v>2</v>
      </c>
      <c r="D6" s="46">
        <v>15217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15217</v>
      </c>
      <c r="O6" s="47">
        <f t="shared" si="1"/>
        <v>7.662134944612286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96728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96728</v>
      </c>
      <c r="O7" s="47">
        <f t="shared" si="1"/>
        <v>48.70493454179255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18062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18062</v>
      </c>
      <c r="O8" s="47">
        <f t="shared" si="1"/>
        <v>9.094662638469284</v>
      </c>
      <c r="P8" s="9"/>
    </row>
    <row r="9" spans="1:16" ht="15">
      <c r="A9" s="12"/>
      <c r="B9" s="25">
        <v>312.6</v>
      </c>
      <c r="C9" s="20" t="s">
        <v>12</v>
      </c>
      <c r="D9" s="46">
        <v>154235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154235</v>
      </c>
      <c r="O9" s="47">
        <f t="shared" si="1"/>
        <v>77.66112789526687</v>
      </c>
      <c r="P9" s="9"/>
    </row>
    <row r="10" spans="1:16" ht="15">
      <c r="A10" s="12"/>
      <c r="B10" s="25">
        <v>314.1</v>
      </c>
      <c r="C10" s="20" t="s">
        <v>13</v>
      </c>
      <c r="D10" s="46">
        <v>107233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107233</v>
      </c>
      <c r="O10" s="47">
        <f t="shared" si="1"/>
        <v>53.9944612286002</v>
      </c>
      <c r="P10" s="9"/>
    </row>
    <row r="11" spans="1:16" ht="15">
      <c r="A11" s="12"/>
      <c r="B11" s="25">
        <v>314.8</v>
      </c>
      <c r="C11" s="20" t="s">
        <v>14</v>
      </c>
      <c r="D11" s="46">
        <v>3161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3161</v>
      </c>
      <c r="O11" s="47">
        <f t="shared" si="1"/>
        <v>1.5916414904330312</v>
      </c>
      <c r="P11" s="9"/>
    </row>
    <row r="12" spans="1:16" ht="15">
      <c r="A12" s="12"/>
      <c r="B12" s="25">
        <v>315</v>
      </c>
      <c r="C12" s="20" t="s">
        <v>15</v>
      </c>
      <c r="D12" s="46">
        <v>44101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44101</v>
      </c>
      <c r="O12" s="47">
        <f t="shared" si="1"/>
        <v>22.205941591137965</v>
      </c>
      <c r="P12" s="9"/>
    </row>
    <row r="13" spans="1:16" ht="15.75">
      <c r="A13" s="29" t="s">
        <v>85</v>
      </c>
      <c r="B13" s="30"/>
      <c r="C13" s="31"/>
      <c r="D13" s="32">
        <f aca="true" t="shared" si="3" ref="D13:M13">SUM(D14:D15)</f>
        <v>100673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100673</v>
      </c>
      <c r="O13" s="45">
        <f t="shared" si="1"/>
        <v>50.691339375629404</v>
      </c>
      <c r="P13" s="10"/>
    </row>
    <row r="14" spans="1:16" ht="15">
      <c r="A14" s="12"/>
      <c r="B14" s="25">
        <v>323.1</v>
      </c>
      <c r="C14" s="20" t="s">
        <v>17</v>
      </c>
      <c r="D14" s="46">
        <v>93408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93408</v>
      </c>
      <c r="O14" s="47">
        <f t="shared" si="1"/>
        <v>47.03323262839879</v>
      </c>
      <c r="P14" s="9"/>
    </row>
    <row r="15" spans="1:16" ht="15">
      <c r="A15" s="12"/>
      <c r="B15" s="25">
        <v>329</v>
      </c>
      <c r="C15" s="20" t="s">
        <v>86</v>
      </c>
      <c r="D15" s="46">
        <v>7265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7265</v>
      </c>
      <c r="O15" s="47">
        <f t="shared" si="1"/>
        <v>3.6581067472306144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SUM(D17:D28)</f>
        <v>238403</v>
      </c>
      <c r="E16" s="32">
        <f t="shared" si="4"/>
        <v>10174</v>
      </c>
      <c r="F16" s="32">
        <f t="shared" si="4"/>
        <v>0</v>
      </c>
      <c r="G16" s="32">
        <f t="shared" si="4"/>
        <v>406159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654736</v>
      </c>
      <c r="O16" s="45">
        <f t="shared" si="1"/>
        <v>329.6757301107754</v>
      </c>
      <c r="P16" s="10"/>
    </row>
    <row r="17" spans="1:16" ht="15">
      <c r="A17" s="12"/>
      <c r="B17" s="25">
        <v>331.31</v>
      </c>
      <c r="C17" s="20" t="s">
        <v>87</v>
      </c>
      <c r="D17" s="46">
        <v>0</v>
      </c>
      <c r="E17" s="46">
        <v>0</v>
      </c>
      <c r="F17" s="46">
        <v>0</v>
      </c>
      <c r="G17" s="46">
        <v>164986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6">SUM(D17:M17)</f>
        <v>164986</v>
      </c>
      <c r="O17" s="47">
        <f t="shared" si="1"/>
        <v>83.07452165156093</v>
      </c>
      <c r="P17" s="9"/>
    </row>
    <row r="18" spans="1:16" ht="15">
      <c r="A18" s="12"/>
      <c r="B18" s="25">
        <v>331.35</v>
      </c>
      <c r="C18" s="20" t="s">
        <v>20</v>
      </c>
      <c r="D18" s="46">
        <v>0</v>
      </c>
      <c r="E18" s="46">
        <v>0</v>
      </c>
      <c r="F18" s="46">
        <v>0</v>
      </c>
      <c r="G18" s="46">
        <v>145150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145150</v>
      </c>
      <c r="O18" s="47">
        <f t="shared" si="1"/>
        <v>73.08660624370594</v>
      </c>
      <c r="P18" s="9"/>
    </row>
    <row r="19" spans="1:16" ht="15">
      <c r="A19" s="12"/>
      <c r="B19" s="25">
        <v>334.31</v>
      </c>
      <c r="C19" s="20" t="s">
        <v>88</v>
      </c>
      <c r="D19" s="46">
        <v>0</v>
      </c>
      <c r="E19" s="46">
        <v>0</v>
      </c>
      <c r="F19" s="46">
        <v>0</v>
      </c>
      <c r="G19" s="46">
        <v>56669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56669</v>
      </c>
      <c r="O19" s="47">
        <f t="shared" si="1"/>
        <v>28.53423967774421</v>
      </c>
      <c r="P19" s="9"/>
    </row>
    <row r="20" spans="1:16" ht="15">
      <c r="A20" s="12"/>
      <c r="B20" s="25">
        <v>334.35</v>
      </c>
      <c r="C20" s="20" t="s">
        <v>59</v>
      </c>
      <c r="D20" s="46">
        <v>0</v>
      </c>
      <c r="E20" s="46">
        <v>0</v>
      </c>
      <c r="F20" s="46">
        <v>0</v>
      </c>
      <c r="G20" s="46">
        <v>39354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39354</v>
      </c>
      <c r="O20" s="47">
        <f t="shared" si="1"/>
        <v>19.815709969788518</v>
      </c>
      <c r="P20" s="9"/>
    </row>
    <row r="21" spans="1:16" ht="15">
      <c r="A21" s="12"/>
      <c r="B21" s="25">
        <v>334.7</v>
      </c>
      <c r="C21" s="20" t="s">
        <v>21</v>
      </c>
      <c r="D21" s="46">
        <v>0</v>
      </c>
      <c r="E21" s="46">
        <v>10174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10174</v>
      </c>
      <c r="O21" s="47">
        <f t="shared" si="1"/>
        <v>5.122860020140987</v>
      </c>
      <c r="P21" s="9"/>
    </row>
    <row r="22" spans="1:16" ht="15">
      <c r="A22" s="12"/>
      <c r="B22" s="25">
        <v>335.12</v>
      </c>
      <c r="C22" s="20" t="s">
        <v>23</v>
      </c>
      <c r="D22" s="46">
        <v>115848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115848</v>
      </c>
      <c r="O22" s="47">
        <f t="shared" si="1"/>
        <v>58.33232628398792</v>
      </c>
      <c r="P22" s="9"/>
    </row>
    <row r="23" spans="1:16" ht="15">
      <c r="A23" s="12"/>
      <c r="B23" s="25">
        <v>335.14</v>
      </c>
      <c r="C23" s="20" t="s">
        <v>24</v>
      </c>
      <c r="D23" s="46">
        <v>1734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1734</v>
      </c>
      <c r="O23" s="47">
        <f t="shared" si="1"/>
        <v>0.8731117824773413</v>
      </c>
      <c r="P23" s="9"/>
    </row>
    <row r="24" spans="1:16" ht="15">
      <c r="A24" s="12"/>
      <c r="B24" s="25">
        <v>335.15</v>
      </c>
      <c r="C24" s="20" t="s">
        <v>25</v>
      </c>
      <c r="D24" s="46">
        <v>941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941</v>
      </c>
      <c r="O24" s="47">
        <f t="shared" si="1"/>
        <v>0.4738167170191339</v>
      </c>
      <c r="P24" s="9"/>
    </row>
    <row r="25" spans="1:16" ht="15">
      <c r="A25" s="12"/>
      <c r="B25" s="25">
        <v>335.18</v>
      </c>
      <c r="C25" s="20" t="s">
        <v>26</v>
      </c>
      <c r="D25" s="46">
        <v>92003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92003</v>
      </c>
      <c r="O25" s="47">
        <f t="shared" si="1"/>
        <v>46.3257804632427</v>
      </c>
      <c r="P25" s="9"/>
    </row>
    <row r="26" spans="1:16" ht="15">
      <c r="A26" s="12"/>
      <c r="B26" s="25">
        <v>335.49</v>
      </c>
      <c r="C26" s="20" t="s">
        <v>27</v>
      </c>
      <c r="D26" s="46">
        <v>707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707</v>
      </c>
      <c r="O26" s="47">
        <f t="shared" si="1"/>
        <v>0.35599194360523667</v>
      </c>
      <c r="P26" s="9"/>
    </row>
    <row r="27" spans="1:16" ht="15">
      <c r="A27" s="12"/>
      <c r="B27" s="25">
        <v>337.2</v>
      </c>
      <c r="C27" s="20" t="s">
        <v>28</v>
      </c>
      <c r="D27" s="46">
        <v>13000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13000</v>
      </c>
      <c r="O27" s="47">
        <f t="shared" si="1"/>
        <v>6.545820745216516</v>
      </c>
      <c r="P27" s="9"/>
    </row>
    <row r="28" spans="1:16" ht="15">
      <c r="A28" s="12"/>
      <c r="B28" s="25">
        <v>337.7</v>
      </c>
      <c r="C28" s="20" t="s">
        <v>29</v>
      </c>
      <c r="D28" s="46">
        <v>14170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14170</v>
      </c>
      <c r="O28" s="47">
        <f t="shared" si="1"/>
        <v>7.134944612286002</v>
      </c>
      <c r="P28" s="9"/>
    </row>
    <row r="29" spans="1:16" ht="15.75">
      <c r="A29" s="29" t="s">
        <v>34</v>
      </c>
      <c r="B29" s="30"/>
      <c r="C29" s="31"/>
      <c r="D29" s="32">
        <f aca="true" t="shared" si="6" ref="D29:M29">SUM(D30:D37)</f>
        <v>35877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963978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999855</v>
      </c>
      <c r="O29" s="45">
        <f t="shared" si="1"/>
        <v>503.45166163141994</v>
      </c>
      <c r="P29" s="10"/>
    </row>
    <row r="30" spans="1:16" ht="15">
      <c r="A30" s="12"/>
      <c r="B30" s="25">
        <v>342.2</v>
      </c>
      <c r="C30" s="20" t="s">
        <v>60</v>
      </c>
      <c r="D30" s="46">
        <v>11461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9">SUM(D30:M30)</f>
        <v>11461</v>
      </c>
      <c r="O30" s="47">
        <f t="shared" si="1"/>
        <v>5.770896273917422</v>
      </c>
      <c r="P30" s="9"/>
    </row>
    <row r="31" spans="1:16" ht="15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177771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177771</v>
      </c>
      <c r="O31" s="47">
        <f t="shared" si="1"/>
        <v>89.51208459214502</v>
      </c>
      <c r="P31" s="9"/>
    </row>
    <row r="32" spans="1:16" ht="15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187922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187922</v>
      </c>
      <c r="O32" s="47">
        <f t="shared" si="1"/>
        <v>94.6233635448137</v>
      </c>
      <c r="P32" s="9"/>
    </row>
    <row r="33" spans="1:16" ht="15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598285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598285</v>
      </c>
      <c r="O33" s="47">
        <f t="shared" si="1"/>
        <v>301.2512588116818</v>
      </c>
      <c r="P33" s="9"/>
    </row>
    <row r="34" spans="1:16" ht="15">
      <c r="A34" s="12"/>
      <c r="B34" s="25">
        <v>343.9</v>
      </c>
      <c r="C34" s="20" t="s">
        <v>40</v>
      </c>
      <c r="D34" s="46">
        <v>16099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16099</v>
      </c>
      <c r="O34" s="47">
        <f t="shared" si="1"/>
        <v>8.10624370594159</v>
      </c>
      <c r="P34" s="9"/>
    </row>
    <row r="35" spans="1:16" ht="15">
      <c r="A35" s="12"/>
      <c r="B35" s="25">
        <v>346.4</v>
      </c>
      <c r="C35" s="20" t="s">
        <v>61</v>
      </c>
      <c r="D35" s="46">
        <v>4000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4000</v>
      </c>
      <c r="O35" s="47">
        <f t="shared" si="1"/>
        <v>2.014098690835851</v>
      </c>
      <c r="P35" s="9"/>
    </row>
    <row r="36" spans="1:16" ht="15">
      <c r="A36" s="12"/>
      <c r="B36" s="25">
        <v>347.2</v>
      </c>
      <c r="C36" s="20" t="s">
        <v>62</v>
      </c>
      <c r="D36" s="46">
        <v>4132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4132</v>
      </c>
      <c r="O36" s="47">
        <f t="shared" si="1"/>
        <v>2.080563947633434</v>
      </c>
      <c r="P36" s="9"/>
    </row>
    <row r="37" spans="1:16" ht="15">
      <c r="A37" s="12"/>
      <c r="B37" s="25">
        <v>349</v>
      </c>
      <c r="C37" s="20" t="s">
        <v>0</v>
      </c>
      <c r="D37" s="46">
        <v>185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185</v>
      </c>
      <c r="O37" s="47">
        <f t="shared" si="1"/>
        <v>0.0931520644511581</v>
      </c>
      <c r="P37" s="9"/>
    </row>
    <row r="38" spans="1:16" ht="15.75">
      <c r="A38" s="29" t="s">
        <v>35</v>
      </c>
      <c r="B38" s="30"/>
      <c r="C38" s="31"/>
      <c r="D38" s="32">
        <f aca="true" t="shared" si="8" ref="D38:M38">SUM(D39:D39)</f>
        <v>3986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7"/>
        <v>3986</v>
      </c>
      <c r="O38" s="45">
        <f t="shared" si="1"/>
        <v>2.0070493454179257</v>
      </c>
      <c r="P38" s="10"/>
    </row>
    <row r="39" spans="1:16" ht="15">
      <c r="A39" s="13"/>
      <c r="B39" s="39">
        <v>351.3</v>
      </c>
      <c r="C39" s="21" t="s">
        <v>43</v>
      </c>
      <c r="D39" s="46">
        <v>3986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3986</v>
      </c>
      <c r="O39" s="47">
        <f t="shared" si="1"/>
        <v>2.0070493454179257</v>
      </c>
      <c r="P39" s="9"/>
    </row>
    <row r="40" spans="1:16" ht="15.75">
      <c r="A40" s="29" t="s">
        <v>3</v>
      </c>
      <c r="B40" s="30"/>
      <c r="C40" s="31"/>
      <c r="D40" s="32">
        <f aca="true" t="shared" si="9" ref="D40:M40">SUM(D41:D43)</f>
        <v>32142</v>
      </c>
      <c r="E40" s="32">
        <f t="shared" si="9"/>
        <v>654</v>
      </c>
      <c r="F40" s="32">
        <f t="shared" si="9"/>
        <v>0</v>
      </c>
      <c r="G40" s="32">
        <f t="shared" si="9"/>
        <v>3</v>
      </c>
      <c r="H40" s="32">
        <f t="shared" si="9"/>
        <v>0</v>
      </c>
      <c r="I40" s="32">
        <f t="shared" si="9"/>
        <v>25560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48">SUM(D40:M40)</f>
        <v>58359</v>
      </c>
      <c r="O40" s="45">
        <f t="shared" si="1"/>
        <v>29.385196374622357</v>
      </c>
      <c r="P40" s="10"/>
    </row>
    <row r="41" spans="1:16" ht="15">
      <c r="A41" s="12"/>
      <c r="B41" s="25">
        <v>361.1</v>
      </c>
      <c r="C41" s="20" t="s">
        <v>44</v>
      </c>
      <c r="D41" s="46">
        <v>1264</v>
      </c>
      <c r="E41" s="46">
        <v>654</v>
      </c>
      <c r="F41" s="46">
        <v>0</v>
      </c>
      <c r="G41" s="46">
        <v>3</v>
      </c>
      <c r="H41" s="46">
        <v>0</v>
      </c>
      <c r="I41" s="46">
        <v>3339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5260</v>
      </c>
      <c r="O41" s="47">
        <f t="shared" si="1"/>
        <v>2.648539778449144</v>
      </c>
      <c r="P41" s="9"/>
    </row>
    <row r="42" spans="1:16" ht="15">
      <c r="A42" s="12"/>
      <c r="B42" s="25">
        <v>362</v>
      </c>
      <c r="C42" s="20" t="s">
        <v>45</v>
      </c>
      <c r="D42" s="46">
        <v>17738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17738</v>
      </c>
      <c r="O42" s="47">
        <f t="shared" si="1"/>
        <v>8.931520644511581</v>
      </c>
      <c r="P42" s="9"/>
    </row>
    <row r="43" spans="1:16" ht="15">
      <c r="A43" s="12"/>
      <c r="B43" s="25">
        <v>369.9</v>
      </c>
      <c r="C43" s="20" t="s">
        <v>46</v>
      </c>
      <c r="D43" s="46">
        <v>13140</v>
      </c>
      <c r="E43" s="46">
        <v>0</v>
      </c>
      <c r="F43" s="46">
        <v>0</v>
      </c>
      <c r="G43" s="46">
        <v>0</v>
      </c>
      <c r="H43" s="46">
        <v>0</v>
      </c>
      <c r="I43" s="46">
        <v>22221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35361</v>
      </c>
      <c r="O43" s="47">
        <f t="shared" si="1"/>
        <v>17.805135951661633</v>
      </c>
      <c r="P43" s="9"/>
    </row>
    <row r="44" spans="1:16" ht="15.75">
      <c r="A44" s="29" t="s">
        <v>36</v>
      </c>
      <c r="B44" s="30"/>
      <c r="C44" s="31"/>
      <c r="D44" s="32">
        <f aca="true" t="shared" si="11" ref="D44:M44">SUM(D45:D47)</f>
        <v>0</v>
      </c>
      <c r="E44" s="32">
        <f t="shared" si="11"/>
        <v>0</v>
      </c>
      <c r="F44" s="32">
        <f t="shared" si="11"/>
        <v>0</v>
      </c>
      <c r="G44" s="32">
        <f t="shared" si="11"/>
        <v>300</v>
      </c>
      <c r="H44" s="32">
        <f t="shared" si="11"/>
        <v>0</v>
      </c>
      <c r="I44" s="32">
        <f t="shared" si="11"/>
        <v>1364097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1364397</v>
      </c>
      <c r="O44" s="45">
        <f t="shared" si="1"/>
        <v>687.0075528700906</v>
      </c>
      <c r="P44" s="9"/>
    </row>
    <row r="45" spans="1:16" ht="15">
      <c r="A45" s="12"/>
      <c r="B45" s="25">
        <v>381</v>
      </c>
      <c r="C45" s="20" t="s">
        <v>63</v>
      </c>
      <c r="D45" s="46">
        <v>0</v>
      </c>
      <c r="E45" s="46">
        <v>0</v>
      </c>
      <c r="F45" s="46">
        <v>0</v>
      </c>
      <c r="G45" s="46">
        <v>300</v>
      </c>
      <c r="H45" s="46">
        <v>0</v>
      </c>
      <c r="I45" s="46">
        <v>51741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52041</v>
      </c>
      <c r="O45" s="47">
        <f t="shared" si="1"/>
        <v>26.20392749244713</v>
      </c>
      <c r="P45" s="9"/>
    </row>
    <row r="46" spans="1:16" ht="15">
      <c r="A46" s="12"/>
      <c r="B46" s="25">
        <v>389.5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438890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438890</v>
      </c>
      <c r="O46" s="47">
        <f t="shared" si="1"/>
        <v>220.99194360523666</v>
      </c>
      <c r="P46" s="9"/>
    </row>
    <row r="47" spans="1:16" ht="15.75" thickBot="1">
      <c r="A47" s="12"/>
      <c r="B47" s="25">
        <v>389.6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873466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873466</v>
      </c>
      <c r="O47" s="47">
        <f t="shared" si="1"/>
        <v>439.81168177240687</v>
      </c>
      <c r="P47" s="9"/>
    </row>
    <row r="48" spans="1:119" ht="16.5" thickBot="1">
      <c r="A48" s="14" t="s">
        <v>41</v>
      </c>
      <c r="B48" s="23"/>
      <c r="C48" s="22"/>
      <c r="D48" s="15">
        <f aca="true" t="shared" si="12" ref="D48:M48">SUM(D5,D13,D16,D29,D38,D40,D44)</f>
        <v>735028</v>
      </c>
      <c r="E48" s="15">
        <f t="shared" si="12"/>
        <v>125618</v>
      </c>
      <c r="F48" s="15">
        <f t="shared" si="12"/>
        <v>0</v>
      </c>
      <c r="G48" s="15">
        <f t="shared" si="12"/>
        <v>406462</v>
      </c>
      <c r="H48" s="15">
        <f t="shared" si="12"/>
        <v>0</v>
      </c>
      <c r="I48" s="15">
        <f t="shared" si="12"/>
        <v>2353635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0"/>
        <v>3620743</v>
      </c>
      <c r="O48" s="38">
        <f t="shared" si="1"/>
        <v>1823.133434038268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89</v>
      </c>
      <c r="M50" s="48"/>
      <c r="N50" s="48"/>
      <c r="O50" s="43">
        <v>1986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469900</v>
      </c>
      <c r="E5" s="27">
        <f t="shared" si="0"/>
        <v>113648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583548</v>
      </c>
      <c r="O5" s="33">
        <f aca="true" t="shared" si="1" ref="O5:O49">(N5/O$51)</f>
        <v>343.0617283950617</v>
      </c>
      <c r="P5" s="6"/>
    </row>
    <row r="6" spans="1:16" ht="15">
      <c r="A6" s="12"/>
      <c r="B6" s="25">
        <v>311</v>
      </c>
      <c r="C6" s="20" t="s">
        <v>2</v>
      </c>
      <c r="D6" s="46">
        <v>51774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51774</v>
      </c>
      <c r="O6" s="47">
        <f t="shared" si="1"/>
        <v>30.437389770723104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17891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17891</v>
      </c>
      <c r="O7" s="47">
        <f t="shared" si="1"/>
        <v>10.51793062904174</v>
      </c>
      <c r="P7" s="9"/>
    </row>
    <row r="8" spans="1:16" ht="15">
      <c r="A8" s="12"/>
      <c r="B8" s="25">
        <v>312.41</v>
      </c>
      <c r="C8" s="20" t="s">
        <v>76</v>
      </c>
      <c r="D8" s="46">
        <v>0</v>
      </c>
      <c r="E8" s="46">
        <v>95757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95757</v>
      </c>
      <c r="O8" s="47">
        <f t="shared" si="1"/>
        <v>56.29453262786596</v>
      </c>
      <c r="P8" s="9"/>
    </row>
    <row r="9" spans="1:16" ht="15">
      <c r="A9" s="12"/>
      <c r="B9" s="25">
        <v>312.6</v>
      </c>
      <c r="C9" s="20" t="s">
        <v>12</v>
      </c>
      <c r="D9" s="46">
        <v>201773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201773</v>
      </c>
      <c r="O9" s="47">
        <f t="shared" si="1"/>
        <v>118.62022339800117</v>
      </c>
      <c r="P9" s="9"/>
    </row>
    <row r="10" spans="1:16" ht="15">
      <c r="A10" s="12"/>
      <c r="B10" s="25">
        <v>314.1</v>
      </c>
      <c r="C10" s="20" t="s">
        <v>13</v>
      </c>
      <c r="D10" s="46">
        <v>169216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169216</v>
      </c>
      <c r="O10" s="47">
        <f t="shared" si="1"/>
        <v>99.48030570252793</v>
      </c>
      <c r="P10" s="9"/>
    </row>
    <row r="11" spans="1:16" ht="15">
      <c r="A11" s="12"/>
      <c r="B11" s="25">
        <v>314.8</v>
      </c>
      <c r="C11" s="20" t="s">
        <v>14</v>
      </c>
      <c r="D11" s="46">
        <v>2613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2613</v>
      </c>
      <c r="O11" s="47">
        <f t="shared" si="1"/>
        <v>1.5361552028218695</v>
      </c>
      <c r="P11" s="9"/>
    </row>
    <row r="12" spans="1:16" ht="15">
      <c r="A12" s="12"/>
      <c r="B12" s="25">
        <v>315</v>
      </c>
      <c r="C12" s="20" t="s">
        <v>77</v>
      </c>
      <c r="D12" s="46">
        <v>44524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44524</v>
      </c>
      <c r="O12" s="47">
        <f t="shared" si="1"/>
        <v>26.175191064079954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101485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101485</v>
      </c>
      <c r="O13" s="45">
        <f t="shared" si="1"/>
        <v>59.66196355085244</v>
      </c>
      <c r="P13" s="10"/>
    </row>
    <row r="14" spans="1:16" ht="15">
      <c r="A14" s="12"/>
      <c r="B14" s="25">
        <v>323.1</v>
      </c>
      <c r="C14" s="20" t="s">
        <v>17</v>
      </c>
      <c r="D14" s="46">
        <v>95301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95301</v>
      </c>
      <c r="O14" s="47">
        <f t="shared" si="1"/>
        <v>56.026455026455025</v>
      </c>
      <c r="P14" s="9"/>
    </row>
    <row r="15" spans="1:16" ht="15">
      <c r="A15" s="12"/>
      <c r="B15" s="25">
        <v>329</v>
      </c>
      <c r="C15" s="20" t="s">
        <v>18</v>
      </c>
      <c r="D15" s="46">
        <v>6184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6184</v>
      </c>
      <c r="O15" s="47">
        <f t="shared" si="1"/>
        <v>3.6355085243974132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SUM(D17:D28)</f>
        <v>1484905</v>
      </c>
      <c r="E16" s="32">
        <f t="shared" si="5"/>
        <v>412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155180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1640497</v>
      </c>
      <c r="O16" s="45">
        <f t="shared" si="1"/>
        <v>964.4309229864785</v>
      </c>
      <c r="P16" s="10"/>
    </row>
    <row r="17" spans="1:16" ht="15">
      <c r="A17" s="12"/>
      <c r="B17" s="25">
        <v>331.2</v>
      </c>
      <c r="C17" s="20" t="s">
        <v>113</v>
      </c>
      <c r="D17" s="46">
        <v>10971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10971</v>
      </c>
      <c r="O17" s="47">
        <f t="shared" si="1"/>
        <v>6.449735449735449</v>
      </c>
      <c r="P17" s="9"/>
    </row>
    <row r="18" spans="1:16" ht="15">
      <c r="A18" s="12"/>
      <c r="B18" s="25">
        <v>331.5</v>
      </c>
      <c r="C18" s="20" t="s">
        <v>114</v>
      </c>
      <c r="D18" s="46">
        <v>251642</v>
      </c>
      <c r="E18" s="46">
        <v>412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252054</v>
      </c>
      <c r="O18" s="47">
        <f t="shared" si="1"/>
        <v>148.17989417989418</v>
      </c>
      <c r="P18" s="9"/>
    </row>
    <row r="19" spans="1:16" ht="15">
      <c r="A19" s="12"/>
      <c r="B19" s="25">
        <v>334.31</v>
      </c>
      <c r="C19" s="20" t="s">
        <v>88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44289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44289</v>
      </c>
      <c r="O19" s="47">
        <f t="shared" si="1"/>
        <v>26.037037037037038</v>
      </c>
      <c r="P19" s="9"/>
    </row>
    <row r="20" spans="1:16" ht="15">
      <c r="A20" s="12"/>
      <c r="B20" s="25">
        <v>334.35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110891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110891</v>
      </c>
      <c r="O20" s="47">
        <f t="shared" si="1"/>
        <v>65.19165196942974</v>
      </c>
      <c r="P20" s="9"/>
    </row>
    <row r="21" spans="1:16" ht="15">
      <c r="A21" s="12"/>
      <c r="B21" s="25">
        <v>334.49</v>
      </c>
      <c r="C21" s="20" t="s">
        <v>69</v>
      </c>
      <c r="D21" s="46">
        <v>756020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756020</v>
      </c>
      <c r="O21" s="47">
        <f t="shared" si="1"/>
        <v>444.45620223398004</v>
      </c>
      <c r="P21" s="9"/>
    </row>
    <row r="22" spans="1:16" ht="15">
      <c r="A22" s="12"/>
      <c r="B22" s="25">
        <v>335.12</v>
      </c>
      <c r="C22" s="20" t="s">
        <v>78</v>
      </c>
      <c r="D22" s="46">
        <v>107128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107128</v>
      </c>
      <c r="O22" s="47">
        <f t="shared" si="1"/>
        <v>62.97942386831276</v>
      </c>
      <c r="P22" s="9"/>
    </row>
    <row r="23" spans="1:16" ht="15">
      <c r="A23" s="12"/>
      <c r="B23" s="25">
        <v>335.14</v>
      </c>
      <c r="C23" s="20" t="s">
        <v>79</v>
      </c>
      <c r="D23" s="46">
        <v>1294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1294</v>
      </c>
      <c r="O23" s="47">
        <f t="shared" si="1"/>
        <v>0.7607289829512052</v>
      </c>
      <c r="P23" s="9"/>
    </row>
    <row r="24" spans="1:16" ht="15">
      <c r="A24" s="12"/>
      <c r="B24" s="25">
        <v>335.15</v>
      </c>
      <c r="C24" s="20" t="s">
        <v>80</v>
      </c>
      <c r="D24" s="46">
        <v>1309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1309</v>
      </c>
      <c r="O24" s="47">
        <f t="shared" si="1"/>
        <v>0.7695473251028807</v>
      </c>
      <c r="P24" s="9"/>
    </row>
    <row r="25" spans="1:16" ht="15">
      <c r="A25" s="12"/>
      <c r="B25" s="25">
        <v>335.18</v>
      </c>
      <c r="C25" s="20" t="s">
        <v>81</v>
      </c>
      <c r="D25" s="46">
        <v>105839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105839</v>
      </c>
      <c r="O25" s="47">
        <f t="shared" si="1"/>
        <v>62.221634332745445</v>
      </c>
      <c r="P25" s="9"/>
    </row>
    <row r="26" spans="1:16" ht="15">
      <c r="A26" s="12"/>
      <c r="B26" s="25">
        <v>335.49</v>
      </c>
      <c r="C26" s="20" t="s">
        <v>27</v>
      </c>
      <c r="D26" s="46">
        <v>1624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1624</v>
      </c>
      <c r="O26" s="47">
        <f t="shared" si="1"/>
        <v>0.9547325102880658</v>
      </c>
      <c r="P26" s="9"/>
    </row>
    <row r="27" spans="1:16" ht="15">
      <c r="A27" s="12"/>
      <c r="B27" s="25">
        <v>337.2</v>
      </c>
      <c r="C27" s="20" t="s">
        <v>28</v>
      </c>
      <c r="D27" s="46">
        <v>236000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236000</v>
      </c>
      <c r="O27" s="47">
        <f t="shared" si="1"/>
        <v>138.74191651969429</v>
      </c>
      <c r="P27" s="9"/>
    </row>
    <row r="28" spans="1:16" ht="15">
      <c r="A28" s="12"/>
      <c r="B28" s="25">
        <v>337.7</v>
      </c>
      <c r="C28" s="20" t="s">
        <v>29</v>
      </c>
      <c r="D28" s="46">
        <v>13078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13078</v>
      </c>
      <c r="O28" s="47">
        <f t="shared" si="1"/>
        <v>7.688418577307466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SUM(D30:D38)</f>
        <v>73506</v>
      </c>
      <c r="E29" s="32">
        <f t="shared" si="7"/>
        <v>5390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1326807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1405703</v>
      </c>
      <c r="O29" s="45">
        <f t="shared" si="1"/>
        <v>826.398001175779</v>
      </c>
      <c r="P29" s="10"/>
    </row>
    <row r="30" spans="1:16" ht="15">
      <c r="A30" s="12"/>
      <c r="B30" s="25">
        <v>342.2</v>
      </c>
      <c r="C30" s="20" t="s">
        <v>60</v>
      </c>
      <c r="D30" s="46">
        <v>40079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8">SUM(D30:M30)</f>
        <v>40079</v>
      </c>
      <c r="O30" s="47">
        <f t="shared" si="1"/>
        <v>23.562022339800116</v>
      </c>
      <c r="P30" s="9"/>
    </row>
    <row r="31" spans="1:16" ht="15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247548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247548</v>
      </c>
      <c r="O31" s="47">
        <f t="shared" si="1"/>
        <v>145.53086419753086</v>
      </c>
      <c r="P31" s="9"/>
    </row>
    <row r="32" spans="1:16" ht="15">
      <c r="A32" s="12"/>
      <c r="B32" s="25">
        <v>343.6</v>
      </c>
      <c r="C32" s="20" t="s">
        <v>103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1051313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1051313</v>
      </c>
      <c r="O32" s="47">
        <f t="shared" si="1"/>
        <v>618.0558495002939</v>
      </c>
      <c r="P32" s="9"/>
    </row>
    <row r="33" spans="1:16" ht="15">
      <c r="A33" s="12"/>
      <c r="B33" s="25">
        <v>343.9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27946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27946</v>
      </c>
      <c r="O33" s="47">
        <f t="shared" si="1"/>
        <v>16.429159318048207</v>
      </c>
      <c r="P33" s="9"/>
    </row>
    <row r="34" spans="1:16" ht="15">
      <c r="A34" s="12"/>
      <c r="B34" s="25">
        <v>344.9</v>
      </c>
      <c r="C34" s="20" t="s">
        <v>82</v>
      </c>
      <c r="D34" s="46">
        <v>15120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15120</v>
      </c>
      <c r="O34" s="47">
        <f t="shared" si="1"/>
        <v>8.88888888888889</v>
      </c>
      <c r="P34" s="9"/>
    </row>
    <row r="35" spans="1:16" ht="15">
      <c r="A35" s="12"/>
      <c r="B35" s="25">
        <v>346.4</v>
      </c>
      <c r="C35" s="20" t="s">
        <v>61</v>
      </c>
      <c r="D35" s="46">
        <v>9706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9706</v>
      </c>
      <c r="O35" s="47">
        <f t="shared" si="1"/>
        <v>5.7060552616108176</v>
      </c>
      <c r="P35" s="9"/>
    </row>
    <row r="36" spans="1:16" ht="15">
      <c r="A36" s="12"/>
      <c r="B36" s="25">
        <v>347.2</v>
      </c>
      <c r="C36" s="20" t="s">
        <v>62</v>
      </c>
      <c r="D36" s="46">
        <v>3133</v>
      </c>
      <c r="E36" s="46">
        <v>5390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8523</v>
      </c>
      <c r="O36" s="47">
        <f t="shared" si="1"/>
        <v>5.01058201058201</v>
      </c>
      <c r="P36" s="9"/>
    </row>
    <row r="37" spans="1:16" ht="15">
      <c r="A37" s="12"/>
      <c r="B37" s="25">
        <v>347.4</v>
      </c>
      <c r="C37" s="20" t="s">
        <v>96</v>
      </c>
      <c r="D37" s="46">
        <v>4602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4602</v>
      </c>
      <c r="O37" s="47">
        <f t="shared" si="1"/>
        <v>2.7054673721340388</v>
      </c>
      <c r="P37" s="9"/>
    </row>
    <row r="38" spans="1:16" ht="15">
      <c r="A38" s="12"/>
      <c r="B38" s="25">
        <v>349</v>
      </c>
      <c r="C38" s="20" t="s">
        <v>0</v>
      </c>
      <c r="D38" s="46">
        <v>866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866</v>
      </c>
      <c r="O38" s="47">
        <f t="shared" si="1"/>
        <v>0.5091122868900647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SUM(D40:D40)</f>
        <v>2165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9">SUM(D39:M39)</f>
        <v>2165</v>
      </c>
      <c r="O39" s="45">
        <f t="shared" si="1"/>
        <v>1.2727807172251617</v>
      </c>
      <c r="P39" s="10"/>
    </row>
    <row r="40" spans="1:16" ht="15">
      <c r="A40" s="13"/>
      <c r="B40" s="39">
        <v>351.3</v>
      </c>
      <c r="C40" s="21" t="s">
        <v>43</v>
      </c>
      <c r="D40" s="46">
        <v>2165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2165</v>
      </c>
      <c r="O40" s="47">
        <f t="shared" si="1"/>
        <v>1.2727807172251617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SUM(D42:D45)</f>
        <v>33047</v>
      </c>
      <c r="E41" s="32">
        <f t="shared" si="11"/>
        <v>93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25829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58969</v>
      </c>
      <c r="O41" s="45">
        <f t="shared" si="1"/>
        <v>34.66725455614345</v>
      </c>
      <c r="P41" s="10"/>
    </row>
    <row r="42" spans="1:16" ht="15">
      <c r="A42" s="12"/>
      <c r="B42" s="25">
        <v>361.1</v>
      </c>
      <c r="C42" s="20" t="s">
        <v>44</v>
      </c>
      <c r="D42" s="46">
        <v>1557</v>
      </c>
      <c r="E42" s="46">
        <v>93</v>
      </c>
      <c r="F42" s="46">
        <v>0</v>
      </c>
      <c r="G42" s="46">
        <v>0</v>
      </c>
      <c r="H42" s="46">
        <v>0</v>
      </c>
      <c r="I42" s="46">
        <v>3135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4785</v>
      </c>
      <c r="O42" s="47">
        <f t="shared" si="1"/>
        <v>2.81305114638448</v>
      </c>
      <c r="P42" s="9"/>
    </row>
    <row r="43" spans="1:16" ht="15">
      <c r="A43" s="12"/>
      <c r="B43" s="25">
        <v>362</v>
      </c>
      <c r="C43" s="20" t="s">
        <v>45</v>
      </c>
      <c r="D43" s="46">
        <v>17763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17763</v>
      </c>
      <c r="O43" s="47">
        <f t="shared" si="1"/>
        <v>10.44268077601411</v>
      </c>
      <c r="P43" s="9"/>
    </row>
    <row r="44" spans="1:16" ht="15">
      <c r="A44" s="12"/>
      <c r="B44" s="25">
        <v>364</v>
      </c>
      <c r="C44" s="20" t="s">
        <v>92</v>
      </c>
      <c r="D44" s="46">
        <v>5506</v>
      </c>
      <c r="E44" s="46">
        <v>0</v>
      </c>
      <c r="F44" s="46">
        <v>0</v>
      </c>
      <c r="G44" s="46">
        <v>0</v>
      </c>
      <c r="H44" s="46">
        <v>0</v>
      </c>
      <c r="I44" s="46">
        <v>22694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28200</v>
      </c>
      <c r="O44" s="47">
        <f t="shared" si="1"/>
        <v>16.57848324514991</v>
      </c>
      <c r="P44" s="9"/>
    </row>
    <row r="45" spans="1:16" ht="15">
      <c r="A45" s="12"/>
      <c r="B45" s="25">
        <v>369.9</v>
      </c>
      <c r="C45" s="20" t="s">
        <v>46</v>
      </c>
      <c r="D45" s="46">
        <v>8221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8221</v>
      </c>
      <c r="O45" s="47">
        <f t="shared" si="1"/>
        <v>4.833039388594944</v>
      </c>
      <c r="P45" s="9"/>
    </row>
    <row r="46" spans="1:16" ht="15.75">
      <c r="A46" s="29" t="s">
        <v>36</v>
      </c>
      <c r="B46" s="30"/>
      <c r="C46" s="31"/>
      <c r="D46" s="32">
        <f aca="true" t="shared" si="12" ref="D46:M46">SUM(D47:D48)</f>
        <v>161877</v>
      </c>
      <c r="E46" s="32">
        <f t="shared" si="12"/>
        <v>244212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256257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662346</v>
      </c>
      <c r="O46" s="45">
        <f t="shared" si="1"/>
        <v>389.3862433862434</v>
      </c>
      <c r="P46" s="9"/>
    </row>
    <row r="47" spans="1:16" ht="15">
      <c r="A47" s="12"/>
      <c r="B47" s="25">
        <v>381</v>
      </c>
      <c r="C47" s="20" t="s">
        <v>63</v>
      </c>
      <c r="D47" s="46">
        <v>51270</v>
      </c>
      <c r="E47" s="46">
        <v>244212</v>
      </c>
      <c r="F47" s="46">
        <v>0</v>
      </c>
      <c r="G47" s="46">
        <v>0</v>
      </c>
      <c r="H47" s="46">
        <v>0</v>
      </c>
      <c r="I47" s="46">
        <v>77845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373327</v>
      </c>
      <c r="O47" s="47">
        <f t="shared" si="1"/>
        <v>219.47501469723693</v>
      </c>
      <c r="P47" s="9"/>
    </row>
    <row r="48" spans="1:16" ht="15.75" thickBot="1">
      <c r="A48" s="12"/>
      <c r="B48" s="25">
        <v>388.2</v>
      </c>
      <c r="C48" s="20" t="s">
        <v>109</v>
      </c>
      <c r="D48" s="46">
        <v>110607</v>
      </c>
      <c r="E48" s="46">
        <v>0</v>
      </c>
      <c r="F48" s="46">
        <v>0</v>
      </c>
      <c r="G48" s="46">
        <v>0</v>
      </c>
      <c r="H48" s="46">
        <v>0</v>
      </c>
      <c r="I48" s="46">
        <v>178412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289019</v>
      </c>
      <c r="O48" s="47">
        <f t="shared" si="1"/>
        <v>169.91122868900646</v>
      </c>
      <c r="P48" s="9"/>
    </row>
    <row r="49" spans="1:119" ht="16.5" thickBot="1">
      <c r="A49" s="14" t="s">
        <v>41</v>
      </c>
      <c r="B49" s="23"/>
      <c r="C49" s="22"/>
      <c r="D49" s="15">
        <f aca="true" t="shared" si="13" ref="D49:M49">SUM(D5,D13,D16,D29,D39,D41,D46)</f>
        <v>2326885</v>
      </c>
      <c r="E49" s="15">
        <f t="shared" si="13"/>
        <v>363755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1764073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4454713</v>
      </c>
      <c r="O49" s="38">
        <f t="shared" si="1"/>
        <v>2618.8788947677835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115</v>
      </c>
      <c r="M51" s="48"/>
      <c r="N51" s="48"/>
      <c r="O51" s="43">
        <v>1701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438694</v>
      </c>
      <c r="E5" s="27">
        <f t="shared" si="0"/>
        <v>119893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558587</v>
      </c>
      <c r="O5" s="33">
        <f aca="true" t="shared" si="1" ref="O5:O46">(N5/O$48)</f>
        <v>309.9816870144284</v>
      </c>
      <c r="P5" s="6"/>
    </row>
    <row r="6" spans="1:16" ht="15">
      <c r="A6" s="12"/>
      <c r="B6" s="25">
        <v>311</v>
      </c>
      <c r="C6" s="20" t="s">
        <v>2</v>
      </c>
      <c r="D6" s="46">
        <v>21074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21074</v>
      </c>
      <c r="O6" s="47">
        <f t="shared" si="1"/>
        <v>11.69478357380688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101660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101660</v>
      </c>
      <c r="O7" s="47">
        <f t="shared" si="1"/>
        <v>56.41509433962264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18233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18233</v>
      </c>
      <c r="O8" s="47">
        <f t="shared" si="1"/>
        <v>10.118201997780243</v>
      </c>
      <c r="P8" s="9"/>
    </row>
    <row r="9" spans="1:16" ht="15">
      <c r="A9" s="12"/>
      <c r="B9" s="25">
        <v>312.6</v>
      </c>
      <c r="C9" s="20" t="s">
        <v>12</v>
      </c>
      <c r="D9" s="46">
        <v>213933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213933</v>
      </c>
      <c r="O9" s="47">
        <f t="shared" si="1"/>
        <v>118.71975582685904</v>
      </c>
      <c r="P9" s="9"/>
    </row>
    <row r="10" spans="1:16" ht="15">
      <c r="A10" s="12"/>
      <c r="B10" s="25">
        <v>314.1</v>
      </c>
      <c r="C10" s="20" t="s">
        <v>13</v>
      </c>
      <c r="D10" s="46">
        <v>160872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160872</v>
      </c>
      <c r="O10" s="47">
        <f t="shared" si="1"/>
        <v>89.2741398446171</v>
      </c>
      <c r="P10" s="9"/>
    </row>
    <row r="11" spans="1:16" ht="15">
      <c r="A11" s="12"/>
      <c r="B11" s="25">
        <v>314.8</v>
      </c>
      <c r="C11" s="20" t="s">
        <v>14</v>
      </c>
      <c r="D11" s="46">
        <v>4122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4122</v>
      </c>
      <c r="O11" s="47">
        <f t="shared" si="1"/>
        <v>2.2874583795782466</v>
      </c>
      <c r="P11" s="9"/>
    </row>
    <row r="12" spans="1:16" ht="15">
      <c r="A12" s="12"/>
      <c r="B12" s="25">
        <v>315</v>
      </c>
      <c r="C12" s="20" t="s">
        <v>77</v>
      </c>
      <c r="D12" s="46">
        <v>38693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38693</v>
      </c>
      <c r="O12" s="47">
        <f t="shared" si="1"/>
        <v>21.472253052164262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101185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101185</v>
      </c>
      <c r="O13" s="45">
        <f t="shared" si="1"/>
        <v>56.15149833518313</v>
      </c>
      <c r="P13" s="10"/>
    </row>
    <row r="14" spans="1:16" ht="15">
      <c r="A14" s="12"/>
      <c r="B14" s="25">
        <v>323.1</v>
      </c>
      <c r="C14" s="20" t="s">
        <v>17</v>
      </c>
      <c r="D14" s="46">
        <v>93716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93716</v>
      </c>
      <c r="O14" s="47">
        <f t="shared" si="1"/>
        <v>52.00665926748058</v>
      </c>
      <c r="P14" s="9"/>
    </row>
    <row r="15" spans="1:16" ht="15">
      <c r="A15" s="12"/>
      <c r="B15" s="25">
        <v>329</v>
      </c>
      <c r="C15" s="20" t="s">
        <v>18</v>
      </c>
      <c r="D15" s="46">
        <v>7469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7469</v>
      </c>
      <c r="O15" s="47">
        <f t="shared" si="1"/>
        <v>4.144839067702553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SUM(D17:D24)</f>
        <v>398377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398377</v>
      </c>
      <c r="O16" s="45">
        <f t="shared" si="1"/>
        <v>221.07491675915648</v>
      </c>
      <c r="P16" s="10"/>
    </row>
    <row r="17" spans="1:16" ht="15">
      <c r="A17" s="12"/>
      <c r="B17" s="25">
        <v>334.2</v>
      </c>
      <c r="C17" s="20" t="s">
        <v>68</v>
      </c>
      <c r="D17" s="46">
        <v>129250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129250</v>
      </c>
      <c r="O17" s="47">
        <f t="shared" si="1"/>
        <v>71.7258601553829</v>
      </c>
      <c r="P17" s="9"/>
    </row>
    <row r="18" spans="1:16" ht="15">
      <c r="A18" s="12"/>
      <c r="B18" s="25">
        <v>335.12</v>
      </c>
      <c r="C18" s="20" t="s">
        <v>78</v>
      </c>
      <c r="D18" s="46">
        <v>111425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111425</v>
      </c>
      <c r="O18" s="47">
        <f t="shared" si="1"/>
        <v>61.834073251942286</v>
      </c>
      <c r="P18" s="9"/>
    </row>
    <row r="19" spans="1:16" ht="15">
      <c r="A19" s="12"/>
      <c r="B19" s="25">
        <v>335.14</v>
      </c>
      <c r="C19" s="20" t="s">
        <v>79</v>
      </c>
      <c r="D19" s="46">
        <v>774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774</v>
      </c>
      <c r="O19" s="47">
        <f t="shared" si="1"/>
        <v>0.4295227524972253</v>
      </c>
      <c r="P19" s="9"/>
    </row>
    <row r="20" spans="1:16" ht="15">
      <c r="A20" s="12"/>
      <c r="B20" s="25">
        <v>335.15</v>
      </c>
      <c r="C20" s="20" t="s">
        <v>80</v>
      </c>
      <c r="D20" s="46">
        <v>463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463</v>
      </c>
      <c r="O20" s="47">
        <f t="shared" si="1"/>
        <v>0.25693673695893454</v>
      </c>
      <c r="P20" s="9"/>
    </row>
    <row r="21" spans="1:16" ht="15">
      <c r="A21" s="12"/>
      <c r="B21" s="25">
        <v>335.18</v>
      </c>
      <c r="C21" s="20" t="s">
        <v>81</v>
      </c>
      <c r="D21" s="46">
        <v>117567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117567</v>
      </c>
      <c r="O21" s="47">
        <f t="shared" si="1"/>
        <v>65.24250832408435</v>
      </c>
      <c r="P21" s="9"/>
    </row>
    <row r="22" spans="1:16" ht="15">
      <c r="A22" s="12"/>
      <c r="B22" s="25">
        <v>335.49</v>
      </c>
      <c r="C22" s="20" t="s">
        <v>27</v>
      </c>
      <c r="D22" s="46">
        <v>1365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1365</v>
      </c>
      <c r="O22" s="47">
        <f t="shared" si="1"/>
        <v>0.7574916759156493</v>
      </c>
      <c r="P22" s="9"/>
    </row>
    <row r="23" spans="1:16" ht="15">
      <c r="A23" s="12"/>
      <c r="B23" s="25">
        <v>337.2</v>
      </c>
      <c r="C23" s="20" t="s">
        <v>28</v>
      </c>
      <c r="D23" s="46">
        <v>29080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29080</v>
      </c>
      <c r="O23" s="47">
        <f t="shared" si="1"/>
        <v>16.137624861265262</v>
      </c>
      <c r="P23" s="9"/>
    </row>
    <row r="24" spans="1:16" ht="15">
      <c r="A24" s="12"/>
      <c r="B24" s="25">
        <v>337.7</v>
      </c>
      <c r="C24" s="20" t="s">
        <v>29</v>
      </c>
      <c r="D24" s="46">
        <v>8453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8453</v>
      </c>
      <c r="O24" s="47">
        <f t="shared" si="1"/>
        <v>4.690899001109878</v>
      </c>
      <c r="P24" s="9"/>
    </row>
    <row r="25" spans="1:16" ht="15.75">
      <c r="A25" s="29" t="s">
        <v>34</v>
      </c>
      <c r="B25" s="30"/>
      <c r="C25" s="31"/>
      <c r="D25" s="32">
        <f aca="true" t="shared" si="6" ref="D25:M25">SUM(D26:D34)</f>
        <v>64910</v>
      </c>
      <c r="E25" s="32">
        <f t="shared" si="6"/>
        <v>10948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1389448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1465306</v>
      </c>
      <c r="O25" s="45">
        <f t="shared" si="1"/>
        <v>813.1553829078802</v>
      </c>
      <c r="P25" s="10"/>
    </row>
    <row r="26" spans="1:16" ht="15">
      <c r="A26" s="12"/>
      <c r="B26" s="25">
        <v>342.2</v>
      </c>
      <c r="C26" s="20" t="s">
        <v>60</v>
      </c>
      <c r="D26" s="46">
        <v>32113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4">SUM(D26:M26)</f>
        <v>32113</v>
      </c>
      <c r="O26" s="47">
        <f t="shared" si="1"/>
        <v>17.82075471698113</v>
      </c>
      <c r="P26" s="9"/>
    </row>
    <row r="27" spans="1:16" ht="15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238519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238519</v>
      </c>
      <c r="O27" s="47">
        <f t="shared" si="1"/>
        <v>132.36348501664816</v>
      </c>
      <c r="P27" s="9"/>
    </row>
    <row r="28" spans="1:16" ht="15">
      <c r="A28" s="12"/>
      <c r="B28" s="25">
        <v>343.6</v>
      </c>
      <c r="C28" s="20" t="s">
        <v>103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1119687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1119687</v>
      </c>
      <c r="O28" s="47">
        <f t="shared" si="1"/>
        <v>621.357935627081</v>
      </c>
      <c r="P28" s="9"/>
    </row>
    <row r="29" spans="1:16" ht="15">
      <c r="A29" s="12"/>
      <c r="B29" s="25">
        <v>343.9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31242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31242</v>
      </c>
      <c r="O29" s="47">
        <f t="shared" si="1"/>
        <v>17.337402885682575</v>
      </c>
      <c r="P29" s="9"/>
    </row>
    <row r="30" spans="1:16" ht="15">
      <c r="A30" s="12"/>
      <c r="B30" s="25">
        <v>344.9</v>
      </c>
      <c r="C30" s="20" t="s">
        <v>82</v>
      </c>
      <c r="D30" s="46">
        <v>15108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15108</v>
      </c>
      <c r="O30" s="47">
        <f t="shared" si="1"/>
        <v>8.384017758046616</v>
      </c>
      <c r="P30" s="9"/>
    </row>
    <row r="31" spans="1:16" ht="15">
      <c r="A31" s="12"/>
      <c r="B31" s="25">
        <v>346.4</v>
      </c>
      <c r="C31" s="20" t="s">
        <v>61</v>
      </c>
      <c r="D31" s="46">
        <v>9752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9752</v>
      </c>
      <c r="O31" s="47">
        <f t="shared" si="1"/>
        <v>5.411764705882353</v>
      </c>
      <c r="P31" s="9"/>
    </row>
    <row r="32" spans="1:16" ht="15">
      <c r="A32" s="12"/>
      <c r="B32" s="25">
        <v>347.2</v>
      </c>
      <c r="C32" s="20" t="s">
        <v>62</v>
      </c>
      <c r="D32" s="46">
        <v>1763</v>
      </c>
      <c r="E32" s="46">
        <v>10948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12711</v>
      </c>
      <c r="O32" s="47">
        <f t="shared" si="1"/>
        <v>7.053829078801332</v>
      </c>
      <c r="P32" s="9"/>
    </row>
    <row r="33" spans="1:16" ht="15">
      <c r="A33" s="12"/>
      <c r="B33" s="25">
        <v>347.4</v>
      </c>
      <c r="C33" s="20" t="s">
        <v>96</v>
      </c>
      <c r="D33" s="46">
        <v>5446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5446</v>
      </c>
      <c r="O33" s="47">
        <f t="shared" si="1"/>
        <v>3.0221975582685903</v>
      </c>
      <c r="P33" s="9"/>
    </row>
    <row r="34" spans="1:16" ht="15">
      <c r="A34" s="12"/>
      <c r="B34" s="25">
        <v>349</v>
      </c>
      <c r="C34" s="20" t="s">
        <v>0</v>
      </c>
      <c r="D34" s="46">
        <v>728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728</v>
      </c>
      <c r="O34" s="47">
        <f t="shared" si="1"/>
        <v>0.4039955604883463</v>
      </c>
      <c r="P34" s="9"/>
    </row>
    <row r="35" spans="1:16" ht="15.75">
      <c r="A35" s="29" t="s">
        <v>35</v>
      </c>
      <c r="B35" s="30"/>
      <c r="C35" s="31"/>
      <c r="D35" s="32">
        <f aca="true" t="shared" si="8" ref="D35:M35">SUM(D36:D36)</f>
        <v>3252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6">SUM(D35:M35)</f>
        <v>3252</v>
      </c>
      <c r="O35" s="45">
        <f t="shared" si="1"/>
        <v>1.804661487236404</v>
      </c>
      <c r="P35" s="10"/>
    </row>
    <row r="36" spans="1:16" ht="15">
      <c r="A36" s="13"/>
      <c r="B36" s="39">
        <v>351.2</v>
      </c>
      <c r="C36" s="21" t="s">
        <v>108</v>
      </c>
      <c r="D36" s="46">
        <v>3252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3252</v>
      </c>
      <c r="O36" s="47">
        <f t="shared" si="1"/>
        <v>1.804661487236404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SUM(D38:D41)</f>
        <v>722881</v>
      </c>
      <c r="E37" s="32">
        <f t="shared" si="10"/>
        <v>72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37368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760321</v>
      </c>
      <c r="O37" s="45">
        <f t="shared" si="1"/>
        <v>421.9317425083241</v>
      </c>
      <c r="P37" s="10"/>
    </row>
    <row r="38" spans="1:16" ht="15">
      <c r="A38" s="12"/>
      <c r="B38" s="25">
        <v>361.1</v>
      </c>
      <c r="C38" s="20" t="s">
        <v>44</v>
      </c>
      <c r="D38" s="46">
        <v>1333</v>
      </c>
      <c r="E38" s="46">
        <v>72</v>
      </c>
      <c r="F38" s="46">
        <v>0</v>
      </c>
      <c r="G38" s="46">
        <v>0</v>
      </c>
      <c r="H38" s="46">
        <v>0</v>
      </c>
      <c r="I38" s="46">
        <v>4615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6020</v>
      </c>
      <c r="O38" s="47">
        <f t="shared" si="1"/>
        <v>3.3407325194228634</v>
      </c>
      <c r="P38" s="9"/>
    </row>
    <row r="39" spans="1:16" ht="15">
      <c r="A39" s="12"/>
      <c r="B39" s="25">
        <v>362</v>
      </c>
      <c r="C39" s="20" t="s">
        <v>45</v>
      </c>
      <c r="D39" s="46">
        <v>17051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17051</v>
      </c>
      <c r="O39" s="47">
        <f t="shared" si="1"/>
        <v>9.462264150943396</v>
      </c>
      <c r="P39" s="9"/>
    </row>
    <row r="40" spans="1:16" ht="15">
      <c r="A40" s="12"/>
      <c r="B40" s="25">
        <v>364</v>
      </c>
      <c r="C40" s="20" t="s">
        <v>92</v>
      </c>
      <c r="D40" s="46">
        <v>696378</v>
      </c>
      <c r="E40" s="46">
        <v>0</v>
      </c>
      <c r="F40" s="46">
        <v>0</v>
      </c>
      <c r="G40" s="46">
        <v>0</v>
      </c>
      <c r="H40" s="46">
        <v>0</v>
      </c>
      <c r="I40" s="46">
        <v>32753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729131</v>
      </c>
      <c r="O40" s="47">
        <f t="shared" si="1"/>
        <v>404.6231964483907</v>
      </c>
      <c r="P40" s="9"/>
    </row>
    <row r="41" spans="1:16" ht="15">
      <c r="A41" s="12"/>
      <c r="B41" s="25">
        <v>369.9</v>
      </c>
      <c r="C41" s="20" t="s">
        <v>46</v>
      </c>
      <c r="D41" s="46">
        <v>8119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8119</v>
      </c>
      <c r="O41" s="47">
        <f t="shared" si="1"/>
        <v>4.505549389567148</v>
      </c>
      <c r="P41" s="9"/>
    </row>
    <row r="42" spans="1:16" ht="15.75">
      <c r="A42" s="29" t="s">
        <v>36</v>
      </c>
      <c r="B42" s="30"/>
      <c r="C42" s="31"/>
      <c r="D42" s="32">
        <f aca="true" t="shared" si="11" ref="D42:M42">SUM(D43:D45)</f>
        <v>142223</v>
      </c>
      <c r="E42" s="32">
        <f t="shared" si="11"/>
        <v>96194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213264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451681</v>
      </c>
      <c r="O42" s="45">
        <f t="shared" si="1"/>
        <v>250.65538290788012</v>
      </c>
      <c r="P42" s="9"/>
    </row>
    <row r="43" spans="1:16" ht="15">
      <c r="A43" s="12"/>
      <c r="B43" s="25">
        <v>381</v>
      </c>
      <c r="C43" s="20" t="s">
        <v>63</v>
      </c>
      <c r="D43" s="46">
        <v>4210</v>
      </c>
      <c r="E43" s="46">
        <v>96194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100404</v>
      </c>
      <c r="O43" s="47">
        <f t="shared" si="1"/>
        <v>55.7180910099889</v>
      </c>
      <c r="P43" s="9"/>
    </row>
    <row r="44" spans="1:16" ht="15">
      <c r="A44" s="12"/>
      <c r="B44" s="25">
        <v>388.2</v>
      </c>
      <c r="C44" s="20" t="s">
        <v>109</v>
      </c>
      <c r="D44" s="46">
        <v>138013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138013</v>
      </c>
      <c r="O44" s="47">
        <f t="shared" si="1"/>
        <v>76.58879023307436</v>
      </c>
      <c r="P44" s="9"/>
    </row>
    <row r="45" spans="1:16" ht="15.75" thickBot="1">
      <c r="A45" s="12"/>
      <c r="B45" s="25">
        <v>389.9</v>
      </c>
      <c r="C45" s="20" t="s">
        <v>110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213264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213264</v>
      </c>
      <c r="O45" s="47">
        <f t="shared" si="1"/>
        <v>118.34850166481687</v>
      </c>
      <c r="P45" s="9"/>
    </row>
    <row r="46" spans="1:119" ht="16.5" thickBot="1">
      <c r="A46" s="14" t="s">
        <v>41</v>
      </c>
      <c r="B46" s="23"/>
      <c r="C46" s="22"/>
      <c r="D46" s="15">
        <f aca="true" t="shared" si="12" ref="D46:M46">SUM(D5,D13,D16,D25,D35,D37,D42)</f>
        <v>1871522</v>
      </c>
      <c r="E46" s="15">
        <f t="shared" si="12"/>
        <v>227107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1640080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3738709</v>
      </c>
      <c r="O46" s="38">
        <f t="shared" si="1"/>
        <v>2074.755271920089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111</v>
      </c>
      <c r="M48" s="48"/>
      <c r="N48" s="48"/>
      <c r="O48" s="43">
        <v>1802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355622</v>
      </c>
      <c r="E5" s="27">
        <f t="shared" si="0"/>
        <v>116884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472506</v>
      </c>
      <c r="O5" s="33">
        <f aca="true" t="shared" si="1" ref="O5:O44">(N5/O$46)</f>
        <v>249.6069730586371</v>
      </c>
      <c r="P5" s="6"/>
    </row>
    <row r="6" spans="1:16" ht="15">
      <c r="A6" s="12"/>
      <c r="B6" s="25">
        <v>311</v>
      </c>
      <c r="C6" s="20" t="s">
        <v>2</v>
      </c>
      <c r="D6" s="46">
        <v>20644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20644</v>
      </c>
      <c r="O6" s="47">
        <f t="shared" si="1"/>
        <v>10.905441098784998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97352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97352</v>
      </c>
      <c r="O7" s="47">
        <f t="shared" si="1"/>
        <v>51.42736397253037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19532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19532</v>
      </c>
      <c r="O8" s="47">
        <f t="shared" si="1"/>
        <v>10.318013734812467</v>
      </c>
      <c r="P8" s="9"/>
    </row>
    <row r="9" spans="1:16" ht="15">
      <c r="A9" s="12"/>
      <c r="B9" s="25">
        <v>312.6</v>
      </c>
      <c r="C9" s="20" t="s">
        <v>12</v>
      </c>
      <c r="D9" s="46">
        <v>175542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175542</v>
      </c>
      <c r="O9" s="47">
        <f t="shared" si="1"/>
        <v>92.73217115689381</v>
      </c>
      <c r="P9" s="9"/>
    </row>
    <row r="10" spans="1:16" ht="15">
      <c r="A10" s="12"/>
      <c r="B10" s="25">
        <v>314.1</v>
      </c>
      <c r="C10" s="20" t="s">
        <v>13</v>
      </c>
      <c r="D10" s="46">
        <v>112047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112047</v>
      </c>
      <c r="O10" s="47">
        <f t="shared" si="1"/>
        <v>59.19017432646593</v>
      </c>
      <c r="P10" s="9"/>
    </row>
    <row r="11" spans="1:16" ht="15">
      <c r="A11" s="12"/>
      <c r="B11" s="25">
        <v>314.8</v>
      </c>
      <c r="C11" s="20" t="s">
        <v>14</v>
      </c>
      <c r="D11" s="46">
        <v>3763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3763</v>
      </c>
      <c r="O11" s="47">
        <f t="shared" si="1"/>
        <v>1.987849973586899</v>
      </c>
      <c r="P11" s="9"/>
    </row>
    <row r="12" spans="1:16" ht="15">
      <c r="A12" s="12"/>
      <c r="B12" s="25">
        <v>315</v>
      </c>
      <c r="C12" s="20" t="s">
        <v>77</v>
      </c>
      <c r="D12" s="46">
        <v>43626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43626</v>
      </c>
      <c r="O12" s="47">
        <f t="shared" si="1"/>
        <v>23.045958795562598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101311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101311</v>
      </c>
      <c r="O13" s="45">
        <f t="shared" si="1"/>
        <v>53.51875330163761</v>
      </c>
      <c r="P13" s="10"/>
    </row>
    <row r="14" spans="1:16" ht="15">
      <c r="A14" s="12"/>
      <c r="B14" s="25">
        <v>323.1</v>
      </c>
      <c r="C14" s="20" t="s">
        <v>17</v>
      </c>
      <c r="D14" s="46">
        <v>95320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95320</v>
      </c>
      <c r="O14" s="47">
        <f t="shared" si="1"/>
        <v>50.35393555203381</v>
      </c>
      <c r="P14" s="9"/>
    </row>
    <row r="15" spans="1:16" ht="15">
      <c r="A15" s="12"/>
      <c r="B15" s="25">
        <v>329</v>
      </c>
      <c r="C15" s="20" t="s">
        <v>18</v>
      </c>
      <c r="D15" s="46">
        <v>5991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5991</v>
      </c>
      <c r="O15" s="47">
        <f t="shared" si="1"/>
        <v>3.1648177496038037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SUM(D17:D24)</f>
        <v>271151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271151</v>
      </c>
      <c r="O16" s="45">
        <f t="shared" si="1"/>
        <v>143.23877443211833</v>
      </c>
      <c r="P16" s="10"/>
    </row>
    <row r="17" spans="1:16" ht="15">
      <c r="A17" s="12"/>
      <c r="B17" s="25">
        <v>334.2</v>
      </c>
      <c r="C17" s="20" t="s">
        <v>68</v>
      </c>
      <c r="D17" s="46">
        <v>31563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31563</v>
      </c>
      <c r="O17" s="47">
        <f t="shared" si="1"/>
        <v>16.673534072900157</v>
      </c>
      <c r="P17" s="9"/>
    </row>
    <row r="18" spans="1:16" ht="15">
      <c r="A18" s="12"/>
      <c r="B18" s="25">
        <v>335.12</v>
      </c>
      <c r="C18" s="20" t="s">
        <v>78</v>
      </c>
      <c r="D18" s="46">
        <v>106575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106575</v>
      </c>
      <c r="O18" s="47">
        <f t="shared" si="1"/>
        <v>56.299524564183834</v>
      </c>
      <c r="P18" s="9"/>
    </row>
    <row r="19" spans="1:16" ht="15">
      <c r="A19" s="12"/>
      <c r="B19" s="25">
        <v>335.14</v>
      </c>
      <c r="C19" s="20" t="s">
        <v>79</v>
      </c>
      <c r="D19" s="46">
        <v>-19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-19</v>
      </c>
      <c r="O19" s="47">
        <f t="shared" si="1"/>
        <v>-0.010036978341257264</v>
      </c>
      <c r="P19" s="9"/>
    </row>
    <row r="20" spans="1:16" ht="15">
      <c r="A20" s="12"/>
      <c r="B20" s="25">
        <v>335.15</v>
      </c>
      <c r="C20" s="20" t="s">
        <v>80</v>
      </c>
      <c r="D20" s="46">
        <v>654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654</v>
      </c>
      <c r="O20" s="47">
        <f t="shared" si="1"/>
        <v>0.34548335974643424</v>
      </c>
      <c r="P20" s="9"/>
    </row>
    <row r="21" spans="1:16" ht="15">
      <c r="A21" s="12"/>
      <c r="B21" s="25">
        <v>335.18</v>
      </c>
      <c r="C21" s="20" t="s">
        <v>81</v>
      </c>
      <c r="D21" s="46">
        <v>96300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96300</v>
      </c>
      <c r="O21" s="47">
        <f t="shared" si="1"/>
        <v>50.871632329635496</v>
      </c>
      <c r="P21" s="9"/>
    </row>
    <row r="22" spans="1:16" ht="15">
      <c r="A22" s="12"/>
      <c r="B22" s="25">
        <v>335.49</v>
      </c>
      <c r="C22" s="20" t="s">
        <v>27</v>
      </c>
      <c r="D22" s="46">
        <v>619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619</v>
      </c>
      <c r="O22" s="47">
        <f t="shared" si="1"/>
        <v>0.3269941891178024</v>
      </c>
      <c r="P22" s="9"/>
    </row>
    <row r="23" spans="1:16" ht="15">
      <c r="A23" s="12"/>
      <c r="B23" s="25">
        <v>337.2</v>
      </c>
      <c r="C23" s="20" t="s">
        <v>28</v>
      </c>
      <c r="D23" s="46">
        <v>20000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20000</v>
      </c>
      <c r="O23" s="47">
        <f t="shared" si="1"/>
        <v>10.565240359218173</v>
      </c>
      <c r="P23" s="9"/>
    </row>
    <row r="24" spans="1:16" ht="15">
      <c r="A24" s="12"/>
      <c r="B24" s="25">
        <v>337.7</v>
      </c>
      <c r="C24" s="20" t="s">
        <v>29</v>
      </c>
      <c r="D24" s="46">
        <v>15459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15459</v>
      </c>
      <c r="O24" s="47">
        <f t="shared" si="1"/>
        <v>8.166402535657687</v>
      </c>
      <c r="P24" s="9"/>
    </row>
    <row r="25" spans="1:16" ht="15.75">
      <c r="A25" s="29" t="s">
        <v>34</v>
      </c>
      <c r="B25" s="30"/>
      <c r="C25" s="31"/>
      <c r="D25" s="32">
        <f aca="true" t="shared" si="6" ref="D25:M25">SUM(D26:D34)</f>
        <v>66908</v>
      </c>
      <c r="E25" s="32">
        <f t="shared" si="6"/>
        <v>55000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1321457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1443365</v>
      </c>
      <c r="O25" s="45">
        <f t="shared" si="1"/>
        <v>762.4749075541469</v>
      </c>
      <c r="P25" s="10"/>
    </row>
    <row r="26" spans="1:16" ht="15">
      <c r="A26" s="12"/>
      <c r="B26" s="25">
        <v>342.2</v>
      </c>
      <c r="C26" s="20" t="s">
        <v>60</v>
      </c>
      <c r="D26" s="46">
        <v>31241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4">SUM(D26:M26)</f>
        <v>31241</v>
      </c>
      <c r="O26" s="47">
        <f t="shared" si="1"/>
        <v>16.503433703116745</v>
      </c>
      <c r="P26" s="9"/>
    </row>
    <row r="27" spans="1:16" ht="15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237997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237997</v>
      </c>
      <c r="O27" s="47">
        <f t="shared" si="1"/>
        <v>125.72477548864236</v>
      </c>
      <c r="P27" s="9"/>
    </row>
    <row r="28" spans="1:16" ht="15">
      <c r="A28" s="12"/>
      <c r="B28" s="25">
        <v>343.6</v>
      </c>
      <c r="C28" s="20" t="s">
        <v>103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1060797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1060797</v>
      </c>
      <c r="O28" s="47">
        <f t="shared" si="1"/>
        <v>560.378763866878</v>
      </c>
      <c r="P28" s="9"/>
    </row>
    <row r="29" spans="1:16" ht="15">
      <c r="A29" s="12"/>
      <c r="B29" s="25">
        <v>343.9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22663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22663</v>
      </c>
      <c r="O29" s="47">
        <f t="shared" si="1"/>
        <v>11.972002113048072</v>
      </c>
      <c r="P29" s="9"/>
    </row>
    <row r="30" spans="1:16" ht="15">
      <c r="A30" s="12"/>
      <c r="B30" s="25">
        <v>344.9</v>
      </c>
      <c r="C30" s="20" t="s">
        <v>82</v>
      </c>
      <c r="D30" s="46">
        <v>14953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14953</v>
      </c>
      <c r="O30" s="47">
        <f t="shared" si="1"/>
        <v>7.899101954569466</v>
      </c>
      <c r="P30" s="9"/>
    </row>
    <row r="31" spans="1:16" ht="15">
      <c r="A31" s="12"/>
      <c r="B31" s="25">
        <v>346.4</v>
      </c>
      <c r="C31" s="20" t="s">
        <v>61</v>
      </c>
      <c r="D31" s="46">
        <v>10021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10021</v>
      </c>
      <c r="O31" s="47">
        <f t="shared" si="1"/>
        <v>5.293713681986265</v>
      </c>
      <c r="P31" s="9"/>
    </row>
    <row r="32" spans="1:16" ht="15">
      <c r="A32" s="12"/>
      <c r="B32" s="25">
        <v>347.2</v>
      </c>
      <c r="C32" s="20" t="s">
        <v>62</v>
      </c>
      <c r="D32" s="46">
        <v>3291</v>
      </c>
      <c r="E32" s="46">
        <v>55000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58291</v>
      </c>
      <c r="O32" s="47">
        <f t="shared" si="1"/>
        <v>30.792921288959324</v>
      </c>
      <c r="P32" s="9"/>
    </row>
    <row r="33" spans="1:16" ht="15">
      <c r="A33" s="12"/>
      <c r="B33" s="25">
        <v>347.4</v>
      </c>
      <c r="C33" s="20" t="s">
        <v>96</v>
      </c>
      <c r="D33" s="46">
        <v>6734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6734</v>
      </c>
      <c r="O33" s="47">
        <f t="shared" si="1"/>
        <v>3.5573164289487584</v>
      </c>
      <c r="P33" s="9"/>
    </row>
    <row r="34" spans="1:16" ht="15">
      <c r="A34" s="12"/>
      <c r="B34" s="25">
        <v>349</v>
      </c>
      <c r="C34" s="20" t="s">
        <v>0</v>
      </c>
      <c r="D34" s="46">
        <v>668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668</v>
      </c>
      <c r="O34" s="47">
        <f t="shared" si="1"/>
        <v>0.35287902799788695</v>
      </c>
      <c r="P34" s="9"/>
    </row>
    <row r="35" spans="1:16" ht="15.75">
      <c r="A35" s="29" t="s">
        <v>35</v>
      </c>
      <c r="B35" s="30"/>
      <c r="C35" s="31"/>
      <c r="D35" s="32">
        <f aca="true" t="shared" si="8" ref="D35:M35">SUM(D36:D36)</f>
        <v>2352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4">SUM(D35:M35)</f>
        <v>2352</v>
      </c>
      <c r="O35" s="45">
        <f t="shared" si="1"/>
        <v>1.242472266244057</v>
      </c>
      <c r="P35" s="10"/>
    </row>
    <row r="36" spans="1:16" ht="15">
      <c r="A36" s="13"/>
      <c r="B36" s="39">
        <v>351.3</v>
      </c>
      <c r="C36" s="21" t="s">
        <v>43</v>
      </c>
      <c r="D36" s="46">
        <v>2352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2352</v>
      </c>
      <c r="O36" s="47">
        <f t="shared" si="1"/>
        <v>1.242472266244057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SUM(D38:D41)</f>
        <v>31198</v>
      </c>
      <c r="E37" s="32">
        <f t="shared" si="10"/>
        <v>641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3907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35746</v>
      </c>
      <c r="O37" s="45">
        <f t="shared" si="1"/>
        <v>18.88325409403064</v>
      </c>
      <c r="P37" s="10"/>
    </row>
    <row r="38" spans="1:16" ht="15">
      <c r="A38" s="12"/>
      <c r="B38" s="25">
        <v>361.1</v>
      </c>
      <c r="C38" s="20" t="s">
        <v>44</v>
      </c>
      <c r="D38" s="46">
        <v>826</v>
      </c>
      <c r="E38" s="46">
        <v>33</v>
      </c>
      <c r="F38" s="46">
        <v>0</v>
      </c>
      <c r="G38" s="46">
        <v>0</v>
      </c>
      <c r="H38" s="46">
        <v>0</v>
      </c>
      <c r="I38" s="46">
        <v>3907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4766</v>
      </c>
      <c r="O38" s="47">
        <f t="shared" si="1"/>
        <v>2.5176967776016905</v>
      </c>
      <c r="P38" s="9"/>
    </row>
    <row r="39" spans="1:16" ht="15">
      <c r="A39" s="12"/>
      <c r="B39" s="25">
        <v>362</v>
      </c>
      <c r="C39" s="20" t="s">
        <v>45</v>
      </c>
      <c r="D39" s="46">
        <v>19141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19141</v>
      </c>
      <c r="O39" s="47">
        <f t="shared" si="1"/>
        <v>10.111463285789752</v>
      </c>
      <c r="P39" s="9"/>
    </row>
    <row r="40" spans="1:16" ht="15">
      <c r="A40" s="12"/>
      <c r="B40" s="25">
        <v>366</v>
      </c>
      <c r="C40" s="20" t="s">
        <v>93</v>
      </c>
      <c r="D40" s="46">
        <v>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100</v>
      </c>
      <c r="O40" s="47">
        <f t="shared" si="1"/>
        <v>0.05282620179609086</v>
      </c>
      <c r="P40" s="9"/>
    </row>
    <row r="41" spans="1:16" ht="15">
      <c r="A41" s="12"/>
      <c r="B41" s="25">
        <v>369.9</v>
      </c>
      <c r="C41" s="20" t="s">
        <v>46</v>
      </c>
      <c r="D41" s="46">
        <v>11131</v>
      </c>
      <c r="E41" s="46">
        <v>608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11739</v>
      </c>
      <c r="O41" s="47">
        <f t="shared" si="1"/>
        <v>6.201267828843106</v>
      </c>
      <c r="P41" s="9"/>
    </row>
    <row r="42" spans="1:16" ht="15.75">
      <c r="A42" s="29" t="s">
        <v>36</v>
      </c>
      <c r="B42" s="30"/>
      <c r="C42" s="31"/>
      <c r="D42" s="32">
        <f aca="true" t="shared" si="11" ref="D42:M42">SUM(D43:D43)</f>
        <v>20000</v>
      </c>
      <c r="E42" s="32">
        <f t="shared" si="11"/>
        <v>75206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95206</v>
      </c>
      <c r="O42" s="45">
        <f t="shared" si="1"/>
        <v>50.29371368198627</v>
      </c>
      <c r="P42" s="9"/>
    </row>
    <row r="43" spans="1:16" ht="15.75" thickBot="1">
      <c r="A43" s="12"/>
      <c r="B43" s="25">
        <v>381</v>
      </c>
      <c r="C43" s="20" t="s">
        <v>63</v>
      </c>
      <c r="D43" s="46">
        <v>20000</v>
      </c>
      <c r="E43" s="46">
        <v>75206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95206</v>
      </c>
      <c r="O43" s="47">
        <f t="shared" si="1"/>
        <v>50.29371368198627</v>
      </c>
      <c r="P43" s="9"/>
    </row>
    <row r="44" spans="1:119" ht="16.5" thickBot="1">
      <c r="A44" s="14" t="s">
        <v>41</v>
      </c>
      <c r="B44" s="23"/>
      <c r="C44" s="22"/>
      <c r="D44" s="15">
        <f aca="true" t="shared" si="12" ref="D44:M44">SUM(D5,D13,D16,D25,D35,D37,D42)</f>
        <v>848542</v>
      </c>
      <c r="E44" s="15">
        <f t="shared" si="12"/>
        <v>247731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1325364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2421637</v>
      </c>
      <c r="O44" s="38">
        <f t="shared" si="1"/>
        <v>1279.2588483888007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106</v>
      </c>
      <c r="M46" s="48"/>
      <c r="N46" s="48"/>
      <c r="O46" s="43">
        <v>1893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360052</v>
      </c>
      <c r="E5" s="27">
        <f t="shared" si="0"/>
        <v>116409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476461</v>
      </c>
      <c r="O5" s="33">
        <f aca="true" t="shared" si="1" ref="O5:O45">(N5/O$47)</f>
        <v>248.02758979698075</v>
      </c>
      <c r="P5" s="6"/>
    </row>
    <row r="6" spans="1:16" ht="15">
      <c r="A6" s="12"/>
      <c r="B6" s="25">
        <v>311</v>
      </c>
      <c r="C6" s="20" t="s">
        <v>2</v>
      </c>
      <c r="D6" s="46">
        <v>20592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20592</v>
      </c>
      <c r="O6" s="47">
        <f t="shared" si="1"/>
        <v>10.719416970327954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100201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100201</v>
      </c>
      <c r="O7" s="47">
        <f t="shared" si="1"/>
        <v>52.16085372201978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16208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16208</v>
      </c>
      <c r="O8" s="47">
        <f t="shared" si="1"/>
        <v>8.437272254034356</v>
      </c>
      <c r="P8" s="9"/>
    </row>
    <row r="9" spans="1:16" ht="15">
      <c r="A9" s="12"/>
      <c r="B9" s="25">
        <v>312.6</v>
      </c>
      <c r="C9" s="20" t="s">
        <v>12</v>
      </c>
      <c r="D9" s="46">
        <v>182734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182734</v>
      </c>
      <c r="O9" s="47">
        <f t="shared" si="1"/>
        <v>95.12441436751692</v>
      </c>
      <c r="P9" s="9"/>
    </row>
    <row r="10" spans="1:16" ht="15">
      <c r="A10" s="12"/>
      <c r="B10" s="25">
        <v>314.1</v>
      </c>
      <c r="C10" s="20" t="s">
        <v>13</v>
      </c>
      <c r="D10" s="46">
        <v>107096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107096</v>
      </c>
      <c r="O10" s="47">
        <f t="shared" si="1"/>
        <v>55.750130140551796</v>
      </c>
      <c r="P10" s="9"/>
    </row>
    <row r="11" spans="1:16" ht="15">
      <c r="A11" s="12"/>
      <c r="B11" s="25">
        <v>314.8</v>
      </c>
      <c r="C11" s="20" t="s">
        <v>14</v>
      </c>
      <c r="D11" s="46">
        <v>3490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3490</v>
      </c>
      <c r="O11" s="47">
        <f t="shared" si="1"/>
        <v>1.816762103071317</v>
      </c>
      <c r="P11" s="9"/>
    </row>
    <row r="12" spans="1:16" ht="15">
      <c r="A12" s="12"/>
      <c r="B12" s="25">
        <v>315</v>
      </c>
      <c r="C12" s="20" t="s">
        <v>77</v>
      </c>
      <c r="D12" s="46">
        <v>46140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46140</v>
      </c>
      <c r="O12" s="47">
        <f t="shared" si="1"/>
        <v>24.018740239458616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100604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100604</v>
      </c>
      <c r="O13" s="45">
        <f t="shared" si="1"/>
        <v>52.37064029151484</v>
      </c>
      <c r="P13" s="10"/>
    </row>
    <row r="14" spans="1:16" ht="15">
      <c r="A14" s="12"/>
      <c r="B14" s="25">
        <v>323.1</v>
      </c>
      <c r="C14" s="20" t="s">
        <v>17</v>
      </c>
      <c r="D14" s="46">
        <v>94203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94203</v>
      </c>
      <c r="O14" s="47">
        <f t="shared" si="1"/>
        <v>49.038521603331596</v>
      </c>
      <c r="P14" s="9"/>
    </row>
    <row r="15" spans="1:16" ht="15">
      <c r="A15" s="12"/>
      <c r="B15" s="25">
        <v>329</v>
      </c>
      <c r="C15" s="20" t="s">
        <v>18</v>
      </c>
      <c r="D15" s="46">
        <v>6401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6401</v>
      </c>
      <c r="O15" s="47">
        <f t="shared" si="1"/>
        <v>3.332118688183238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SUM(D17:D25)</f>
        <v>281387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281387</v>
      </c>
      <c r="O16" s="45">
        <f t="shared" si="1"/>
        <v>146.47943779281624</v>
      </c>
      <c r="P16" s="10"/>
    </row>
    <row r="17" spans="1:16" ht="15">
      <c r="A17" s="12"/>
      <c r="B17" s="25">
        <v>334.1</v>
      </c>
      <c r="C17" s="20" t="s">
        <v>102</v>
      </c>
      <c r="D17" s="46">
        <v>34566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34566</v>
      </c>
      <c r="O17" s="47">
        <f t="shared" si="1"/>
        <v>17.993753253513795</v>
      </c>
      <c r="P17" s="9"/>
    </row>
    <row r="18" spans="1:16" ht="15">
      <c r="A18" s="12"/>
      <c r="B18" s="25">
        <v>334.2</v>
      </c>
      <c r="C18" s="20" t="s">
        <v>68</v>
      </c>
      <c r="D18" s="46">
        <v>9848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9848</v>
      </c>
      <c r="O18" s="47">
        <f t="shared" si="1"/>
        <v>5.126496616345653</v>
      </c>
      <c r="P18" s="9"/>
    </row>
    <row r="19" spans="1:16" ht="15">
      <c r="A19" s="12"/>
      <c r="B19" s="25">
        <v>335.12</v>
      </c>
      <c r="C19" s="20" t="s">
        <v>78</v>
      </c>
      <c r="D19" s="46">
        <v>103575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103575</v>
      </c>
      <c r="O19" s="47">
        <f t="shared" si="1"/>
        <v>53.91723060905778</v>
      </c>
      <c r="P19" s="9"/>
    </row>
    <row r="20" spans="1:16" ht="15">
      <c r="A20" s="12"/>
      <c r="B20" s="25">
        <v>335.14</v>
      </c>
      <c r="C20" s="20" t="s">
        <v>79</v>
      </c>
      <c r="D20" s="46">
        <v>805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805</v>
      </c>
      <c r="O20" s="47">
        <f t="shared" si="1"/>
        <v>0.41905257678292557</v>
      </c>
      <c r="P20" s="9"/>
    </row>
    <row r="21" spans="1:16" ht="15">
      <c r="A21" s="12"/>
      <c r="B21" s="25">
        <v>335.15</v>
      </c>
      <c r="C21" s="20" t="s">
        <v>80</v>
      </c>
      <c r="D21" s="46">
        <v>572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572</v>
      </c>
      <c r="O21" s="47">
        <f t="shared" si="1"/>
        <v>0.29776158250910983</v>
      </c>
      <c r="P21" s="9"/>
    </row>
    <row r="22" spans="1:16" ht="15">
      <c r="A22" s="12"/>
      <c r="B22" s="25">
        <v>335.18</v>
      </c>
      <c r="C22" s="20" t="s">
        <v>81</v>
      </c>
      <c r="D22" s="46">
        <v>93188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93188</v>
      </c>
      <c r="O22" s="47">
        <f t="shared" si="1"/>
        <v>48.51015096304008</v>
      </c>
      <c r="P22" s="9"/>
    </row>
    <row r="23" spans="1:16" ht="15">
      <c r="A23" s="12"/>
      <c r="B23" s="25">
        <v>335.49</v>
      </c>
      <c r="C23" s="20" t="s">
        <v>27</v>
      </c>
      <c r="D23" s="46">
        <v>712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712</v>
      </c>
      <c r="O23" s="47">
        <f t="shared" si="1"/>
        <v>0.370640291514836</v>
      </c>
      <c r="P23" s="9"/>
    </row>
    <row r="24" spans="1:16" ht="15">
      <c r="A24" s="12"/>
      <c r="B24" s="25">
        <v>337.2</v>
      </c>
      <c r="C24" s="20" t="s">
        <v>28</v>
      </c>
      <c r="D24" s="46">
        <v>22750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22750</v>
      </c>
      <c r="O24" s="47">
        <f t="shared" si="1"/>
        <v>11.842790213430504</v>
      </c>
      <c r="P24" s="9"/>
    </row>
    <row r="25" spans="1:16" ht="15">
      <c r="A25" s="12"/>
      <c r="B25" s="25">
        <v>337.7</v>
      </c>
      <c r="C25" s="20" t="s">
        <v>29</v>
      </c>
      <c r="D25" s="46">
        <v>15371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15371</v>
      </c>
      <c r="O25" s="47">
        <f t="shared" si="1"/>
        <v>8.001561686621551</v>
      </c>
      <c r="P25" s="9"/>
    </row>
    <row r="26" spans="1:16" ht="15.75">
      <c r="A26" s="29" t="s">
        <v>34</v>
      </c>
      <c r="B26" s="30"/>
      <c r="C26" s="31"/>
      <c r="D26" s="32">
        <f aca="true" t="shared" si="6" ref="D26:M26">SUM(D27:D35)</f>
        <v>81229</v>
      </c>
      <c r="E26" s="32">
        <f t="shared" si="6"/>
        <v>25262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1248361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1354852</v>
      </c>
      <c r="O26" s="45">
        <f t="shared" si="1"/>
        <v>705.2847475273295</v>
      </c>
      <c r="P26" s="10"/>
    </row>
    <row r="27" spans="1:16" ht="15">
      <c r="A27" s="12"/>
      <c r="B27" s="25">
        <v>342.2</v>
      </c>
      <c r="C27" s="20" t="s">
        <v>60</v>
      </c>
      <c r="D27" s="46">
        <v>31848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5">SUM(D27:M27)</f>
        <v>31848</v>
      </c>
      <c r="O27" s="47">
        <f t="shared" si="1"/>
        <v>16.57886517438834</v>
      </c>
      <c r="P27" s="9"/>
    </row>
    <row r="28" spans="1:16" ht="15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222055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222055</v>
      </c>
      <c r="O28" s="47">
        <f t="shared" si="1"/>
        <v>115.59344091618948</v>
      </c>
      <c r="P28" s="9"/>
    </row>
    <row r="29" spans="1:16" ht="15">
      <c r="A29" s="12"/>
      <c r="B29" s="25">
        <v>343.6</v>
      </c>
      <c r="C29" s="20" t="s">
        <v>103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1003969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1003969</v>
      </c>
      <c r="O29" s="47">
        <f t="shared" si="1"/>
        <v>522.6283185840708</v>
      </c>
      <c r="P29" s="9"/>
    </row>
    <row r="30" spans="1:16" ht="15">
      <c r="A30" s="12"/>
      <c r="B30" s="25">
        <v>343.9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22337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22337</v>
      </c>
      <c r="O30" s="47">
        <f t="shared" si="1"/>
        <v>11.627798021863613</v>
      </c>
      <c r="P30" s="9"/>
    </row>
    <row r="31" spans="1:16" ht="15">
      <c r="A31" s="12"/>
      <c r="B31" s="25">
        <v>344.9</v>
      </c>
      <c r="C31" s="20" t="s">
        <v>82</v>
      </c>
      <c r="D31" s="46">
        <v>15584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15584</v>
      </c>
      <c r="O31" s="47">
        <f t="shared" si="1"/>
        <v>8.112441436751691</v>
      </c>
      <c r="P31" s="9"/>
    </row>
    <row r="32" spans="1:16" ht="15">
      <c r="A32" s="12"/>
      <c r="B32" s="25">
        <v>346.4</v>
      </c>
      <c r="C32" s="20" t="s">
        <v>61</v>
      </c>
      <c r="D32" s="46">
        <v>10165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10165</v>
      </c>
      <c r="O32" s="47">
        <f t="shared" si="1"/>
        <v>5.2915148360229045</v>
      </c>
      <c r="P32" s="9"/>
    </row>
    <row r="33" spans="1:16" ht="15">
      <c r="A33" s="12"/>
      <c r="B33" s="25">
        <v>347.2</v>
      </c>
      <c r="C33" s="20" t="s">
        <v>62</v>
      </c>
      <c r="D33" s="46">
        <v>2888</v>
      </c>
      <c r="E33" s="46">
        <v>25262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28150</v>
      </c>
      <c r="O33" s="47">
        <f t="shared" si="1"/>
        <v>14.6538261322228</v>
      </c>
      <c r="P33" s="9"/>
    </row>
    <row r="34" spans="1:16" ht="15">
      <c r="A34" s="12"/>
      <c r="B34" s="25">
        <v>347.4</v>
      </c>
      <c r="C34" s="20" t="s">
        <v>96</v>
      </c>
      <c r="D34" s="46">
        <v>19022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19022</v>
      </c>
      <c r="O34" s="47">
        <f t="shared" si="1"/>
        <v>9.902134305049453</v>
      </c>
      <c r="P34" s="9"/>
    </row>
    <row r="35" spans="1:16" ht="15">
      <c r="A35" s="12"/>
      <c r="B35" s="25">
        <v>349</v>
      </c>
      <c r="C35" s="20" t="s">
        <v>0</v>
      </c>
      <c r="D35" s="46">
        <v>1722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1722</v>
      </c>
      <c r="O35" s="47">
        <f t="shared" si="1"/>
        <v>0.8964081207704321</v>
      </c>
      <c r="P35" s="9"/>
    </row>
    <row r="36" spans="1:16" ht="15.75">
      <c r="A36" s="29" t="s">
        <v>35</v>
      </c>
      <c r="B36" s="30"/>
      <c r="C36" s="31"/>
      <c r="D36" s="32">
        <f aca="true" t="shared" si="8" ref="D36:M36">SUM(D37:D37)</f>
        <v>2006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5">SUM(D36:M36)</f>
        <v>2006</v>
      </c>
      <c r="O36" s="45">
        <f t="shared" si="1"/>
        <v>1.0442477876106195</v>
      </c>
      <c r="P36" s="10"/>
    </row>
    <row r="37" spans="1:16" ht="15">
      <c r="A37" s="13"/>
      <c r="B37" s="39">
        <v>351.3</v>
      </c>
      <c r="C37" s="21" t="s">
        <v>43</v>
      </c>
      <c r="D37" s="46">
        <v>2006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2006</v>
      </c>
      <c r="O37" s="47">
        <f t="shared" si="1"/>
        <v>1.0442477876106195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SUM(D39:D42)</f>
        <v>28416</v>
      </c>
      <c r="E38" s="32">
        <f t="shared" si="10"/>
        <v>1363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1140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30919</v>
      </c>
      <c r="O38" s="45">
        <f t="shared" si="1"/>
        <v>16.09526288391463</v>
      </c>
      <c r="P38" s="10"/>
    </row>
    <row r="39" spans="1:16" ht="15">
      <c r="A39" s="12"/>
      <c r="B39" s="25">
        <v>361.1</v>
      </c>
      <c r="C39" s="20" t="s">
        <v>44</v>
      </c>
      <c r="D39" s="46">
        <v>226</v>
      </c>
      <c r="E39" s="46">
        <v>10</v>
      </c>
      <c r="F39" s="46">
        <v>0</v>
      </c>
      <c r="G39" s="46">
        <v>0</v>
      </c>
      <c r="H39" s="46">
        <v>0</v>
      </c>
      <c r="I39" s="46">
        <v>1140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1376</v>
      </c>
      <c r="O39" s="47">
        <f t="shared" si="1"/>
        <v>0.7162935970848516</v>
      </c>
      <c r="P39" s="9"/>
    </row>
    <row r="40" spans="1:16" ht="15">
      <c r="A40" s="12"/>
      <c r="B40" s="25">
        <v>362</v>
      </c>
      <c r="C40" s="20" t="s">
        <v>45</v>
      </c>
      <c r="D40" s="46">
        <v>17636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17636</v>
      </c>
      <c r="O40" s="47">
        <f t="shared" si="1"/>
        <v>9.180635085892764</v>
      </c>
      <c r="P40" s="9"/>
    </row>
    <row r="41" spans="1:16" ht="15">
      <c r="A41" s="12"/>
      <c r="B41" s="25">
        <v>366</v>
      </c>
      <c r="C41" s="20" t="s">
        <v>93</v>
      </c>
      <c r="D41" s="46">
        <v>300</v>
      </c>
      <c r="E41" s="46">
        <v>1353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1653</v>
      </c>
      <c r="O41" s="47">
        <f t="shared" si="1"/>
        <v>0.8604893284747527</v>
      </c>
      <c r="P41" s="9"/>
    </row>
    <row r="42" spans="1:16" ht="15">
      <c r="A42" s="12"/>
      <c r="B42" s="25">
        <v>369.9</v>
      </c>
      <c r="C42" s="20" t="s">
        <v>46</v>
      </c>
      <c r="D42" s="46">
        <v>10254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10254</v>
      </c>
      <c r="O42" s="47">
        <f t="shared" si="1"/>
        <v>5.337844872462259</v>
      </c>
      <c r="P42" s="9"/>
    </row>
    <row r="43" spans="1:16" ht="15.75">
      <c r="A43" s="29" t="s">
        <v>36</v>
      </c>
      <c r="B43" s="30"/>
      <c r="C43" s="31"/>
      <c r="D43" s="32">
        <f aca="true" t="shared" si="11" ref="D43:M43">SUM(D44:D44)</f>
        <v>0</v>
      </c>
      <c r="E43" s="32">
        <f t="shared" si="11"/>
        <v>63161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63161</v>
      </c>
      <c r="O43" s="45">
        <f t="shared" si="1"/>
        <v>32.879229567933365</v>
      </c>
      <c r="P43" s="9"/>
    </row>
    <row r="44" spans="1:16" ht="15.75" thickBot="1">
      <c r="A44" s="12"/>
      <c r="B44" s="25">
        <v>381</v>
      </c>
      <c r="C44" s="20" t="s">
        <v>63</v>
      </c>
      <c r="D44" s="46">
        <v>0</v>
      </c>
      <c r="E44" s="46">
        <v>63161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63161</v>
      </c>
      <c r="O44" s="47">
        <f t="shared" si="1"/>
        <v>32.879229567933365</v>
      </c>
      <c r="P44" s="9"/>
    </row>
    <row r="45" spans="1:119" ht="16.5" thickBot="1">
      <c r="A45" s="14" t="s">
        <v>41</v>
      </c>
      <c r="B45" s="23"/>
      <c r="C45" s="22"/>
      <c r="D45" s="15">
        <f aca="true" t="shared" si="12" ref="D45:M45">SUM(D5,D13,D16,D26,D36,D38,D43)</f>
        <v>853694</v>
      </c>
      <c r="E45" s="15">
        <f t="shared" si="12"/>
        <v>206195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1249501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2309390</v>
      </c>
      <c r="O45" s="38">
        <f t="shared" si="1"/>
        <v>1202.1811556481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104</v>
      </c>
      <c r="M47" s="48"/>
      <c r="N47" s="48"/>
      <c r="O47" s="43">
        <v>1921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351811</v>
      </c>
      <c r="E5" s="27">
        <f t="shared" si="0"/>
        <v>122674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474485</v>
      </c>
      <c r="O5" s="33">
        <f aca="true" t="shared" si="1" ref="O5:O47">(N5/O$49)</f>
        <v>246.2298910223145</v>
      </c>
      <c r="P5" s="6"/>
    </row>
    <row r="6" spans="1:16" ht="15">
      <c r="A6" s="12"/>
      <c r="B6" s="25">
        <v>311</v>
      </c>
      <c r="C6" s="20" t="s">
        <v>2</v>
      </c>
      <c r="D6" s="46">
        <v>20728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20728</v>
      </c>
      <c r="O6" s="47">
        <f t="shared" si="1"/>
        <v>10.756616502335236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103908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103908</v>
      </c>
      <c r="O7" s="47">
        <f t="shared" si="1"/>
        <v>53.922158796056046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18766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18766</v>
      </c>
      <c r="O8" s="47">
        <f t="shared" si="1"/>
        <v>9.738453554748313</v>
      </c>
      <c r="P8" s="9"/>
    </row>
    <row r="9" spans="1:16" ht="15">
      <c r="A9" s="12"/>
      <c r="B9" s="25">
        <v>312.6</v>
      </c>
      <c r="C9" s="20" t="s">
        <v>12</v>
      </c>
      <c r="D9" s="46">
        <v>170549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170549</v>
      </c>
      <c r="O9" s="47">
        <f t="shared" si="1"/>
        <v>88.50492994291645</v>
      </c>
      <c r="P9" s="9"/>
    </row>
    <row r="10" spans="1:16" ht="15">
      <c r="A10" s="12"/>
      <c r="B10" s="25">
        <v>314.1</v>
      </c>
      <c r="C10" s="20" t="s">
        <v>13</v>
      </c>
      <c r="D10" s="46">
        <v>109921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109921</v>
      </c>
      <c r="O10" s="47">
        <f t="shared" si="1"/>
        <v>57.04255319148936</v>
      </c>
      <c r="P10" s="9"/>
    </row>
    <row r="11" spans="1:16" ht="15">
      <c r="A11" s="12"/>
      <c r="B11" s="25">
        <v>314.8</v>
      </c>
      <c r="C11" s="20" t="s">
        <v>14</v>
      </c>
      <c r="D11" s="46">
        <v>3870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3870</v>
      </c>
      <c r="O11" s="47">
        <f t="shared" si="1"/>
        <v>2.0083030617540216</v>
      </c>
      <c r="P11" s="9"/>
    </row>
    <row r="12" spans="1:16" ht="15">
      <c r="A12" s="12"/>
      <c r="B12" s="25">
        <v>315</v>
      </c>
      <c r="C12" s="20" t="s">
        <v>77</v>
      </c>
      <c r="D12" s="46">
        <v>46743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46743</v>
      </c>
      <c r="O12" s="47">
        <f t="shared" si="1"/>
        <v>24.25687597301505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103465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103465</v>
      </c>
      <c r="O13" s="45">
        <f t="shared" si="1"/>
        <v>53.69226777374157</v>
      </c>
      <c r="P13" s="10"/>
    </row>
    <row r="14" spans="1:16" ht="15">
      <c r="A14" s="12"/>
      <c r="B14" s="25">
        <v>323.1</v>
      </c>
      <c r="C14" s="20" t="s">
        <v>17</v>
      </c>
      <c r="D14" s="46">
        <v>97955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97955</v>
      </c>
      <c r="O14" s="47">
        <f t="shared" si="1"/>
        <v>50.83290088220031</v>
      </c>
      <c r="P14" s="9"/>
    </row>
    <row r="15" spans="1:16" ht="15">
      <c r="A15" s="12"/>
      <c r="B15" s="25">
        <v>329</v>
      </c>
      <c r="C15" s="20" t="s">
        <v>18</v>
      </c>
      <c r="D15" s="46">
        <v>5510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5510</v>
      </c>
      <c r="O15" s="47">
        <f t="shared" si="1"/>
        <v>2.859366891541256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SUM(D17:D24)</f>
        <v>309814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309814</v>
      </c>
      <c r="O16" s="45">
        <f t="shared" si="1"/>
        <v>160.77529839128178</v>
      </c>
      <c r="P16" s="10"/>
    </row>
    <row r="17" spans="1:16" ht="15">
      <c r="A17" s="12"/>
      <c r="B17" s="25">
        <v>334.2</v>
      </c>
      <c r="C17" s="20" t="s">
        <v>68</v>
      </c>
      <c r="D17" s="46">
        <v>75318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75318</v>
      </c>
      <c r="O17" s="47">
        <f t="shared" si="1"/>
        <v>39.08562532433835</v>
      </c>
      <c r="P17" s="9"/>
    </row>
    <row r="18" spans="1:16" ht="15">
      <c r="A18" s="12"/>
      <c r="B18" s="25">
        <v>335.12</v>
      </c>
      <c r="C18" s="20" t="s">
        <v>78</v>
      </c>
      <c r="D18" s="46">
        <v>103294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103294</v>
      </c>
      <c r="O18" s="47">
        <f t="shared" si="1"/>
        <v>53.60352880124546</v>
      </c>
      <c r="P18" s="9"/>
    </row>
    <row r="19" spans="1:16" ht="15">
      <c r="A19" s="12"/>
      <c r="B19" s="25">
        <v>335.14</v>
      </c>
      <c r="C19" s="20" t="s">
        <v>79</v>
      </c>
      <c r="D19" s="46">
        <v>899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899</v>
      </c>
      <c r="O19" s="47">
        <f t="shared" si="1"/>
        <v>0.46652828230409965</v>
      </c>
      <c r="P19" s="9"/>
    </row>
    <row r="20" spans="1:16" ht="15">
      <c r="A20" s="12"/>
      <c r="B20" s="25">
        <v>335.15</v>
      </c>
      <c r="C20" s="20" t="s">
        <v>80</v>
      </c>
      <c r="D20" s="46">
        <v>729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729</v>
      </c>
      <c r="O20" s="47">
        <f t="shared" si="1"/>
        <v>0.37830825116761807</v>
      </c>
      <c r="P20" s="9"/>
    </row>
    <row r="21" spans="1:16" ht="15">
      <c r="A21" s="12"/>
      <c r="B21" s="25">
        <v>335.18</v>
      </c>
      <c r="C21" s="20" t="s">
        <v>81</v>
      </c>
      <c r="D21" s="46">
        <v>93044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93044</v>
      </c>
      <c r="O21" s="47">
        <f t="shared" si="1"/>
        <v>48.284379865075245</v>
      </c>
      <c r="P21" s="9"/>
    </row>
    <row r="22" spans="1:16" ht="15">
      <c r="A22" s="12"/>
      <c r="B22" s="25">
        <v>335.49</v>
      </c>
      <c r="C22" s="20" t="s">
        <v>27</v>
      </c>
      <c r="D22" s="46">
        <v>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640</v>
      </c>
      <c r="O22" s="47">
        <f t="shared" si="1"/>
        <v>0.3321224701608718</v>
      </c>
      <c r="P22" s="9"/>
    </row>
    <row r="23" spans="1:16" ht="15">
      <c r="A23" s="12"/>
      <c r="B23" s="25">
        <v>337.2</v>
      </c>
      <c r="C23" s="20" t="s">
        <v>28</v>
      </c>
      <c r="D23" s="46">
        <v>20500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20500</v>
      </c>
      <c r="O23" s="47">
        <f t="shared" si="1"/>
        <v>10.638297872340425</v>
      </c>
      <c r="P23" s="9"/>
    </row>
    <row r="24" spans="1:16" ht="15">
      <c r="A24" s="12"/>
      <c r="B24" s="25">
        <v>337.7</v>
      </c>
      <c r="C24" s="20" t="s">
        <v>29</v>
      </c>
      <c r="D24" s="46">
        <v>15390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15390</v>
      </c>
      <c r="O24" s="47">
        <f t="shared" si="1"/>
        <v>7.986507524649714</v>
      </c>
      <c r="P24" s="9"/>
    </row>
    <row r="25" spans="1:16" ht="15.75">
      <c r="A25" s="29" t="s">
        <v>34</v>
      </c>
      <c r="B25" s="30"/>
      <c r="C25" s="31"/>
      <c r="D25" s="32">
        <f aca="true" t="shared" si="6" ref="D25:M25">SUM(D26:D35)</f>
        <v>74776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1237707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1312483</v>
      </c>
      <c r="O25" s="45">
        <f t="shared" si="1"/>
        <v>681.1017125064868</v>
      </c>
      <c r="P25" s="10"/>
    </row>
    <row r="26" spans="1:16" ht="15">
      <c r="A26" s="12"/>
      <c r="B26" s="25">
        <v>342.2</v>
      </c>
      <c r="C26" s="20" t="s">
        <v>60</v>
      </c>
      <c r="D26" s="46">
        <v>32051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5">SUM(D26:M26)</f>
        <v>32051</v>
      </c>
      <c r="O26" s="47">
        <f t="shared" si="1"/>
        <v>16.632589517384535</v>
      </c>
      <c r="P26" s="9"/>
    </row>
    <row r="27" spans="1:16" ht="15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263038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263038</v>
      </c>
      <c r="O27" s="47">
        <f t="shared" si="1"/>
        <v>136.50129735339905</v>
      </c>
      <c r="P27" s="9"/>
    </row>
    <row r="28" spans="1:16" ht="15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216442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216442</v>
      </c>
      <c r="O28" s="47">
        <f t="shared" si="1"/>
        <v>112.3207057602491</v>
      </c>
      <c r="P28" s="9"/>
    </row>
    <row r="29" spans="1:16" ht="15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742276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742276</v>
      </c>
      <c r="O29" s="47">
        <f t="shared" si="1"/>
        <v>385.19771665801767</v>
      </c>
      <c r="P29" s="9"/>
    </row>
    <row r="30" spans="1:16" ht="15">
      <c r="A30" s="12"/>
      <c r="B30" s="25">
        <v>343.9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15951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15951</v>
      </c>
      <c r="O30" s="47">
        <f t="shared" si="1"/>
        <v>8.277633627400103</v>
      </c>
      <c r="P30" s="9"/>
    </row>
    <row r="31" spans="1:16" ht="15">
      <c r="A31" s="12"/>
      <c r="B31" s="25">
        <v>344.9</v>
      </c>
      <c r="C31" s="20" t="s">
        <v>82</v>
      </c>
      <c r="D31" s="46">
        <v>15414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15414</v>
      </c>
      <c r="O31" s="47">
        <f t="shared" si="1"/>
        <v>7.9989621172807475</v>
      </c>
      <c r="P31" s="9"/>
    </row>
    <row r="32" spans="1:16" ht="15">
      <c r="A32" s="12"/>
      <c r="B32" s="25">
        <v>346.4</v>
      </c>
      <c r="C32" s="20" t="s">
        <v>61</v>
      </c>
      <c r="D32" s="46">
        <v>10219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10219</v>
      </c>
      <c r="O32" s="47">
        <f t="shared" si="1"/>
        <v>5.303061754021796</v>
      </c>
      <c r="P32" s="9"/>
    </row>
    <row r="33" spans="1:16" ht="15">
      <c r="A33" s="12"/>
      <c r="B33" s="25">
        <v>347.2</v>
      </c>
      <c r="C33" s="20" t="s">
        <v>62</v>
      </c>
      <c r="D33" s="46">
        <v>2699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2699</v>
      </c>
      <c r="O33" s="47">
        <f t="shared" si="1"/>
        <v>1.4006227296315517</v>
      </c>
      <c r="P33" s="9"/>
    </row>
    <row r="34" spans="1:16" ht="15">
      <c r="A34" s="12"/>
      <c r="B34" s="25">
        <v>347.4</v>
      </c>
      <c r="C34" s="20" t="s">
        <v>96</v>
      </c>
      <c r="D34" s="46">
        <v>13923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13923</v>
      </c>
      <c r="O34" s="47">
        <f t="shared" si="1"/>
        <v>7.225220550077841</v>
      </c>
      <c r="P34" s="9"/>
    </row>
    <row r="35" spans="1:16" ht="15">
      <c r="A35" s="12"/>
      <c r="B35" s="25">
        <v>349</v>
      </c>
      <c r="C35" s="20" t="s">
        <v>0</v>
      </c>
      <c r="D35" s="46">
        <v>470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470</v>
      </c>
      <c r="O35" s="47">
        <f t="shared" si="1"/>
        <v>0.24390243902439024</v>
      </c>
      <c r="P35" s="9"/>
    </row>
    <row r="36" spans="1:16" ht="15.75">
      <c r="A36" s="29" t="s">
        <v>35</v>
      </c>
      <c r="B36" s="30"/>
      <c r="C36" s="31"/>
      <c r="D36" s="32">
        <f aca="true" t="shared" si="8" ref="D36:M36">SUM(D37:D37)</f>
        <v>1323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7">SUM(D36:M36)</f>
        <v>1323</v>
      </c>
      <c r="O36" s="45">
        <f t="shared" si="1"/>
        <v>0.6865594187856772</v>
      </c>
      <c r="P36" s="10"/>
    </row>
    <row r="37" spans="1:16" ht="15">
      <c r="A37" s="13"/>
      <c r="B37" s="39">
        <v>351.3</v>
      </c>
      <c r="C37" s="21" t="s">
        <v>43</v>
      </c>
      <c r="D37" s="46">
        <v>1323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1323</v>
      </c>
      <c r="O37" s="47">
        <f t="shared" si="1"/>
        <v>0.6865594187856772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SUM(D39:D42)</f>
        <v>51668</v>
      </c>
      <c r="E38" s="32">
        <f t="shared" si="10"/>
        <v>17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400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52085</v>
      </c>
      <c r="O38" s="45">
        <f t="shared" si="1"/>
        <v>27.029060716139075</v>
      </c>
      <c r="P38" s="10"/>
    </row>
    <row r="39" spans="1:16" ht="15">
      <c r="A39" s="12"/>
      <c r="B39" s="25">
        <v>361.1</v>
      </c>
      <c r="C39" s="20" t="s">
        <v>44</v>
      </c>
      <c r="D39" s="46">
        <v>179</v>
      </c>
      <c r="E39" s="46">
        <v>17</v>
      </c>
      <c r="F39" s="46">
        <v>0</v>
      </c>
      <c r="G39" s="46">
        <v>0</v>
      </c>
      <c r="H39" s="46">
        <v>0</v>
      </c>
      <c r="I39" s="46">
        <v>400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596</v>
      </c>
      <c r="O39" s="47">
        <f t="shared" si="1"/>
        <v>0.3092890503373119</v>
      </c>
      <c r="P39" s="9"/>
    </row>
    <row r="40" spans="1:16" ht="15">
      <c r="A40" s="12"/>
      <c r="B40" s="25">
        <v>362</v>
      </c>
      <c r="C40" s="20" t="s">
        <v>45</v>
      </c>
      <c r="D40" s="46">
        <v>18356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18356</v>
      </c>
      <c r="O40" s="47">
        <f t="shared" si="1"/>
        <v>9.525687597301506</v>
      </c>
      <c r="P40" s="9"/>
    </row>
    <row r="41" spans="1:16" ht="15">
      <c r="A41" s="12"/>
      <c r="B41" s="25">
        <v>366</v>
      </c>
      <c r="C41" s="20" t="s">
        <v>93</v>
      </c>
      <c r="D41" s="46">
        <v>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25000</v>
      </c>
      <c r="O41" s="47">
        <f t="shared" si="1"/>
        <v>12.973533990659055</v>
      </c>
      <c r="P41" s="9"/>
    </row>
    <row r="42" spans="1:16" ht="15">
      <c r="A42" s="12"/>
      <c r="B42" s="25">
        <v>369.9</v>
      </c>
      <c r="C42" s="20" t="s">
        <v>46</v>
      </c>
      <c r="D42" s="46">
        <v>8133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8133</v>
      </c>
      <c r="O42" s="47">
        <f t="shared" si="1"/>
        <v>4.220550077841204</v>
      </c>
      <c r="P42" s="9"/>
    </row>
    <row r="43" spans="1:16" ht="15.75">
      <c r="A43" s="29" t="s">
        <v>36</v>
      </c>
      <c r="B43" s="30"/>
      <c r="C43" s="31"/>
      <c r="D43" s="32">
        <f aca="true" t="shared" si="11" ref="D43:M43">SUM(D44:D46)</f>
        <v>74216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414354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488570</v>
      </c>
      <c r="O43" s="45">
        <f t="shared" si="1"/>
        <v>253.5391800726518</v>
      </c>
      <c r="P43" s="9"/>
    </row>
    <row r="44" spans="1:16" ht="15">
      <c r="A44" s="12"/>
      <c r="B44" s="25">
        <v>381</v>
      </c>
      <c r="C44" s="20" t="s">
        <v>63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12000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12000</v>
      </c>
      <c r="O44" s="47">
        <f t="shared" si="1"/>
        <v>6.227296315516346</v>
      </c>
      <c r="P44" s="9"/>
    </row>
    <row r="45" spans="1:16" ht="15">
      <c r="A45" s="12"/>
      <c r="B45" s="25">
        <v>384</v>
      </c>
      <c r="C45" s="20" t="s">
        <v>64</v>
      </c>
      <c r="D45" s="46">
        <v>74216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74216</v>
      </c>
      <c r="O45" s="47">
        <f t="shared" si="1"/>
        <v>38.5137519460301</v>
      </c>
      <c r="P45" s="9"/>
    </row>
    <row r="46" spans="1:16" ht="15.75" thickBot="1">
      <c r="A46" s="12"/>
      <c r="B46" s="25">
        <v>389.7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402354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402354</v>
      </c>
      <c r="O46" s="47">
        <f t="shared" si="1"/>
        <v>208.79813181110535</v>
      </c>
      <c r="P46" s="9"/>
    </row>
    <row r="47" spans="1:119" ht="16.5" thickBot="1">
      <c r="A47" s="14" t="s">
        <v>41</v>
      </c>
      <c r="B47" s="23"/>
      <c r="C47" s="22"/>
      <c r="D47" s="15">
        <f aca="true" t="shared" si="12" ref="D47:M47">SUM(D5,D13,D16,D25,D36,D38,D43)</f>
        <v>967073</v>
      </c>
      <c r="E47" s="15">
        <f t="shared" si="12"/>
        <v>122691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1652461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2742225</v>
      </c>
      <c r="O47" s="38">
        <f t="shared" si="1"/>
        <v>1423.0539699014012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100</v>
      </c>
      <c r="M49" s="48"/>
      <c r="N49" s="48"/>
      <c r="O49" s="43">
        <v>1927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367005</v>
      </c>
      <c r="E5" s="27">
        <f t="shared" si="0"/>
        <v>108917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475922</v>
      </c>
      <c r="O5" s="33">
        <f aca="true" t="shared" si="1" ref="O5:O44">(N5/O$46)</f>
        <v>249.30434782608697</v>
      </c>
      <c r="P5" s="6"/>
    </row>
    <row r="6" spans="1:16" ht="15">
      <c r="A6" s="12"/>
      <c r="B6" s="25">
        <v>311</v>
      </c>
      <c r="C6" s="20" t="s">
        <v>2</v>
      </c>
      <c r="D6" s="46">
        <v>20560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20560</v>
      </c>
      <c r="O6" s="47">
        <f t="shared" si="1"/>
        <v>10.770036668412782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92225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92225</v>
      </c>
      <c r="O7" s="47">
        <f t="shared" si="1"/>
        <v>48.310633839706654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16692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16692</v>
      </c>
      <c r="O8" s="47">
        <f t="shared" si="1"/>
        <v>8.743844944997381</v>
      </c>
      <c r="P8" s="9"/>
    </row>
    <row r="9" spans="1:16" ht="15">
      <c r="A9" s="12"/>
      <c r="B9" s="25">
        <v>312.6</v>
      </c>
      <c r="C9" s="20" t="s">
        <v>12</v>
      </c>
      <c r="D9" s="46">
        <v>166217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166217</v>
      </c>
      <c r="O9" s="47">
        <f t="shared" si="1"/>
        <v>87.07019381875327</v>
      </c>
      <c r="P9" s="9"/>
    </row>
    <row r="10" spans="1:16" ht="15">
      <c r="A10" s="12"/>
      <c r="B10" s="25">
        <v>314.1</v>
      </c>
      <c r="C10" s="20" t="s">
        <v>13</v>
      </c>
      <c r="D10" s="46">
        <v>117459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117459</v>
      </c>
      <c r="O10" s="47">
        <f t="shared" si="1"/>
        <v>61.529072812991096</v>
      </c>
      <c r="P10" s="9"/>
    </row>
    <row r="11" spans="1:16" ht="15">
      <c r="A11" s="12"/>
      <c r="B11" s="25">
        <v>314.8</v>
      </c>
      <c r="C11" s="20" t="s">
        <v>14</v>
      </c>
      <c r="D11" s="46">
        <v>3950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3950</v>
      </c>
      <c r="O11" s="47">
        <f t="shared" si="1"/>
        <v>2.069146149816658</v>
      </c>
      <c r="P11" s="9"/>
    </row>
    <row r="12" spans="1:16" ht="15">
      <c r="A12" s="12"/>
      <c r="B12" s="25">
        <v>315</v>
      </c>
      <c r="C12" s="20" t="s">
        <v>77</v>
      </c>
      <c r="D12" s="46">
        <v>58819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58819</v>
      </c>
      <c r="O12" s="47">
        <f t="shared" si="1"/>
        <v>30.811419591409116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107880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107880</v>
      </c>
      <c r="O13" s="45">
        <f t="shared" si="1"/>
        <v>56.511262441068624</v>
      </c>
      <c r="P13" s="10"/>
    </row>
    <row r="14" spans="1:16" ht="15">
      <c r="A14" s="12"/>
      <c r="B14" s="25">
        <v>323.1</v>
      </c>
      <c r="C14" s="20" t="s">
        <v>17</v>
      </c>
      <c r="D14" s="46">
        <v>102895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102895</v>
      </c>
      <c r="O14" s="47">
        <f t="shared" si="1"/>
        <v>53.89994761655317</v>
      </c>
      <c r="P14" s="9"/>
    </row>
    <row r="15" spans="1:16" ht="15">
      <c r="A15" s="12"/>
      <c r="B15" s="25">
        <v>329</v>
      </c>
      <c r="C15" s="20" t="s">
        <v>18</v>
      </c>
      <c r="D15" s="46">
        <v>4985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4985</v>
      </c>
      <c r="O15" s="47">
        <f t="shared" si="1"/>
        <v>2.611314824515453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SUM(D17:D24)</f>
        <v>262773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262773</v>
      </c>
      <c r="O16" s="45">
        <f t="shared" si="1"/>
        <v>137.64955474070194</v>
      </c>
      <c r="P16" s="10"/>
    </row>
    <row r="17" spans="1:16" ht="15">
      <c r="A17" s="12"/>
      <c r="B17" s="25">
        <v>334.2</v>
      </c>
      <c r="C17" s="20" t="s">
        <v>68</v>
      </c>
      <c r="D17" s="46">
        <v>5732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5732</v>
      </c>
      <c r="O17" s="47">
        <f t="shared" si="1"/>
        <v>3.00261917234154</v>
      </c>
      <c r="P17" s="9"/>
    </row>
    <row r="18" spans="1:16" ht="15">
      <c r="A18" s="12"/>
      <c r="B18" s="25">
        <v>335.12</v>
      </c>
      <c r="C18" s="20" t="s">
        <v>78</v>
      </c>
      <c r="D18" s="46">
        <v>103486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103486</v>
      </c>
      <c r="O18" s="47">
        <f t="shared" si="1"/>
        <v>54.2095337873232</v>
      </c>
      <c r="P18" s="9"/>
    </row>
    <row r="19" spans="1:16" ht="15">
      <c r="A19" s="12"/>
      <c r="B19" s="25">
        <v>335.14</v>
      </c>
      <c r="C19" s="20" t="s">
        <v>79</v>
      </c>
      <c r="D19" s="46">
        <v>1057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1057</v>
      </c>
      <c r="O19" s="47">
        <f t="shared" si="1"/>
        <v>0.5536930330015715</v>
      </c>
      <c r="P19" s="9"/>
    </row>
    <row r="20" spans="1:16" ht="15">
      <c r="A20" s="12"/>
      <c r="B20" s="25">
        <v>335.15</v>
      </c>
      <c r="C20" s="20" t="s">
        <v>80</v>
      </c>
      <c r="D20" s="46">
        <v>2435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2435</v>
      </c>
      <c r="O20" s="47">
        <f t="shared" si="1"/>
        <v>1.2755369303300157</v>
      </c>
      <c r="P20" s="9"/>
    </row>
    <row r="21" spans="1:16" ht="15">
      <c r="A21" s="12"/>
      <c r="B21" s="25">
        <v>335.18</v>
      </c>
      <c r="C21" s="20" t="s">
        <v>81</v>
      </c>
      <c r="D21" s="46">
        <v>89454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89454</v>
      </c>
      <c r="O21" s="47">
        <f t="shared" si="1"/>
        <v>46.85908852802515</v>
      </c>
      <c r="P21" s="9"/>
    </row>
    <row r="22" spans="1:16" ht="15">
      <c r="A22" s="12"/>
      <c r="B22" s="25">
        <v>335.49</v>
      </c>
      <c r="C22" s="20" t="s">
        <v>27</v>
      </c>
      <c r="D22" s="46">
        <v>488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488</v>
      </c>
      <c r="O22" s="47">
        <f t="shared" si="1"/>
        <v>0.25563122053431114</v>
      </c>
      <c r="P22" s="9"/>
    </row>
    <row r="23" spans="1:16" ht="15">
      <c r="A23" s="12"/>
      <c r="B23" s="25">
        <v>337.2</v>
      </c>
      <c r="C23" s="20" t="s">
        <v>28</v>
      </c>
      <c r="D23" s="46">
        <v>42750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42750</v>
      </c>
      <c r="O23" s="47">
        <f t="shared" si="1"/>
        <v>22.393923520167625</v>
      </c>
      <c r="P23" s="9"/>
    </row>
    <row r="24" spans="1:16" ht="15">
      <c r="A24" s="12"/>
      <c r="B24" s="25">
        <v>337.7</v>
      </c>
      <c r="C24" s="20" t="s">
        <v>29</v>
      </c>
      <c r="D24" s="46">
        <v>17371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17371</v>
      </c>
      <c r="O24" s="47">
        <f t="shared" si="1"/>
        <v>9.099528548978522</v>
      </c>
      <c r="P24" s="9"/>
    </row>
    <row r="25" spans="1:16" ht="15.75">
      <c r="A25" s="29" t="s">
        <v>34</v>
      </c>
      <c r="B25" s="30"/>
      <c r="C25" s="31"/>
      <c r="D25" s="32">
        <f aca="true" t="shared" si="6" ref="D25:M25">SUM(D26:D34)</f>
        <v>68916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1264267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1333183</v>
      </c>
      <c r="O25" s="45">
        <f t="shared" si="1"/>
        <v>698.3672079622839</v>
      </c>
      <c r="P25" s="10"/>
    </row>
    <row r="26" spans="1:16" ht="15">
      <c r="A26" s="12"/>
      <c r="B26" s="25">
        <v>342.2</v>
      </c>
      <c r="C26" s="20" t="s">
        <v>60</v>
      </c>
      <c r="D26" s="46">
        <v>24019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4">SUM(D26:M26)</f>
        <v>24019</v>
      </c>
      <c r="O26" s="47">
        <f t="shared" si="1"/>
        <v>12.581980094290204</v>
      </c>
      <c r="P26" s="9"/>
    </row>
    <row r="27" spans="1:16" ht="15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262230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262230</v>
      </c>
      <c r="O27" s="47">
        <f t="shared" si="1"/>
        <v>137.3651126244107</v>
      </c>
      <c r="P27" s="9"/>
    </row>
    <row r="28" spans="1:16" ht="15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208048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208048</v>
      </c>
      <c r="O28" s="47">
        <f t="shared" si="1"/>
        <v>108.98271346254583</v>
      </c>
      <c r="P28" s="9"/>
    </row>
    <row r="29" spans="1:16" ht="15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759950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759950</v>
      </c>
      <c r="O29" s="47">
        <f t="shared" si="1"/>
        <v>398.08800419067575</v>
      </c>
      <c r="P29" s="9"/>
    </row>
    <row r="30" spans="1:16" ht="15">
      <c r="A30" s="12"/>
      <c r="B30" s="25">
        <v>343.9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34039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34039</v>
      </c>
      <c r="O30" s="47">
        <f t="shared" si="1"/>
        <v>17.83080146673651</v>
      </c>
      <c r="P30" s="9"/>
    </row>
    <row r="31" spans="1:16" ht="15">
      <c r="A31" s="12"/>
      <c r="B31" s="25">
        <v>344.9</v>
      </c>
      <c r="C31" s="20" t="s">
        <v>82</v>
      </c>
      <c r="D31" s="46">
        <v>14881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14881</v>
      </c>
      <c r="O31" s="47">
        <f t="shared" si="1"/>
        <v>7.795180722891566</v>
      </c>
      <c r="P31" s="9"/>
    </row>
    <row r="32" spans="1:16" ht="15">
      <c r="A32" s="12"/>
      <c r="B32" s="25">
        <v>346.4</v>
      </c>
      <c r="C32" s="20" t="s">
        <v>61</v>
      </c>
      <c r="D32" s="46">
        <v>10146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10146</v>
      </c>
      <c r="O32" s="47">
        <f t="shared" si="1"/>
        <v>5.314824515453116</v>
      </c>
      <c r="P32" s="9"/>
    </row>
    <row r="33" spans="1:16" ht="15">
      <c r="A33" s="12"/>
      <c r="B33" s="25">
        <v>347.2</v>
      </c>
      <c r="C33" s="20" t="s">
        <v>62</v>
      </c>
      <c r="D33" s="46">
        <v>2754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2754</v>
      </c>
      <c r="O33" s="47">
        <f t="shared" si="1"/>
        <v>1.4426401257202723</v>
      </c>
      <c r="P33" s="9"/>
    </row>
    <row r="34" spans="1:16" ht="15">
      <c r="A34" s="12"/>
      <c r="B34" s="25">
        <v>347.4</v>
      </c>
      <c r="C34" s="20" t="s">
        <v>96</v>
      </c>
      <c r="D34" s="46">
        <v>17116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17116</v>
      </c>
      <c r="O34" s="47">
        <f t="shared" si="1"/>
        <v>8.965950759559979</v>
      </c>
      <c r="P34" s="9"/>
    </row>
    <row r="35" spans="1:16" ht="15.75">
      <c r="A35" s="29" t="s">
        <v>35</v>
      </c>
      <c r="B35" s="30"/>
      <c r="C35" s="31"/>
      <c r="D35" s="32">
        <f aca="true" t="shared" si="8" ref="D35:M35">SUM(D36:D36)</f>
        <v>1550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4">SUM(D35:M35)</f>
        <v>1550</v>
      </c>
      <c r="O35" s="45">
        <f t="shared" si="1"/>
        <v>0.8119434258774227</v>
      </c>
      <c r="P35" s="10"/>
    </row>
    <row r="36" spans="1:16" ht="15">
      <c r="A36" s="13"/>
      <c r="B36" s="39">
        <v>351.3</v>
      </c>
      <c r="C36" s="21" t="s">
        <v>43</v>
      </c>
      <c r="D36" s="46">
        <v>1550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1550</v>
      </c>
      <c r="O36" s="47">
        <f t="shared" si="1"/>
        <v>0.8119434258774227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SUM(D38:D41)</f>
        <v>33072</v>
      </c>
      <c r="E37" s="32">
        <f t="shared" si="10"/>
        <v>14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325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33411</v>
      </c>
      <c r="O37" s="45">
        <f t="shared" si="1"/>
        <v>17.501833420639077</v>
      </c>
      <c r="P37" s="10"/>
    </row>
    <row r="38" spans="1:16" ht="15">
      <c r="A38" s="12"/>
      <c r="B38" s="25">
        <v>361.1</v>
      </c>
      <c r="C38" s="20" t="s">
        <v>44</v>
      </c>
      <c r="D38" s="46">
        <v>145</v>
      </c>
      <c r="E38" s="46">
        <v>14</v>
      </c>
      <c r="F38" s="46">
        <v>0</v>
      </c>
      <c r="G38" s="46">
        <v>0</v>
      </c>
      <c r="H38" s="46">
        <v>0</v>
      </c>
      <c r="I38" s="46">
        <v>325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484</v>
      </c>
      <c r="O38" s="47">
        <f t="shared" si="1"/>
        <v>0.2535358826610791</v>
      </c>
      <c r="P38" s="9"/>
    </row>
    <row r="39" spans="1:16" ht="15">
      <c r="A39" s="12"/>
      <c r="B39" s="25">
        <v>362</v>
      </c>
      <c r="C39" s="20" t="s">
        <v>45</v>
      </c>
      <c r="D39" s="46">
        <v>18096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18096</v>
      </c>
      <c r="O39" s="47">
        <f t="shared" si="1"/>
        <v>9.479308538501833</v>
      </c>
      <c r="P39" s="9"/>
    </row>
    <row r="40" spans="1:16" ht="15">
      <c r="A40" s="12"/>
      <c r="B40" s="25">
        <v>366</v>
      </c>
      <c r="C40" s="20" t="s">
        <v>93</v>
      </c>
      <c r="D40" s="46">
        <v>4510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4510</v>
      </c>
      <c r="O40" s="47">
        <f t="shared" si="1"/>
        <v>2.3624934520691463</v>
      </c>
      <c r="P40" s="9"/>
    </row>
    <row r="41" spans="1:16" ht="15">
      <c r="A41" s="12"/>
      <c r="B41" s="25">
        <v>369.9</v>
      </c>
      <c r="C41" s="20" t="s">
        <v>46</v>
      </c>
      <c r="D41" s="46">
        <v>10321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10321</v>
      </c>
      <c r="O41" s="47">
        <f t="shared" si="1"/>
        <v>5.40649554740702</v>
      </c>
      <c r="P41" s="9"/>
    </row>
    <row r="42" spans="1:16" ht="15.75">
      <c r="A42" s="29" t="s">
        <v>36</v>
      </c>
      <c r="B42" s="30"/>
      <c r="C42" s="31"/>
      <c r="D42" s="32">
        <f aca="true" t="shared" si="11" ref="D42:M42">SUM(D43:D43)</f>
        <v>113362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113362</v>
      </c>
      <c r="O42" s="45">
        <f t="shared" si="1"/>
        <v>59.38292299633316</v>
      </c>
      <c r="P42" s="9"/>
    </row>
    <row r="43" spans="1:16" ht="15.75" thickBot="1">
      <c r="A43" s="12"/>
      <c r="B43" s="25">
        <v>384</v>
      </c>
      <c r="C43" s="20" t="s">
        <v>64</v>
      </c>
      <c r="D43" s="46">
        <v>113362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113362</v>
      </c>
      <c r="O43" s="47">
        <f t="shared" si="1"/>
        <v>59.38292299633316</v>
      </c>
      <c r="P43" s="9"/>
    </row>
    <row r="44" spans="1:119" ht="16.5" thickBot="1">
      <c r="A44" s="14" t="s">
        <v>41</v>
      </c>
      <c r="B44" s="23"/>
      <c r="C44" s="22"/>
      <c r="D44" s="15">
        <f aca="true" t="shared" si="12" ref="D44:M44">SUM(D5,D13,D16,D25,D35,D37,D42)</f>
        <v>954558</v>
      </c>
      <c r="E44" s="15">
        <f t="shared" si="12"/>
        <v>108931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1264592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2328081</v>
      </c>
      <c r="O44" s="38">
        <f t="shared" si="1"/>
        <v>1219.529072812991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97</v>
      </c>
      <c r="M46" s="48"/>
      <c r="N46" s="48"/>
      <c r="O46" s="43">
        <v>1909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376450</v>
      </c>
      <c r="E5" s="27">
        <f t="shared" si="0"/>
        <v>106831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483281</v>
      </c>
      <c r="O5" s="33">
        <f aca="true" t="shared" si="1" ref="O5:O46">(N5/O$48)</f>
        <v>252.10276473656756</v>
      </c>
      <c r="P5" s="6"/>
    </row>
    <row r="6" spans="1:16" ht="15">
      <c r="A6" s="12"/>
      <c r="B6" s="25">
        <v>311</v>
      </c>
      <c r="C6" s="20" t="s">
        <v>2</v>
      </c>
      <c r="D6" s="46">
        <v>20430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20430</v>
      </c>
      <c r="O6" s="47">
        <f t="shared" si="1"/>
        <v>10.657276995305164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90613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90613</v>
      </c>
      <c r="O7" s="47">
        <f t="shared" si="1"/>
        <v>47.268127282211786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16218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16218</v>
      </c>
      <c r="O8" s="47">
        <f t="shared" si="1"/>
        <v>8.460093896713616</v>
      </c>
      <c r="P8" s="9"/>
    </row>
    <row r="9" spans="1:16" ht="15">
      <c r="A9" s="12"/>
      <c r="B9" s="25">
        <v>312.6</v>
      </c>
      <c r="C9" s="20" t="s">
        <v>12</v>
      </c>
      <c r="D9" s="46">
        <v>163608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163608</v>
      </c>
      <c r="O9" s="47">
        <f t="shared" si="1"/>
        <v>85.34585289514867</v>
      </c>
      <c r="P9" s="9"/>
    </row>
    <row r="10" spans="1:16" ht="15">
      <c r="A10" s="12"/>
      <c r="B10" s="25">
        <v>314.1</v>
      </c>
      <c r="C10" s="20" t="s">
        <v>13</v>
      </c>
      <c r="D10" s="46">
        <v>118271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118271</v>
      </c>
      <c r="O10" s="47">
        <f t="shared" si="1"/>
        <v>61.695878977569116</v>
      </c>
      <c r="P10" s="9"/>
    </row>
    <row r="11" spans="1:16" ht="15">
      <c r="A11" s="12"/>
      <c r="B11" s="25">
        <v>314.8</v>
      </c>
      <c r="C11" s="20" t="s">
        <v>14</v>
      </c>
      <c r="D11" s="46">
        <v>6383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6383</v>
      </c>
      <c r="O11" s="47">
        <f t="shared" si="1"/>
        <v>3.329681794470527</v>
      </c>
      <c r="P11" s="9"/>
    </row>
    <row r="12" spans="1:16" ht="15">
      <c r="A12" s="12"/>
      <c r="B12" s="25">
        <v>315</v>
      </c>
      <c r="C12" s="20" t="s">
        <v>77</v>
      </c>
      <c r="D12" s="46">
        <v>67758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67758</v>
      </c>
      <c r="O12" s="47">
        <f t="shared" si="1"/>
        <v>35.34585289514867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108954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108954</v>
      </c>
      <c r="O13" s="45">
        <f t="shared" si="1"/>
        <v>56.83568075117371</v>
      </c>
      <c r="P13" s="10"/>
    </row>
    <row r="14" spans="1:16" ht="15">
      <c r="A14" s="12"/>
      <c r="B14" s="25">
        <v>323.1</v>
      </c>
      <c r="C14" s="20" t="s">
        <v>17</v>
      </c>
      <c r="D14" s="46">
        <v>103797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103797</v>
      </c>
      <c r="O14" s="47">
        <f t="shared" si="1"/>
        <v>54.14553990610329</v>
      </c>
      <c r="P14" s="9"/>
    </row>
    <row r="15" spans="1:16" ht="15">
      <c r="A15" s="12"/>
      <c r="B15" s="25">
        <v>329</v>
      </c>
      <c r="C15" s="20" t="s">
        <v>18</v>
      </c>
      <c r="D15" s="46">
        <v>5157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5157</v>
      </c>
      <c r="O15" s="47">
        <f t="shared" si="1"/>
        <v>2.6901408450704225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SUM(D17:D25)</f>
        <v>349995</v>
      </c>
      <c r="E16" s="32">
        <f t="shared" si="4"/>
        <v>5000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354995</v>
      </c>
      <c r="O16" s="45">
        <f t="shared" si="1"/>
        <v>185.18257694314033</v>
      </c>
      <c r="P16" s="10"/>
    </row>
    <row r="17" spans="1:16" ht="15">
      <c r="A17" s="12"/>
      <c r="B17" s="25">
        <v>334.7</v>
      </c>
      <c r="C17" s="20" t="s">
        <v>21</v>
      </c>
      <c r="D17" s="46">
        <v>127175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127175</v>
      </c>
      <c r="O17" s="47">
        <f t="shared" si="1"/>
        <v>66.34063641105895</v>
      </c>
      <c r="P17" s="9"/>
    </row>
    <row r="18" spans="1:16" ht="15">
      <c r="A18" s="12"/>
      <c r="B18" s="25">
        <v>335.12</v>
      </c>
      <c r="C18" s="20" t="s">
        <v>78</v>
      </c>
      <c r="D18" s="46">
        <v>102736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102736</v>
      </c>
      <c r="O18" s="47">
        <f t="shared" si="1"/>
        <v>53.59207094418362</v>
      </c>
      <c r="P18" s="9"/>
    </row>
    <row r="19" spans="1:16" ht="15">
      <c r="A19" s="12"/>
      <c r="B19" s="25">
        <v>335.14</v>
      </c>
      <c r="C19" s="20" t="s">
        <v>79</v>
      </c>
      <c r="D19" s="46">
        <v>1180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1180</v>
      </c>
      <c r="O19" s="47">
        <f t="shared" si="1"/>
        <v>0.6155451225873761</v>
      </c>
      <c r="P19" s="9"/>
    </row>
    <row r="20" spans="1:16" ht="15">
      <c r="A20" s="12"/>
      <c r="B20" s="25">
        <v>335.15</v>
      </c>
      <c r="C20" s="20" t="s">
        <v>80</v>
      </c>
      <c r="D20" s="46">
        <v>821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821</v>
      </c>
      <c r="O20" s="47">
        <f t="shared" si="1"/>
        <v>0.4282733437663015</v>
      </c>
      <c r="P20" s="9"/>
    </row>
    <row r="21" spans="1:16" ht="15">
      <c r="A21" s="12"/>
      <c r="B21" s="25">
        <v>335.18</v>
      </c>
      <c r="C21" s="20" t="s">
        <v>81</v>
      </c>
      <c r="D21" s="46">
        <v>88858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88858</v>
      </c>
      <c r="O21" s="47">
        <f t="shared" si="1"/>
        <v>46.35263432446531</v>
      </c>
      <c r="P21" s="9"/>
    </row>
    <row r="22" spans="1:16" ht="15">
      <c r="A22" s="12"/>
      <c r="B22" s="25">
        <v>335.49</v>
      </c>
      <c r="C22" s="20" t="s">
        <v>27</v>
      </c>
      <c r="D22" s="46">
        <v>598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598</v>
      </c>
      <c r="O22" s="47">
        <f t="shared" si="1"/>
        <v>0.31194574856546686</v>
      </c>
      <c r="P22" s="9"/>
    </row>
    <row r="23" spans="1:16" ht="15">
      <c r="A23" s="12"/>
      <c r="B23" s="25">
        <v>337.2</v>
      </c>
      <c r="C23" s="20" t="s">
        <v>28</v>
      </c>
      <c r="D23" s="46">
        <v>15250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15250</v>
      </c>
      <c r="O23" s="47">
        <f t="shared" si="1"/>
        <v>7.955138236828378</v>
      </c>
      <c r="P23" s="9"/>
    </row>
    <row r="24" spans="1:16" ht="15">
      <c r="A24" s="12"/>
      <c r="B24" s="25">
        <v>337.4</v>
      </c>
      <c r="C24" s="20" t="s">
        <v>91</v>
      </c>
      <c r="D24" s="46">
        <v>0</v>
      </c>
      <c r="E24" s="46">
        <v>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5000</v>
      </c>
      <c r="O24" s="47">
        <f t="shared" si="1"/>
        <v>2.6082420448617634</v>
      </c>
      <c r="P24" s="9"/>
    </row>
    <row r="25" spans="1:16" ht="15">
      <c r="A25" s="12"/>
      <c r="B25" s="25">
        <v>337.7</v>
      </c>
      <c r="C25" s="20" t="s">
        <v>29</v>
      </c>
      <c r="D25" s="46">
        <v>13377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13377</v>
      </c>
      <c r="O25" s="47">
        <f t="shared" si="1"/>
        <v>6.978090766823161</v>
      </c>
      <c r="P25" s="9"/>
    </row>
    <row r="26" spans="1:16" ht="15.75">
      <c r="A26" s="29" t="s">
        <v>34</v>
      </c>
      <c r="B26" s="30"/>
      <c r="C26" s="31"/>
      <c r="D26" s="32">
        <f aca="true" t="shared" si="6" ref="D26:M26">SUM(D27:D34)</f>
        <v>53522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1253401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1306923</v>
      </c>
      <c r="O26" s="45">
        <f t="shared" si="1"/>
        <v>681.754303599374</v>
      </c>
      <c r="P26" s="10"/>
    </row>
    <row r="27" spans="1:16" ht="15">
      <c r="A27" s="12"/>
      <c r="B27" s="25">
        <v>342.2</v>
      </c>
      <c r="C27" s="20" t="s">
        <v>60</v>
      </c>
      <c r="D27" s="46">
        <v>21577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21577</v>
      </c>
      <c r="O27" s="47">
        <f t="shared" si="1"/>
        <v>11.255607720396453</v>
      </c>
      <c r="P27" s="9"/>
    </row>
    <row r="28" spans="1:16" ht="15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265660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265660</v>
      </c>
      <c r="O28" s="47">
        <f t="shared" si="1"/>
        <v>138.5811163275952</v>
      </c>
      <c r="P28" s="9"/>
    </row>
    <row r="29" spans="1:16" ht="15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205549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205549</v>
      </c>
      <c r="O29" s="47">
        <f t="shared" si="1"/>
        <v>107.22430881585811</v>
      </c>
      <c r="P29" s="9"/>
    </row>
    <row r="30" spans="1:16" ht="15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754181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754181</v>
      </c>
      <c r="O30" s="47">
        <f t="shared" si="1"/>
        <v>393.41731872717787</v>
      </c>
      <c r="P30" s="9"/>
    </row>
    <row r="31" spans="1:16" ht="15">
      <c r="A31" s="12"/>
      <c r="B31" s="25">
        <v>343.9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28011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28011</v>
      </c>
      <c r="O31" s="47">
        <f t="shared" si="1"/>
        <v>14.61189358372457</v>
      </c>
      <c r="P31" s="9"/>
    </row>
    <row r="32" spans="1:16" ht="15">
      <c r="A32" s="12"/>
      <c r="B32" s="25">
        <v>344.9</v>
      </c>
      <c r="C32" s="20" t="s">
        <v>82</v>
      </c>
      <c r="D32" s="46">
        <v>19350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19350</v>
      </c>
      <c r="O32" s="47">
        <f t="shared" si="1"/>
        <v>10.093896713615024</v>
      </c>
      <c r="P32" s="9"/>
    </row>
    <row r="33" spans="1:16" ht="15">
      <c r="A33" s="12"/>
      <c r="B33" s="25">
        <v>346.4</v>
      </c>
      <c r="C33" s="20" t="s">
        <v>61</v>
      </c>
      <c r="D33" s="46">
        <v>10098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10098</v>
      </c>
      <c r="O33" s="47">
        <f t="shared" si="1"/>
        <v>5.267605633802817</v>
      </c>
      <c r="P33" s="9"/>
    </row>
    <row r="34" spans="1:16" ht="15">
      <c r="A34" s="12"/>
      <c r="B34" s="25">
        <v>347.2</v>
      </c>
      <c r="C34" s="20" t="s">
        <v>62</v>
      </c>
      <c r="D34" s="46">
        <v>2497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2497</v>
      </c>
      <c r="O34" s="47">
        <f t="shared" si="1"/>
        <v>1.3025560772039646</v>
      </c>
      <c r="P34" s="9"/>
    </row>
    <row r="35" spans="1:16" ht="15.75">
      <c r="A35" s="29" t="s">
        <v>35</v>
      </c>
      <c r="B35" s="30"/>
      <c r="C35" s="31"/>
      <c r="D35" s="32">
        <f aca="true" t="shared" si="8" ref="D35:M35">SUM(D36:D36)</f>
        <v>1417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6">SUM(D35:M35)</f>
        <v>1417</v>
      </c>
      <c r="O35" s="45">
        <f t="shared" si="1"/>
        <v>0.7391757955138237</v>
      </c>
      <c r="P35" s="10"/>
    </row>
    <row r="36" spans="1:16" ht="15">
      <c r="A36" s="13"/>
      <c r="B36" s="39">
        <v>351.3</v>
      </c>
      <c r="C36" s="21" t="s">
        <v>43</v>
      </c>
      <c r="D36" s="46">
        <v>1417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1417</v>
      </c>
      <c r="O36" s="47">
        <f t="shared" si="1"/>
        <v>0.7391757955138237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SUM(D38:D42)</f>
        <v>34853</v>
      </c>
      <c r="E37" s="32">
        <f t="shared" si="10"/>
        <v>307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23459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58619</v>
      </c>
      <c r="O37" s="45">
        <f t="shared" si="1"/>
        <v>30.57850808555034</v>
      </c>
      <c r="P37" s="10"/>
    </row>
    <row r="38" spans="1:16" ht="15">
      <c r="A38" s="12"/>
      <c r="B38" s="25">
        <v>361.1</v>
      </c>
      <c r="C38" s="20" t="s">
        <v>44</v>
      </c>
      <c r="D38" s="46">
        <v>138</v>
      </c>
      <c r="E38" s="46">
        <v>16</v>
      </c>
      <c r="F38" s="46">
        <v>0</v>
      </c>
      <c r="G38" s="46">
        <v>0</v>
      </c>
      <c r="H38" s="46">
        <v>0</v>
      </c>
      <c r="I38" s="46">
        <v>255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409</v>
      </c>
      <c r="O38" s="47">
        <f t="shared" si="1"/>
        <v>0.21335419926969224</v>
      </c>
      <c r="P38" s="9"/>
    </row>
    <row r="39" spans="1:16" ht="15">
      <c r="A39" s="12"/>
      <c r="B39" s="25">
        <v>362</v>
      </c>
      <c r="C39" s="20" t="s">
        <v>45</v>
      </c>
      <c r="D39" s="46">
        <v>18096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18096</v>
      </c>
      <c r="O39" s="47">
        <f t="shared" si="1"/>
        <v>9.439749608763693</v>
      </c>
      <c r="P39" s="9"/>
    </row>
    <row r="40" spans="1:16" ht="15">
      <c r="A40" s="12"/>
      <c r="B40" s="25">
        <v>364</v>
      </c>
      <c r="C40" s="20" t="s">
        <v>92</v>
      </c>
      <c r="D40" s="46">
        <v>2115</v>
      </c>
      <c r="E40" s="46">
        <v>0</v>
      </c>
      <c r="F40" s="46">
        <v>0</v>
      </c>
      <c r="G40" s="46">
        <v>0</v>
      </c>
      <c r="H40" s="46">
        <v>0</v>
      </c>
      <c r="I40" s="46">
        <v>23204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25319</v>
      </c>
      <c r="O40" s="47">
        <f t="shared" si="1"/>
        <v>13.207616066770996</v>
      </c>
      <c r="P40" s="9"/>
    </row>
    <row r="41" spans="1:16" ht="15">
      <c r="A41" s="12"/>
      <c r="B41" s="25">
        <v>366</v>
      </c>
      <c r="C41" s="20" t="s">
        <v>93</v>
      </c>
      <c r="D41" s="46">
        <v>5219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5219</v>
      </c>
      <c r="O41" s="47">
        <f t="shared" si="1"/>
        <v>2.7224830464267082</v>
      </c>
      <c r="P41" s="9"/>
    </row>
    <row r="42" spans="1:16" ht="15">
      <c r="A42" s="12"/>
      <c r="B42" s="25">
        <v>369.9</v>
      </c>
      <c r="C42" s="20" t="s">
        <v>46</v>
      </c>
      <c r="D42" s="46">
        <v>9285</v>
      </c>
      <c r="E42" s="46">
        <v>291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9576</v>
      </c>
      <c r="O42" s="47">
        <f t="shared" si="1"/>
        <v>4.995305164319249</v>
      </c>
      <c r="P42" s="9"/>
    </row>
    <row r="43" spans="1:16" ht="15.75">
      <c r="A43" s="29" t="s">
        <v>36</v>
      </c>
      <c r="B43" s="30"/>
      <c r="C43" s="31"/>
      <c r="D43" s="32">
        <f aca="true" t="shared" si="11" ref="D43:M43">SUM(D44:D45)</f>
        <v>0</v>
      </c>
      <c r="E43" s="32">
        <f t="shared" si="11"/>
        <v>90598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90598</v>
      </c>
      <c r="O43" s="45">
        <f t="shared" si="1"/>
        <v>47.26030255607721</v>
      </c>
      <c r="P43" s="9"/>
    </row>
    <row r="44" spans="1:16" ht="15">
      <c r="A44" s="12"/>
      <c r="B44" s="25">
        <v>381</v>
      </c>
      <c r="C44" s="20" t="s">
        <v>63</v>
      </c>
      <c r="D44" s="46">
        <v>0</v>
      </c>
      <c r="E44" s="46">
        <v>40377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40377</v>
      </c>
      <c r="O44" s="47">
        <f t="shared" si="1"/>
        <v>21.06259780907668</v>
      </c>
      <c r="P44" s="9"/>
    </row>
    <row r="45" spans="1:16" ht="15.75" thickBot="1">
      <c r="A45" s="12"/>
      <c r="B45" s="25">
        <v>384</v>
      </c>
      <c r="C45" s="20" t="s">
        <v>64</v>
      </c>
      <c r="D45" s="46">
        <v>0</v>
      </c>
      <c r="E45" s="46">
        <v>50221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50221</v>
      </c>
      <c r="O45" s="47">
        <f t="shared" si="1"/>
        <v>26.19770474700052</v>
      </c>
      <c r="P45" s="9"/>
    </row>
    <row r="46" spans="1:119" ht="16.5" thickBot="1">
      <c r="A46" s="14" t="s">
        <v>41</v>
      </c>
      <c r="B46" s="23"/>
      <c r="C46" s="22"/>
      <c r="D46" s="15">
        <f aca="true" t="shared" si="12" ref="D46:M46">SUM(D5,D13,D16,D26,D35,D37,D43)</f>
        <v>925191</v>
      </c>
      <c r="E46" s="15">
        <f t="shared" si="12"/>
        <v>202736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1276860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2404787</v>
      </c>
      <c r="O46" s="38">
        <f t="shared" si="1"/>
        <v>1254.453312467397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94</v>
      </c>
      <c r="M48" s="48"/>
      <c r="N48" s="48"/>
      <c r="O48" s="43">
        <v>1917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346031</v>
      </c>
      <c r="E5" s="27">
        <f t="shared" si="0"/>
        <v>98935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444966</v>
      </c>
      <c r="O5" s="33">
        <f aca="true" t="shared" si="1" ref="O5:O40">(N5/O$42)</f>
        <v>231.0311526479751</v>
      </c>
      <c r="P5" s="6"/>
    </row>
    <row r="6" spans="1:16" ht="15">
      <c r="A6" s="12"/>
      <c r="B6" s="25">
        <v>311</v>
      </c>
      <c r="C6" s="20" t="s">
        <v>2</v>
      </c>
      <c r="D6" s="46">
        <v>19947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19947</v>
      </c>
      <c r="O6" s="47">
        <f t="shared" si="1"/>
        <v>10.356697819314642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15120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15120</v>
      </c>
      <c r="O7" s="47">
        <f t="shared" si="1"/>
        <v>7.850467289719626</v>
      </c>
      <c r="P7" s="9"/>
    </row>
    <row r="8" spans="1:16" ht="15">
      <c r="A8" s="12"/>
      <c r="B8" s="25">
        <v>312.41</v>
      </c>
      <c r="C8" s="20" t="s">
        <v>76</v>
      </c>
      <c r="D8" s="46">
        <v>0</v>
      </c>
      <c r="E8" s="46">
        <v>83815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83815</v>
      </c>
      <c r="O8" s="47">
        <f t="shared" si="1"/>
        <v>43.51765316718588</v>
      </c>
      <c r="P8" s="9"/>
    </row>
    <row r="9" spans="1:16" ht="15">
      <c r="A9" s="12"/>
      <c r="B9" s="25">
        <v>312.6</v>
      </c>
      <c r="C9" s="20" t="s">
        <v>12</v>
      </c>
      <c r="D9" s="46">
        <v>153300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153300</v>
      </c>
      <c r="O9" s="47">
        <f t="shared" si="1"/>
        <v>79.59501557632399</v>
      </c>
      <c r="P9" s="9"/>
    </row>
    <row r="10" spans="1:16" ht="15">
      <c r="A10" s="12"/>
      <c r="B10" s="25">
        <v>314.1</v>
      </c>
      <c r="C10" s="20" t="s">
        <v>13</v>
      </c>
      <c r="D10" s="46">
        <v>106101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106101</v>
      </c>
      <c r="O10" s="47">
        <f t="shared" si="1"/>
        <v>55.08878504672897</v>
      </c>
      <c r="P10" s="9"/>
    </row>
    <row r="11" spans="1:16" ht="15">
      <c r="A11" s="12"/>
      <c r="B11" s="25">
        <v>314.8</v>
      </c>
      <c r="C11" s="20" t="s">
        <v>14</v>
      </c>
      <c r="D11" s="46">
        <v>7082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7082</v>
      </c>
      <c r="O11" s="47">
        <f t="shared" si="1"/>
        <v>3.677050882658359</v>
      </c>
      <c r="P11" s="9"/>
    </row>
    <row r="12" spans="1:16" ht="15">
      <c r="A12" s="12"/>
      <c r="B12" s="25">
        <v>315</v>
      </c>
      <c r="C12" s="20" t="s">
        <v>77</v>
      </c>
      <c r="D12" s="46">
        <v>59601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59601</v>
      </c>
      <c r="O12" s="47">
        <f t="shared" si="1"/>
        <v>30.945482866043612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98841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98841</v>
      </c>
      <c r="O13" s="45">
        <f t="shared" si="1"/>
        <v>51.31931464174455</v>
      </c>
      <c r="P13" s="10"/>
    </row>
    <row r="14" spans="1:16" ht="15">
      <c r="A14" s="12"/>
      <c r="B14" s="25">
        <v>323.1</v>
      </c>
      <c r="C14" s="20" t="s">
        <v>17</v>
      </c>
      <c r="D14" s="46">
        <v>93395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93395</v>
      </c>
      <c r="O14" s="47">
        <f t="shared" si="1"/>
        <v>48.491692627206646</v>
      </c>
      <c r="P14" s="9"/>
    </row>
    <row r="15" spans="1:16" ht="15">
      <c r="A15" s="12"/>
      <c r="B15" s="25">
        <v>329</v>
      </c>
      <c r="C15" s="20" t="s">
        <v>18</v>
      </c>
      <c r="D15" s="46">
        <v>5446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5446</v>
      </c>
      <c r="O15" s="47">
        <f t="shared" si="1"/>
        <v>2.8276220145379023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SUM(D17:D24)</f>
        <v>239934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239934</v>
      </c>
      <c r="O16" s="45">
        <f t="shared" si="1"/>
        <v>124.57632398753894</v>
      </c>
      <c r="P16" s="10"/>
    </row>
    <row r="17" spans="1:16" ht="15">
      <c r="A17" s="12"/>
      <c r="B17" s="25">
        <v>334.7</v>
      </c>
      <c r="C17" s="20" t="s">
        <v>21</v>
      </c>
      <c r="D17" s="46">
        <v>25100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25100</v>
      </c>
      <c r="O17" s="47">
        <f t="shared" si="1"/>
        <v>13.032191069574248</v>
      </c>
      <c r="P17" s="9"/>
    </row>
    <row r="18" spans="1:16" ht="15">
      <c r="A18" s="12"/>
      <c r="B18" s="25">
        <v>335.12</v>
      </c>
      <c r="C18" s="20" t="s">
        <v>78</v>
      </c>
      <c r="D18" s="46">
        <v>102287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102287</v>
      </c>
      <c r="O18" s="47">
        <f t="shared" si="1"/>
        <v>53.10851505711319</v>
      </c>
      <c r="P18" s="9"/>
    </row>
    <row r="19" spans="1:16" ht="15">
      <c r="A19" s="12"/>
      <c r="B19" s="25">
        <v>335.14</v>
      </c>
      <c r="C19" s="20" t="s">
        <v>79</v>
      </c>
      <c r="D19" s="46">
        <v>1089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1089</v>
      </c>
      <c r="O19" s="47">
        <f t="shared" si="1"/>
        <v>0.5654205607476636</v>
      </c>
      <c r="P19" s="9"/>
    </row>
    <row r="20" spans="1:16" ht="15">
      <c r="A20" s="12"/>
      <c r="B20" s="25">
        <v>335.15</v>
      </c>
      <c r="C20" s="20" t="s">
        <v>80</v>
      </c>
      <c r="D20" s="46">
        <v>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56</v>
      </c>
      <c r="O20" s="47">
        <f t="shared" si="1"/>
        <v>0.029075804776739357</v>
      </c>
      <c r="P20" s="9"/>
    </row>
    <row r="21" spans="1:16" ht="15">
      <c r="A21" s="12"/>
      <c r="B21" s="25">
        <v>335.18</v>
      </c>
      <c r="C21" s="20" t="s">
        <v>81</v>
      </c>
      <c r="D21" s="46">
        <v>83285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83285</v>
      </c>
      <c r="O21" s="47">
        <f t="shared" si="1"/>
        <v>43.242471443406025</v>
      </c>
      <c r="P21" s="9"/>
    </row>
    <row r="22" spans="1:16" ht="15">
      <c r="A22" s="12"/>
      <c r="B22" s="25">
        <v>335.49</v>
      </c>
      <c r="C22" s="20" t="s">
        <v>27</v>
      </c>
      <c r="D22" s="46">
        <v>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442</v>
      </c>
      <c r="O22" s="47">
        <f t="shared" si="1"/>
        <v>0.22949117341640707</v>
      </c>
      <c r="P22" s="9"/>
    </row>
    <row r="23" spans="1:16" ht="15">
      <c r="A23" s="12"/>
      <c r="B23" s="25">
        <v>337.2</v>
      </c>
      <c r="C23" s="20" t="s">
        <v>28</v>
      </c>
      <c r="D23" s="46">
        <v>15500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15500</v>
      </c>
      <c r="O23" s="47">
        <f t="shared" si="1"/>
        <v>8.047767393561786</v>
      </c>
      <c r="P23" s="9"/>
    </row>
    <row r="24" spans="1:16" ht="15">
      <c r="A24" s="12"/>
      <c r="B24" s="25">
        <v>337.7</v>
      </c>
      <c r="C24" s="20" t="s">
        <v>29</v>
      </c>
      <c r="D24" s="46">
        <v>12175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12175</v>
      </c>
      <c r="O24" s="47">
        <f t="shared" si="1"/>
        <v>6.321391484942887</v>
      </c>
      <c r="P24" s="9"/>
    </row>
    <row r="25" spans="1:16" ht="15.75">
      <c r="A25" s="29" t="s">
        <v>34</v>
      </c>
      <c r="B25" s="30"/>
      <c r="C25" s="31"/>
      <c r="D25" s="32">
        <f aca="true" t="shared" si="6" ref="D25:M25">SUM(D26:D33)</f>
        <v>36783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1197675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1234458</v>
      </c>
      <c r="O25" s="45">
        <f t="shared" si="1"/>
        <v>640.9439252336449</v>
      </c>
      <c r="P25" s="10"/>
    </row>
    <row r="26" spans="1:16" ht="15">
      <c r="A26" s="12"/>
      <c r="B26" s="25">
        <v>342.2</v>
      </c>
      <c r="C26" s="20" t="s">
        <v>60</v>
      </c>
      <c r="D26" s="46">
        <v>11472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11472</v>
      </c>
      <c r="O26" s="47">
        <f t="shared" si="1"/>
        <v>5.956386292834891</v>
      </c>
      <c r="P26" s="9"/>
    </row>
    <row r="27" spans="1:16" ht="15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265534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265534</v>
      </c>
      <c r="O27" s="47">
        <f t="shared" si="1"/>
        <v>137.8681204569055</v>
      </c>
      <c r="P27" s="9"/>
    </row>
    <row r="28" spans="1:16" ht="15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199572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199572</v>
      </c>
      <c r="O28" s="47">
        <f t="shared" si="1"/>
        <v>103.61993769470405</v>
      </c>
      <c r="P28" s="9"/>
    </row>
    <row r="29" spans="1:16" ht="15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715797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715797</v>
      </c>
      <c r="O29" s="47">
        <f t="shared" si="1"/>
        <v>371.64953271028037</v>
      </c>
      <c r="P29" s="9"/>
    </row>
    <row r="30" spans="1:16" ht="15">
      <c r="A30" s="12"/>
      <c r="B30" s="25">
        <v>343.9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16772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16772</v>
      </c>
      <c r="O30" s="47">
        <f t="shared" si="1"/>
        <v>8.708203530633437</v>
      </c>
      <c r="P30" s="9"/>
    </row>
    <row r="31" spans="1:16" ht="15">
      <c r="A31" s="12"/>
      <c r="B31" s="25">
        <v>344.9</v>
      </c>
      <c r="C31" s="20" t="s">
        <v>82</v>
      </c>
      <c r="D31" s="46">
        <v>12785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12785</v>
      </c>
      <c r="O31" s="47">
        <f t="shared" si="1"/>
        <v>6.638110072689512</v>
      </c>
      <c r="P31" s="9"/>
    </row>
    <row r="32" spans="1:16" ht="15">
      <c r="A32" s="12"/>
      <c r="B32" s="25">
        <v>346.4</v>
      </c>
      <c r="C32" s="20" t="s">
        <v>61</v>
      </c>
      <c r="D32" s="46">
        <v>10064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10064</v>
      </c>
      <c r="O32" s="47">
        <f t="shared" si="1"/>
        <v>5.22533748701973</v>
      </c>
      <c r="P32" s="9"/>
    </row>
    <row r="33" spans="1:16" ht="15">
      <c r="A33" s="12"/>
      <c r="B33" s="25">
        <v>347.2</v>
      </c>
      <c r="C33" s="20" t="s">
        <v>62</v>
      </c>
      <c r="D33" s="46">
        <v>2462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2462</v>
      </c>
      <c r="O33" s="47">
        <f t="shared" si="1"/>
        <v>1.2782969885773625</v>
      </c>
      <c r="P33" s="9"/>
    </row>
    <row r="34" spans="1:16" ht="15.75">
      <c r="A34" s="29" t="s">
        <v>35</v>
      </c>
      <c r="B34" s="30"/>
      <c r="C34" s="31"/>
      <c r="D34" s="32">
        <f aca="true" t="shared" si="8" ref="D34:M34">SUM(D35:D35)</f>
        <v>1876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0">SUM(D34:M34)</f>
        <v>1876</v>
      </c>
      <c r="O34" s="45">
        <f t="shared" si="1"/>
        <v>0.9740394600207685</v>
      </c>
      <c r="P34" s="10"/>
    </row>
    <row r="35" spans="1:16" ht="15">
      <c r="A35" s="13"/>
      <c r="B35" s="39">
        <v>351.3</v>
      </c>
      <c r="C35" s="21" t="s">
        <v>43</v>
      </c>
      <c r="D35" s="46">
        <v>1876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1876</v>
      </c>
      <c r="O35" s="47">
        <f t="shared" si="1"/>
        <v>0.9740394600207685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SUM(D37:D39)</f>
        <v>25973</v>
      </c>
      <c r="E36" s="32">
        <f t="shared" si="10"/>
        <v>6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240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26219</v>
      </c>
      <c r="O36" s="45">
        <f t="shared" si="1"/>
        <v>13.61318795430945</v>
      </c>
      <c r="P36" s="10"/>
    </row>
    <row r="37" spans="1:16" ht="15">
      <c r="A37" s="12"/>
      <c r="B37" s="25">
        <v>361.1</v>
      </c>
      <c r="C37" s="20" t="s">
        <v>44</v>
      </c>
      <c r="D37" s="46">
        <v>129</v>
      </c>
      <c r="E37" s="46">
        <v>6</v>
      </c>
      <c r="F37" s="46">
        <v>0</v>
      </c>
      <c r="G37" s="46">
        <v>0</v>
      </c>
      <c r="H37" s="46">
        <v>0</v>
      </c>
      <c r="I37" s="46">
        <v>240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375</v>
      </c>
      <c r="O37" s="47">
        <f t="shared" si="1"/>
        <v>0.19470404984423675</v>
      </c>
      <c r="P37" s="9"/>
    </row>
    <row r="38" spans="1:16" ht="15">
      <c r="A38" s="12"/>
      <c r="B38" s="25">
        <v>362</v>
      </c>
      <c r="C38" s="20" t="s">
        <v>45</v>
      </c>
      <c r="D38" s="46">
        <v>18096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18096</v>
      </c>
      <c r="O38" s="47">
        <f t="shared" si="1"/>
        <v>9.39563862928349</v>
      </c>
      <c r="P38" s="9"/>
    </row>
    <row r="39" spans="1:16" ht="15.75" thickBot="1">
      <c r="A39" s="12"/>
      <c r="B39" s="25">
        <v>369.9</v>
      </c>
      <c r="C39" s="20" t="s">
        <v>46</v>
      </c>
      <c r="D39" s="46">
        <v>7748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7748</v>
      </c>
      <c r="O39" s="47">
        <f t="shared" si="1"/>
        <v>4.022845275181724</v>
      </c>
      <c r="P39" s="9"/>
    </row>
    <row r="40" spans="1:119" ht="16.5" thickBot="1">
      <c r="A40" s="14" t="s">
        <v>41</v>
      </c>
      <c r="B40" s="23"/>
      <c r="C40" s="22"/>
      <c r="D40" s="15">
        <f>SUM(D5,D13,D16,D25,D34,D36)</f>
        <v>749438</v>
      </c>
      <c r="E40" s="15">
        <f aca="true" t="shared" si="11" ref="E40:M40">SUM(E5,E13,E16,E25,E34,E36)</f>
        <v>98941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1197915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9"/>
        <v>2046294</v>
      </c>
      <c r="O40" s="38">
        <f t="shared" si="1"/>
        <v>1062.4579439252336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83</v>
      </c>
      <c r="M42" s="48"/>
      <c r="N42" s="48"/>
      <c r="O42" s="43">
        <v>1926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2022-07-18T20:46:53Z</cp:lastPrinted>
  <dcterms:created xsi:type="dcterms:W3CDTF">2000-08-31T21:26:31Z</dcterms:created>
  <dcterms:modified xsi:type="dcterms:W3CDTF">2022-07-18T20:49:49Z</dcterms:modified>
  <cp:category/>
  <cp:version/>
  <cp:contentType/>
  <cp:contentStatus/>
</cp:coreProperties>
</file>