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'2008'!$A$1:$O$49</definedName>
    <definedName name="_xlnm.Print_Area" localSheetId="12">'2009'!$A$1:$O$44</definedName>
    <definedName name="_xlnm.Print_Area" localSheetId="11">'2010'!$A$1:$O$43</definedName>
    <definedName name="_xlnm.Print_Area" localSheetId="10">'2011'!$A$1:$O$45</definedName>
    <definedName name="_xlnm.Print_Area" localSheetId="9">'2012'!$A$1:$O$45</definedName>
    <definedName name="_xlnm.Print_Area" localSheetId="8">'2013'!$A$1:$O$44</definedName>
    <definedName name="_xlnm.Print_Area" localSheetId="7">'2014'!$A$1:$O$47</definedName>
    <definedName name="_xlnm.Print_Area" localSheetId="6">'2015'!$A$1:$O$43</definedName>
    <definedName name="_xlnm.Print_Area" localSheetId="5">'2016'!$A$1:$O$47</definedName>
    <definedName name="_xlnm.Print_Area" localSheetId="4">'2017'!$A$1:$O$49</definedName>
    <definedName name="_xlnm.Print_Area" localSheetId="3">'2018'!$A$1:$O$50</definedName>
    <definedName name="_xlnm.Print_Area" localSheetId="2">'2019'!$A$1:$O$50</definedName>
    <definedName name="_xlnm.Print_Area" localSheetId="1">'2020'!$A$1:$O$51</definedName>
    <definedName name="_xlnm.Print_Area" localSheetId="0">'2021'!$A$1:$P$49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<sst xmlns="http://schemas.openxmlformats.org/spreadsheetml/2006/main" count="825" uniqueCount="144">
  <si>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</si>
  <si>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</si>
  <si>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</si>
  <si>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</si>
  <si>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</si>
  <si>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</si>
  <si>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</si>
  <si>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</si>
  <si>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</si>
  <si>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</si>
  <si>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</si>
  <si>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</si>
  <si>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</si>
  <si>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</si>
  <si>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</si>
  <si>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</si>
  <si>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Utility Service Tax - Gas</t>
  </si>
  <si>
    <t>Permits, Fees, and Special Assessments</t>
  </si>
  <si>
    <t>Franchise Fee - Electricity</t>
  </si>
  <si>
    <t>Franchise Fee - Solid Waste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</si>
  <si>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</si>
  <si>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</si>
  <si>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</si>
  <si>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</si>
  <si>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Physical Environment - Sewer / Wastewater</t>
  </si>
  <si>
    <t>State Grant - Physical Environment - Stormwater Management</t>
  </si>
  <si>
    <t>State Shared Revenues - General Gov't - Revenue Sharing Proceeds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</si>
  <si>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</si>
  <si>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</si>
  <si>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</si>
  <si>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</si>
  <si>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</si>
  <si>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</si>
  <si>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</si>
  <si>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</si>
  <si>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</si>
  <si>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</si>
  <si>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</si>
  <si>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</si>
  <si>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</si>
  <si>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</si>
  <si>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</si>
  <si>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Interest and Other Earnings - Interest</t>
  </si>
  <si>
    <t>Rents and Royalties</t>
  </si>
  <si>
    <t>Sale of Surplus Materials and Scrap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</si>
  <si>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</si>
  <si>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</si>
  <si>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</si>
  <si>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</si>
  <si>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</si>
  <si>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</si>
  <si>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</si>
  <si>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</si>
  <si>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</si>
  <si>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South Bay Revenues Reported by Account Code and Fund Type</t>
  </si>
  <si>
    <t>Local Fiscal Year Ended September 30, 2010</t>
  </si>
  <si>
    <t>Discretionary Sales Surtaxes</t>
  </si>
  <si>
    <t>General Gov't (Not Court-Related) - Administrative Service Fees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</si>
  <si>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</si>
  <si>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</si>
  <si>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</si>
  <si>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</si>
  <si>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Propane</t>
  </si>
  <si>
    <t>Communications Services Taxes</t>
  </si>
  <si>
    <t>State Shared Revenues - General Gov't - Mobile Home License Tax</t>
  </si>
  <si>
    <t>State Shared Revenues - General Gov't - Alcoholic Beverage License Tax</t>
  </si>
  <si>
    <t>Culture / Recreation - Other Culture / Recreation Charges</t>
  </si>
  <si>
    <t>Disposition of Fixed Assets</t>
  </si>
  <si>
    <t>Contributions and Donations from Private Sources</t>
  </si>
  <si>
    <t>2011 Municipal Population:</t>
  </si>
  <si>
    <t>Local Fiscal Year Ended September 30, 2012</t>
  </si>
  <si>
    <t>2012 Municipal Population:</t>
  </si>
  <si>
    <t>Local Fiscal Year Ended September 30, 2013</t>
  </si>
  <si>
    <t>Local Option Taxes</t>
  </si>
  <si>
    <t>Communications Services Taxes (Chapter 202, F.S.)</t>
  </si>
  <si>
    <t>State Grant - Physical Environment - Garbage / Solid Waste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</si>
  <si>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</si>
  <si>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</si>
  <si>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</si>
  <si>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</si>
  <si>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</si>
  <si>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2013 Municipal Population:</t>
  </si>
  <si>
    <t>Local Fiscal Year Ended September 30, 2008</t>
  </si>
  <si>
    <t>Other General Taxes</t>
  </si>
  <si>
    <t>Permits and Franchise Fees</t>
  </si>
  <si>
    <t>Other Permits and Fees</t>
  </si>
  <si>
    <t>Federal Grant - Human Services - Public Assistance</t>
  </si>
  <si>
    <t>Grants from Other Local Units - Other</t>
  </si>
  <si>
    <t>Shared Revenue from Other Local Units</t>
  </si>
  <si>
    <t>General Gov't (Not Court-Related) - Recording Fees</t>
  </si>
  <si>
    <t>General Gov't (Not Court-Related) - Other General Gov't Charges and Fees</t>
  </si>
  <si>
    <t>Public Safety - Other Public Safety Charges and Fees</t>
  </si>
  <si>
    <t>Physical Environment - Water Utility</t>
  </si>
  <si>
    <t>Physical Environment - Sewer / Wastewater Utility</t>
  </si>
  <si>
    <t>Court-Ordered Judgments and Fines - As Decided by County Court Criminal</t>
  </si>
  <si>
    <t>2008 Municipal Population:</t>
  </si>
  <si>
    <t>Local Fiscal Year Ended September 30, 2014</t>
  </si>
  <si>
    <t>Proceeds - Installment Purchases and Capital Lease Proceeds</t>
  </si>
  <si>
    <t>Proprietary Non-Operating - Capital Contributions from Other Public Source</t>
  </si>
  <si>
    <t>2014 Municipal Population:</t>
  </si>
  <si>
    <t>Local Fiscal Year Ended September 30, 2015</t>
  </si>
  <si>
    <t>State Grant - Economic Environment</t>
  </si>
  <si>
    <t>2015 Municipal Population:</t>
  </si>
  <si>
    <t>Local Fiscal Year Ended September 30, 2016</t>
  </si>
  <si>
    <t>Grants from Other Local Units - Economic Environment</t>
  </si>
  <si>
    <t>Proceeds of General Capital Asset Dispositions - Sales</t>
  </si>
  <si>
    <t>2016 Municipal Population:</t>
  </si>
  <si>
    <t>Local Fiscal Year Ended September 30, 2017</t>
  </si>
  <si>
    <t>State Grant - Other</t>
  </si>
  <si>
    <t>Public Safety - Law Enforcement Services</t>
  </si>
  <si>
    <t>2017 Municipal Population:</t>
  </si>
  <si>
    <t>Local Fiscal Year Ended September 30, 2018</t>
  </si>
  <si>
    <t>Local Business Tax (Chapter 205, F.S.)</t>
  </si>
  <si>
    <t>Grants from Other Local Units - Culture / Recreation</t>
  </si>
  <si>
    <t>2018 Municipal Population:</t>
  </si>
  <si>
    <t>Local Fiscal Year Ended September 30, 2019</t>
  </si>
  <si>
    <t>State Grant - Culture / Recreation</t>
  </si>
  <si>
    <t>Culture / Recreation - Special Events</t>
  </si>
  <si>
    <t>2019 Municipal Population:</t>
  </si>
  <si>
    <t>Local Fiscal Year Ended September 30, 2020</t>
  </si>
  <si>
    <t>Utility Service Tax - Other</t>
  </si>
  <si>
    <t>State Grant - General Government</t>
  </si>
  <si>
    <t>Grants from Other Local Units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</si>
  <si>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</si>
  <si>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</si>
  <si>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</si>
  <si>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</si>
  <si>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</si>
  <si>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</si>
  <si>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</si>
  <si>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</si>
  <si>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</si>
  <si>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</si>
  <si>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</si>
  <si>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</si>
  <si>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</si>
  <si>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</si>
  <si>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</si>
  <si>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</si>
  <si>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General Government - Recording Fees</t>
  </si>
  <si>
    <t>Other Charges for Services (Not Court-Related)</t>
  </si>
  <si>
    <t>Other Judgments, Fines, and Forfeits</t>
  </si>
  <si>
    <t>Sales - Disposition of Fixed Assets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</si>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</sst>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409]dddd\,\ mmmm\ dd\,\ yyyy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126</v>
      </c>
      <c r="N4" s="35" t="s">
        <v>11</v>
      </c>
      <c r="O4" s="35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128</v>
      </c>
      <c r="B5" s="26"/>
      <c r="C5" s="26"/>
      <c r="D5" s="27">
        <f>SUM(D6:D13)</f>
        <v>914703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914703</v>
      </c>
      <c r="P5" s="33">
        <f>(O5/P$47)</f>
        <v>185.76421608448416</v>
      </c>
      <c r="Q5" s="6"/>
    </row>
    <row r="6" spans="1:17" ht="15">
      <c r="A6" s="12"/>
      <c r="B6" s="25">
        <v>311</v>
      </c>
      <c r="C6" s="20" t="s">
        <v>3</v>
      </c>
      <c r="D6" s="46">
        <v>450788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450788</v>
      </c>
      <c r="P6" s="47">
        <f>(O6/P$47)</f>
        <v>91.54914703493095</v>
      </c>
      <c r="Q6" s="9"/>
    </row>
    <row r="7" spans="1:17" ht="15">
      <c r="A7" s="12"/>
      <c r="B7" s="25">
        <v>312.41</v>
      </c>
      <c r="C7" s="20" t="s">
        <v>129</v>
      </c>
      <c r="D7" s="46">
        <v>82250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82250</v>
      </c>
      <c r="P7" s="47">
        <f>(O7/P$47)</f>
        <v>16.703899268887085</v>
      </c>
      <c r="Q7" s="9"/>
    </row>
    <row r="8" spans="1:17" ht="15">
      <c r="A8" s="12"/>
      <c r="B8" s="25">
        <v>312.43</v>
      </c>
      <c r="C8" s="20" t="s">
        <v>130</v>
      </c>
      <c r="D8" s="46">
        <v>37556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37556</v>
      </c>
      <c r="P8" s="47">
        <f>(O8/P$47)</f>
        <v>7.627132412672624</v>
      </c>
      <c r="Q8" s="9"/>
    </row>
    <row r="9" spans="1:17" ht="15">
      <c r="A9" s="12"/>
      <c r="B9" s="25">
        <v>314.1</v>
      </c>
      <c r="C9" s="20" t="s">
        <v>14</v>
      </c>
      <c r="D9" s="46">
        <v>268747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268747</v>
      </c>
      <c r="P9" s="47">
        <f>(O9/P$47)</f>
        <v>54.57900081234769</v>
      </c>
      <c r="Q9" s="9"/>
    </row>
    <row r="10" spans="1:17" ht="15">
      <c r="A10" s="12"/>
      <c r="B10" s="25">
        <v>314.4</v>
      </c>
      <c r="C10" s="20" t="s">
        <v>16</v>
      </c>
      <c r="D10" s="46">
        <v>8276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8276</v>
      </c>
      <c r="P10" s="47">
        <f>(O10/P$47)</f>
        <v>1.6807473598700244</v>
      </c>
      <c r="Q10" s="9"/>
    </row>
    <row r="11" spans="1:17" ht="15">
      <c r="A11" s="12"/>
      <c r="B11" s="25">
        <v>314.9</v>
      </c>
      <c r="C11" s="20" t="s">
        <v>120</v>
      </c>
      <c r="D11" s="46">
        <v>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681</v>
      </c>
      <c r="P11" s="47">
        <f>(O11/P$47)</f>
        <v>0.138302193338749</v>
      </c>
      <c r="Q11" s="9"/>
    </row>
    <row r="12" spans="1:17" ht="15">
      <c r="A12" s="12"/>
      <c r="B12" s="25">
        <v>315.1</v>
      </c>
      <c r="C12" s="20" t="s">
        <v>131</v>
      </c>
      <c r="D12" s="46">
        <v>49712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49712</v>
      </c>
      <c r="P12" s="47">
        <f>(O12/P$47)</f>
        <v>10.095857026807474</v>
      </c>
      <c r="Q12" s="9"/>
    </row>
    <row r="13" spans="1:17" ht="15">
      <c r="A13" s="12"/>
      <c r="B13" s="25">
        <v>316</v>
      </c>
      <c r="C13" s="20" t="s">
        <v>112</v>
      </c>
      <c r="D13" s="46">
        <v>16693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16693</v>
      </c>
      <c r="P13" s="47">
        <f>(O13/P$47)</f>
        <v>3.3901299756295695</v>
      </c>
      <c r="Q13" s="9"/>
    </row>
    <row r="14" spans="1:17" ht="15.75">
      <c r="A14" s="29" t="s">
        <v>17</v>
      </c>
      <c r="B14" s="30"/>
      <c r="C14" s="31"/>
      <c r="D14" s="32">
        <f>SUM(D15:D18)</f>
        <v>316774</v>
      </c>
      <c r="E14" s="32">
        <f>SUM(E15:E18)</f>
        <v>0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316774</v>
      </c>
      <c r="P14" s="45">
        <f>(O14/P$47)</f>
        <v>64.33265637692932</v>
      </c>
      <c r="Q14" s="10"/>
    </row>
    <row r="15" spans="1:17" ht="15">
      <c r="A15" s="12"/>
      <c r="B15" s="25">
        <v>322</v>
      </c>
      <c r="C15" s="20" t="s">
        <v>132</v>
      </c>
      <c r="D15" s="46">
        <v>67340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67340</v>
      </c>
      <c r="P15" s="47">
        <f>(O15/P$47)</f>
        <v>13.67587327376117</v>
      </c>
      <c r="Q15" s="9"/>
    </row>
    <row r="16" spans="1:17" ht="15">
      <c r="A16" s="12"/>
      <c r="B16" s="25">
        <v>322.9</v>
      </c>
      <c r="C16" s="20" t="s">
        <v>133</v>
      </c>
      <c r="D16" s="46">
        <v>13564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13564</v>
      </c>
      <c r="P16" s="47">
        <f>(O16/P$47)</f>
        <v>2.754670999187652</v>
      </c>
      <c r="Q16" s="9"/>
    </row>
    <row r="17" spans="1:17" ht="15">
      <c r="A17" s="12"/>
      <c r="B17" s="25">
        <v>323.1</v>
      </c>
      <c r="C17" s="20" t="s">
        <v>18</v>
      </c>
      <c r="D17" s="46">
        <v>193779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193779</v>
      </c>
      <c r="P17" s="47">
        <f>(O17/P$47)</f>
        <v>39.35398050365556</v>
      </c>
      <c r="Q17" s="9"/>
    </row>
    <row r="18" spans="1:17" ht="15">
      <c r="A18" s="12"/>
      <c r="B18" s="25">
        <v>323.7</v>
      </c>
      <c r="C18" s="20" t="s">
        <v>19</v>
      </c>
      <c r="D18" s="46">
        <v>42091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42091</v>
      </c>
      <c r="P18" s="47">
        <f>(O18/P$47)</f>
        <v>8.54813160032494</v>
      </c>
      <c r="Q18" s="9"/>
    </row>
    <row r="19" spans="1:17" ht="15.75">
      <c r="A19" s="29" t="s">
        <v>134</v>
      </c>
      <c r="B19" s="30"/>
      <c r="C19" s="31"/>
      <c r="D19" s="32">
        <f>SUM(D20:D29)</f>
        <v>1114973</v>
      </c>
      <c r="E19" s="32">
        <f>SUM(E20:E29)</f>
        <v>0</v>
      </c>
      <c r="F19" s="32">
        <f>SUM(F20:F29)</f>
        <v>0</v>
      </c>
      <c r="G19" s="32">
        <f>SUM(G20:G29)</f>
        <v>329765</v>
      </c>
      <c r="H19" s="32">
        <f>SUM(H20:H29)</f>
        <v>0</v>
      </c>
      <c r="I19" s="32">
        <f>SUM(I20:I29)</f>
        <v>0</v>
      </c>
      <c r="J19" s="32">
        <f>SUM(J20:J29)</f>
        <v>0</v>
      </c>
      <c r="K19" s="32">
        <f>SUM(K20:K29)</f>
        <v>0</v>
      </c>
      <c r="L19" s="32">
        <f>SUM(L20:L29)</f>
        <v>0</v>
      </c>
      <c r="M19" s="32">
        <f>SUM(M20:M29)</f>
        <v>0</v>
      </c>
      <c r="N19" s="32">
        <f>SUM(N20:N29)</f>
        <v>0</v>
      </c>
      <c r="O19" s="44">
        <f>SUM(D19:N19)</f>
        <v>1444738</v>
      </c>
      <c r="P19" s="45">
        <f>(O19/P$47)</f>
        <v>293.40739236393176</v>
      </c>
      <c r="Q19" s="10"/>
    </row>
    <row r="20" spans="1:17" ht="15">
      <c r="A20" s="12"/>
      <c r="B20" s="25">
        <v>331.51</v>
      </c>
      <c r="C20" s="20" t="s">
        <v>135</v>
      </c>
      <c r="D20" s="46">
        <v>207374</v>
      </c>
      <c r="E20" s="46">
        <v>0</v>
      </c>
      <c r="F20" s="46">
        <v>0</v>
      </c>
      <c r="G20" s="46">
        <v>32037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8">SUM(D20:N20)</f>
        <v>239411</v>
      </c>
      <c r="P20" s="47">
        <f>(O20/P$47)</f>
        <v>48.621242891957756</v>
      </c>
      <c r="Q20" s="9"/>
    </row>
    <row r="21" spans="1:17" ht="15">
      <c r="A21" s="12"/>
      <c r="B21" s="25">
        <v>331.9</v>
      </c>
      <c r="C21" s="20" t="s">
        <v>23</v>
      </c>
      <c r="D21" s="46">
        <v>112940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112940</v>
      </c>
      <c r="P21" s="47">
        <f>(O21/P$47)</f>
        <v>22.93663688058489</v>
      </c>
      <c r="Q21" s="9"/>
    </row>
    <row r="22" spans="1:17" ht="15">
      <c r="A22" s="12"/>
      <c r="B22" s="25">
        <v>334.35</v>
      </c>
      <c r="C22" s="20" t="s">
        <v>24</v>
      </c>
      <c r="D22" s="46">
        <v>0</v>
      </c>
      <c r="E22" s="46">
        <v>0</v>
      </c>
      <c r="F22" s="46">
        <v>0</v>
      </c>
      <c r="G22" s="46">
        <v>21112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21112</v>
      </c>
      <c r="P22" s="47">
        <f>(O22/P$47)</f>
        <v>4.2875710804224205</v>
      </c>
      <c r="Q22" s="9"/>
    </row>
    <row r="23" spans="1:17" ht="15">
      <c r="A23" s="12"/>
      <c r="B23" s="25">
        <v>334.5</v>
      </c>
      <c r="C23" s="20" t="s">
        <v>101</v>
      </c>
      <c r="D23" s="46">
        <v>0</v>
      </c>
      <c r="E23" s="46">
        <v>0</v>
      </c>
      <c r="F23" s="46">
        <v>0</v>
      </c>
      <c r="G23" s="46">
        <v>5850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5850</v>
      </c>
      <c r="P23" s="47">
        <f>(O23/P$47)</f>
        <v>1.1880584890333064</v>
      </c>
      <c r="Q23" s="9"/>
    </row>
    <row r="24" spans="1:17" ht="15">
      <c r="A24" s="12"/>
      <c r="B24" s="25">
        <v>335.125</v>
      </c>
      <c r="C24" s="20" t="s">
        <v>136</v>
      </c>
      <c r="D24" s="46">
        <v>220548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220548</v>
      </c>
      <c r="P24" s="47">
        <f>(O24/P$47)</f>
        <v>44.79041429731925</v>
      </c>
      <c r="Q24" s="9"/>
    </row>
    <row r="25" spans="1:17" ht="15">
      <c r="A25" s="12"/>
      <c r="B25" s="25">
        <v>335.14</v>
      </c>
      <c r="C25" s="20" t="s">
        <v>77</v>
      </c>
      <c r="D25" s="46">
        <v>1298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1298</v>
      </c>
      <c r="P25" s="47">
        <f>(O25/P$47)</f>
        <v>0.2636068237205524</v>
      </c>
      <c r="Q25" s="9"/>
    </row>
    <row r="26" spans="1:17" ht="15">
      <c r="A26" s="12"/>
      <c r="B26" s="25">
        <v>335.15</v>
      </c>
      <c r="C26" s="20" t="s">
        <v>78</v>
      </c>
      <c r="D26" s="46">
        <v>979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979</v>
      </c>
      <c r="P26" s="47">
        <f>(O26/P$47)</f>
        <v>0.19882209585702681</v>
      </c>
      <c r="Q26" s="9"/>
    </row>
    <row r="27" spans="1:17" ht="15">
      <c r="A27" s="12"/>
      <c r="B27" s="25">
        <v>335.18</v>
      </c>
      <c r="C27" s="20" t="s">
        <v>137</v>
      </c>
      <c r="D27" s="46">
        <v>296274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296274</v>
      </c>
      <c r="P27" s="47">
        <f>(O27/P$47)</f>
        <v>60.1693744922827</v>
      </c>
      <c r="Q27" s="9"/>
    </row>
    <row r="28" spans="1:17" ht="15">
      <c r="A28" s="12"/>
      <c r="B28" s="25">
        <v>335.19</v>
      </c>
      <c r="C28" s="20" t="s">
        <v>138</v>
      </c>
      <c r="D28" s="46">
        <v>0</v>
      </c>
      <c r="E28" s="46">
        <v>0</v>
      </c>
      <c r="F28" s="46">
        <v>0</v>
      </c>
      <c r="G28" s="46">
        <v>270766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270766</v>
      </c>
      <c r="P28" s="47">
        <f>(O28/P$47)</f>
        <v>54.989033306255074</v>
      </c>
      <c r="Q28" s="9"/>
    </row>
    <row r="29" spans="1:17" ht="15">
      <c r="A29" s="12"/>
      <c r="B29" s="25">
        <v>336</v>
      </c>
      <c r="C29" s="20" t="s">
        <v>4</v>
      </c>
      <c r="D29" s="46">
        <v>275560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275560</v>
      </c>
      <c r="P29" s="47">
        <f>(O29/P$47)</f>
        <v>55.96263200649878</v>
      </c>
      <c r="Q29" s="9"/>
    </row>
    <row r="30" spans="1:17" ht="15.75">
      <c r="A30" s="29" t="s">
        <v>33</v>
      </c>
      <c r="B30" s="30"/>
      <c r="C30" s="31"/>
      <c r="D30" s="32">
        <f>SUM(D31:D35)</f>
        <v>55572</v>
      </c>
      <c r="E30" s="32">
        <f>SUM(E31:E35)</f>
        <v>0</v>
      </c>
      <c r="F30" s="32">
        <f>SUM(F31:F35)</f>
        <v>0</v>
      </c>
      <c r="G30" s="32">
        <f>SUM(G31:G35)</f>
        <v>0</v>
      </c>
      <c r="H30" s="32">
        <f>SUM(H31:H35)</f>
        <v>0</v>
      </c>
      <c r="I30" s="32">
        <f>SUM(I31:I35)</f>
        <v>844319</v>
      </c>
      <c r="J30" s="32">
        <f>SUM(J31:J35)</f>
        <v>0</v>
      </c>
      <c r="K30" s="32">
        <f>SUM(K31:K35)</f>
        <v>0</v>
      </c>
      <c r="L30" s="32">
        <f>SUM(L31:L35)</f>
        <v>0</v>
      </c>
      <c r="M30" s="32">
        <f>SUM(M31:M35)</f>
        <v>0</v>
      </c>
      <c r="N30" s="32">
        <f>SUM(N31:N35)</f>
        <v>0</v>
      </c>
      <c r="O30" s="32">
        <f>SUM(D30:N30)</f>
        <v>899891</v>
      </c>
      <c r="P30" s="45">
        <f>(O30/P$47)</f>
        <v>182.75609260763608</v>
      </c>
      <c r="Q30" s="10"/>
    </row>
    <row r="31" spans="1:17" ht="15">
      <c r="A31" s="12"/>
      <c r="B31" s="25">
        <v>341.1</v>
      </c>
      <c r="C31" s="20" t="s">
        <v>139</v>
      </c>
      <c r="D31" s="46">
        <v>2766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2766</v>
      </c>
      <c r="P31" s="47">
        <f>(O31/P$47)</f>
        <v>0.5617384240454915</v>
      </c>
      <c r="Q31" s="9"/>
    </row>
    <row r="32" spans="1:17" ht="15">
      <c r="A32" s="12"/>
      <c r="B32" s="25">
        <v>341.3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158309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158309</v>
      </c>
      <c r="P32" s="47">
        <f>(O32/P$47)</f>
        <v>32.150487408610886</v>
      </c>
      <c r="Q32" s="9"/>
    </row>
    <row r="33" spans="1:17" ht="15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686010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686010</v>
      </c>
      <c r="P33" s="47">
        <f>(O33/P$47)</f>
        <v>139.31965881397238</v>
      </c>
      <c r="Q33" s="9"/>
    </row>
    <row r="34" spans="1:17" ht="15">
      <c r="A34" s="12"/>
      <c r="B34" s="25">
        <v>343.9</v>
      </c>
      <c r="C34" s="20" t="s">
        <v>38</v>
      </c>
      <c r="D34" s="46">
        <v>38101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38101</v>
      </c>
      <c r="P34" s="47">
        <f>(O34/P$47)</f>
        <v>7.737814784727863</v>
      </c>
      <c r="Q34" s="9"/>
    </row>
    <row r="35" spans="1:17" ht="15">
      <c r="A35" s="12"/>
      <c r="B35" s="25">
        <v>349</v>
      </c>
      <c r="C35" s="20" t="s">
        <v>140</v>
      </c>
      <c r="D35" s="46">
        <v>14705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14705</v>
      </c>
      <c r="P35" s="47">
        <f>(O35/P$47)</f>
        <v>2.9863931762794476</v>
      </c>
      <c r="Q35" s="9"/>
    </row>
    <row r="36" spans="1:17" ht="15.75">
      <c r="A36" s="29" t="s">
        <v>34</v>
      </c>
      <c r="B36" s="30"/>
      <c r="C36" s="31"/>
      <c r="D36" s="32">
        <f>SUM(D37:D37)</f>
        <v>3338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3338</v>
      </c>
      <c r="P36" s="45">
        <f>(O36/P$47)</f>
        <v>0.6779041429731926</v>
      </c>
      <c r="Q36" s="10"/>
    </row>
    <row r="37" spans="1:17" ht="15">
      <c r="A37" s="13"/>
      <c r="B37" s="39">
        <v>359</v>
      </c>
      <c r="C37" s="21" t="s">
        <v>141</v>
      </c>
      <c r="D37" s="46">
        <v>3338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3338</v>
      </c>
      <c r="P37" s="47">
        <f>(O37/P$47)</f>
        <v>0.6779041429731926</v>
      </c>
      <c r="Q37" s="9"/>
    </row>
    <row r="38" spans="1:17" ht="15.75">
      <c r="A38" s="29" t="s">
        <v>5</v>
      </c>
      <c r="B38" s="30"/>
      <c r="C38" s="31"/>
      <c r="D38" s="32">
        <f>SUM(D39:D42)</f>
        <v>107406</v>
      </c>
      <c r="E38" s="32">
        <f>SUM(E39:E42)</f>
        <v>0</v>
      </c>
      <c r="F38" s="32">
        <f>SUM(F39:F42)</f>
        <v>0</v>
      </c>
      <c r="G38" s="32">
        <f>SUM(G39:G42)</f>
        <v>806</v>
      </c>
      <c r="H38" s="32">
        <f>SUM(H39:H42)</f>
        <v>0</v>
      </c>
      <c r="I38" s="32">
        <f>SUM(I39:I42)</f>
        <v>2991</v>
      </c>
      <c r="J38" s="32">
        <f>SUM(J39:J42)</f>
        <v>0</v>
      </c>
      <c r="K38" s="32">
        <f>SUM(K39:K42)</f>
        <v>0</v>
      </c>
      <c r="L38" s="32">
        <f>SUM(L39:L42)</f>
        <v>0</v>
      </c>
      <c r="M38" s="32">
        <f>SUM(M39:M42)</f>
        <v>0</v>
      </c>
      <c r="N38" s="32">
        <f>SUM(N39:N42)</f>
        <v>0</v>
      </c>
      <c r="O38" s="32">
        <f>SUM(D38:N38)</f>
        <v>111203</v>
      </c>
      <c r="P38" s="45">
        <f>(O38/P$47)</f>
        <v>22.58387489845654</v>
      </c>
      <c r="Q38" s="10"/>
    </row>
    <row r="39" spans="1:17" ht="15">
      <c r="A39" s="12"/>
      <c r="B39" s="25">
        <v>361.1</v>
      </c>
      <c r="C39" s="20" t="s">
        <v>42</v>
      </c>
      <c r="D39" s="46">
        <v>3658</v>
      </c>
      <c r="E39" s="46">
        <v>0</v>
      </c>
      <c r="F39" s="46">
        <v>0</v>
      </c>
      <c r="G39" s="46">
        <v>806</v>
      </c>
      <c r="H39" s="46">
        <v>0</v>
      </c>
      <c r="I39" s="46">
        <v>2991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7455</v>
      </c>
      <c r="P39" s="47">
        <f>(O39/P$47)</f>
        <v>1.514012997562957</v>
      </c>
      <c r="Q39" s="9"/>
    </row>
    <row r="40" spans="1:17" ht="15">
      <c r="A40" s="12"/>
      <c r="B40" s="25">
        <v>362</v>
      </c>
      <c r="C40" s="20" t="s">
        <v>43</v>
      </c>
      <c r="D40" s="46">
        <v>29527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29527</v>
      </c>
      <c r="P40" s="47">
        <f>(O40/P$47)</f>
        <v>5.9965475223395615</v>
      </c>
      <c r="Q40" s="9"/>
    </row>
    <row r="41" spans="1:17" ht="15">
      <c r="A41" s="12"/>
      <c r="B41" s="25">
        <v>364</v>
      </c>
      <c r="C41" s="20" t="s">
        <v>142</v>
      </c>
      <c r="D41" s="46">
        <v>1500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1500</v>
      </c>
      <c r="P41" s="47">
        <f>(O41/P$47)</f>
        <v>0.30463038180341184</v>
      </c>
      <c r="Q41" s="9"/>
    </row>
    <row r="42" spans="1:17" ht="15">
      <c r="A42" s="12"/>
      <c r="B42" s="25">
        <v>369.9</v>
      </c>
      <c r="C42" s="20" t="s">
        <v>45</v>
      </c>
      <c r="D42" s="46">
        <v>72721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72721</v>
      </c>
      <c r="P42" s="47">
        <f>(O42/P$47)</f>
        <v>14.768683996750609</v>
      </c>
      <c r="Q42" s="9"/>
    </row>
    <row r="43" spans="1:17" ht="15.75">
      <c r="A43" s="29" t="s">
        <v>35</v>
      </c>
      <c r="B43" s="30"/>
      <c r="C43" s="31"/>
      <c r="D43" s="32">
        <f>SUM(D44:D44)</f>
        <v>157602</v>
      </c>
      <c r="E43" s="32">
        <f>SUM(E44:E44)</f>
        <v>0</v>
      </c>
      <c r="F43" s="32">
        <f>SUM(F44:F44)</f>
        <v>0</v>
      </c>
      <c r="G43" s="32">
        <f>SUM(G44:G44)</f>
        <v>0</v>
      </c>
      <c r="H43" s="32">
        <f>SUM(H44:H44)</f>
        <v>0</v>
      </c>
      <c r="I43" s="32">
        <f>SUM(I44:I44)</f>
        <v>0</v>
      </c>
      <c r="J43" s="32">
        <f>SUM(J44:J44)</f>
        <v>0</v>
      </c>
      <c r="K43" s="32">
        <f>SUM(K44:K44)</f>
        <v>0</v>
      </c>
      <c r="L43" s="32">
        <f>SUM(L44:L44)</f>
        <v>0</v>
      </c>
      <c r="M43" s="32">
        <f>SUM(M44:M44)</f>
        <v>0</v>
      </c>
      <c r="N43" s="32">
        <f>SUM(N44:N44)</f>
        <v>0</v>
      </c>
      <c r="O43" s="32">
        <f>SUM(D43:N43)</f>
        <v>157602</v>
      </c>
      <c r="P43" s="45">
        <f>(O43/P$47)</f>
        <v>32.00690495532088</v>
      </c>
      <c r="Q43" s="9"/>
    </row>
    <row r="44" spans="1:17" ht="15.75" thickBot="1">
      <c r="A44" s="12"/>
      <c r="B44" s="25">
        <v>381</v>
      </c>
      <c r="C44" s="20" t="s">
        <v>46</v>
      </c>
      <c r="D44" s="46">
        <v>157602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157602</v>
      </c>
      <c r="P44" s="47">
        <f>(O44/P$47)</f>
        <v>32.00690495532088</v>
      </c>
      <c r="Q44" s="9"/>
    </row>
    <row r="45" spans="1:120" ht="16.5" thickBot="1">
      <c r="A45" s="14" t="s">
        <v>39</v>
      </c>
      <c r="B45" s="23"/>
      <c r="C45" s="22"/>
      <c r="D45" s="15">
        <f>SUM(D5,D14,D19,D30,D36,D38,D43)</f>
        <v>2670368</v>
      </c>
      <c r="E45" s="15">
        <f>SUM(E5,E14,E19,E30,E36,E38,E43)</f>
        <v>0</v>
      </c>
      <c r="F45" s="15">
        <f>SUM(F5,F14,F19,F30,F36,F38,F43)</f>
        <v>0</v>
      </c>
      <c r="G45" s="15">
        <f>SUM(G5,G14,G19,G30,G36,G38,G43)</f>
        <v>330571</v>
      </c>
      <c r="H45" s="15">
        <f>SUM(H5,H14,H19,H30,H36,H38,H43)</f>
        <v>0</v>
      </c>
      <c r="I45" s="15">
        <f>SUM(I5,I14,I19,I30,I36,I38,I43)</f>
        <v>847310</v>
      </c>
      <c r="J45" s="15">
        <f>SUM(J5,J14,J19,J30,J36,J38,J43)</f>
        <v>0</v>
      </c>
      <c r="K45" s="15">
        <f>SUM(K5,K14,K19,K30,K36,K38,K43)</f>
        <v>0</v>
      </c>
      <c r="L45" s="15">
        <f>SUM(L5,L14,L19,L30,L36,L38,L43)</f>
        <v>0</v>
      </c>
      <c r="M45" s="15">
        <f>SUM(M5,M14,M19,M30,M36,M38,M43)</f>
        <v>0</v>
      </c>
      <c r="N45" s="15">
        <f>SUM(N5,N14,N19,N30,N36,N38,N43)</f>
        <v>0</v>
      </c>
      <c r="O45" s="15">
        <f>SUM(D45:N45)</f>
        <v>3848249</v>
      </c>
      <c r="P45" s="38">
        <f>(O45/P$47)</f>
        <v>781.5290414297319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6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6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143</v>
      </c>
      <c r="N47" s="48"/>
      <c r="O47" s="48"/>
      <c r="P47" s="43">
        <v>4924</v>
      </c>
    </row>
    <row r="48" spans="1:16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sheetProtection/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680510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680510</v>
      </c>
      <c r="O5" s="33">
        <f aca="true" t="shared" si="1" ref="O5:O41">(N5/O$43)</f>
        <v>144.45128422840162</v>
      </c>
      <c r="P5" s="6"/>
    </row>
    <row r="6" spans="1:16" ht="15">
      <c r="A6" s="12"/>
      <c r="B6" s="25">
        <v>311</v>
      </c>
      <c r="C6" s="20" t="s">
        <v>3</v>
      </c>
      <c r="D6" s="46">
        <v>297848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297848</v>
      </c>
      <c r="O6" s="47">
        <f t="shared" si="1"/>
        <v>63.22394396094248</v>
      </c>
      <c r="P6" s="9"/>
    </row>
    <row r="7" spans="1:16" ht="15">
      <c r="A7" s="12"/>
      <c r="B7" s="25">
        <v>312.41</v>
      </c>
      <c r="C7" s="20" t="s">
        <v>13</v>
      </c>
      <c r="D7" s="46">
        <v>81228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81228</v>
      </c>
      <c r="O7" s="47">
        <f t="shared" si="1"/>
        <v>17.24219910846954</v>
      </c>
      <c r="P7" s="9"/>
    </row>
    <row r="8" spans="1:16" ht="15">
      <c r="A8" s="12"/>
      <c r="B8" s="25">
        <v>312.42</v>
      </c>
      <c r="C8" s="20" t="s">
        <v>12</v>
      </c>
      <c r="D8" s="46">
        <v>38293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38293</v>
      </c>
      <c r="O8" s="47">
        <f t="shared" si="1"/>
        <v>8.128422840161324</v>
      </c>
      <c r="P8" s="9"/>
    </row>
    <row r="9" spans="1:16" ht="15">
      <c r="A9" s="12"/>
      <c r="B9" s="25">
        <v>312.6</v>
      </c>
      <c r="C9" s="20" t="s">
        <v>56</v>
      </c>
      <c r="D9" s="46">
        <v>2834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2834</v>
      </c>
      <c r="O9" s="47">
        <f t="shared" si="1"/>
        <v>0.6015707917639567</v>
      </c>
      <c r="P9" s="9"/>
    </row>
    <row r="10" spans="1:16" ht="15">
      <c r="A10" s="12"/>
      <c r="B10" s="25">
        <v>314.1</v>
      </c>
      <c r="C10" s="20" t="s">
        <v>14</v>
      </c>
      <c r="D10" s="46">
        <v>190314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190314</v>
      </c>
      <c r="O10" s="47">
        <f t="shared" si="1"/>
        <v>40.39779240076417</v>
      </c>
      <c r="P10" s="9"/>
    </row>
    <row r="11" spans="1:16" ht="15">
      <c r="A11" s="12"/>
      <c r="B11" s="25">
        <v>314.8</v>
      </c>
      <c r="C11" s="20" t="s">
        <v>62</v>
      </c>
      <c r="D11" s="46">
        <v>2708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2708</v>
      </c>
      <c r="O11" s="47">
        <f t="shared" si="1"/>
        <v>0.5748248779452345</v>
      </c>
      <c r="P11" s="9"/>
    </row>
    <row r="12" spans="1:16" ht="15">
      <c r="A12" s="12"/>
      <c r="B12" s="25">
        <v>315</v>
      </c>
      <c r="C12" s="20" t="s">
        <v>63</v>
      </c>
      <c r="D12" s="46">
        <v>67285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67285</v>
      </c>
      <c r="O12" s="47">
        <f t="shared" si="1"/>
        <v>14.282530248354915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263028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263028</v>
      </c>
      <c r="O13" s="45">
        <f t="shared" si="1"/>
        <v>55.83273190405434</v>
      </c>
      <c r="P13" s="10"/>
    </row>
    <row r="14" spans="1:16" ht="15">
      <c r="A14" s="12"/>
      <c r="B14" s="25">
        <v>322</v>
      </c>
      <c r="C14" s="20" t="s">
        <v>0</v>
      </c>
      <c r="D14" s="46">
        <v>30901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30901</v>
      </c>
      <c r="O14" s="47">
        <f t="shared" si="1"/>
        <v>6.559329229462959</v>
      </c>
      <c r="P14" s="9"/>
    </row>
    <row r="15" spans="1:16" ht="15">
      <c r="A15" s="12"/>
      <c r="B15" s="25">
        <v>323.1</v>
      </c>
      <c r="C15" s="20" t="s">
        <v>18</v>
      </c>
      <c r="D15" s="46">
        <v>175312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175312</v>
      </c>
      <c r="O15" s="47">
        <f t="shared" si="1"/>
        <v>37.213330503077906</v>
      </c>
      <c r="P15" s="9"/>
    </row>
    <row r="16" spans="1:16" ht="15">
      <c r="A16" s="12"/>
      <c r="B16" s="25">
        <v>323.7</v>
      </c>
      <c r="C16" s="20" t="s">
        <v>19</v>
      </c>
      <c r="D16" s="46">
        <v>31023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31023</v>
      </c>
      <c r="O16" s="47">
        <f t="shared" si="1"/>
        <v>6.585226066652515</v>
      </c>
      <c r="P16" s="9"/>
    </row>
    <row r="17" spans="1:16" ht="15">
      <c r="A17" s="12"/>
      <c r="B17" s="25">
        <v>329</v>
      </c>
      <c r="C17" s="20" t="s">
        <v>20</v>
      </c>
      <c r="D17" s="46">
        <v>25792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25792</v>
      </c>
      <c r="O17" s="47">
        <f t="shared" si="1"/>
        <v>5.474846104860964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SUM(D19:D25)</f>
        <v>635817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41800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677617</v>
      </c>
      <c r="O18" s="45">
        <f t="shared" si="1"/>
        <v>143.83718955635746</v>
      </c>
      <c r="P18" s="10"/>
    </row>
    <row r="19" spans="1:16" ht="15">
      <c r="A19" s="12"/>
      <c r="B19" s="25">
        <v>334.35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41800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41800</v>
      </c>
      <c r="O19" s="47">
        <f t="shared" si="1"/>
        <v>8.872850774782425</v>
      </c>
      <c r="P19" s="9"/>
    </row>
    <row r="20" spans="1:16" ht="15">
      <c r="A20" s="12"/>
      <c r="B20" s="25">
        <v>335.12</v>
      </c>
      <c r="C20" s="20" t="s">
        <v>26</v>
      </c>
      <c r="D20" s="46">
        <v>144558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144558</v>
      </c>
      <c r="O20" s="47">
        <f t="shared" si="1"/>
        <v>30.685204839736787</v>
      </c>
      <c r="P20" s="9"/>
    </row>
    <row r="21" spans="1:16" ht="15">
      <c r="A21" s="12"/>
      <c r="B21" s="25">
        <v>335.14</v>
      </c>
      <c r="C21" s="20" t="s">
        <v>64</v>
      </c>
      <c r="D21" s="46">
        <v>1586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1586</v>
      </c>
      <c r="O21" s="47">
        <f t="shared" si="1"/>
        <v>0.33665888346423267</v>
      </c>
      <c r="P21" s="9"/>
    </row>
    <row r="22" spans="1:16" ht="15">
      <c r="A22" s="12"/>
      <c r="B22" s="25">
        <v>335.15</v>
      </c>
      <c r="C22" s="20" t="s">
        <v>65</v>
      </c>
      <c r="D22" s="46">
        <v>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</v>
      </c>
      <c r="O22" s="47">
        <f t="shared" si="1"/>
        <v>0.1142008066227977</v>
      </c>
      <c r="P22" s="9"/>
    </row>
    <row r="23" spans="1:16" ht="15">
      <c r="A23" s="12"/>
      <c r="B23" s="25">
        <v>335.18</v>
      </c>
      <c r="C23" s="20" t="s">
        <v>27</v>
      </c>
      <c r="D23" s="46">
        <v>197038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197038</v>
      </c>
      <c r="O23" s="47">
        <f t="shared" si="1"/>
        <v>41.82509021439185</v>
      </c>
      <c r="P23" s="9"/>
    </row>
    <row r="24" spans="1:16" ht="15">
      <c r="A24" s="12"/>
      <c r="B24" s="25">
        <v>336</v>
      </c>
      <c r="C24" s="20" t="s">
        <v>4</v>
      </c>
      <c r="D24" s="46">
        <v>275560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275560</v>
      </c>
      <c r="O24" s="47">
        <f t="shared" si="1"/>
        <v>58.492888983230735</v>
      </c>
      <c r="P24" s="9"/>
    </row>
    <row r="25" spans="1:16" ht="15">
      <c r="A25" s="12"/>
      <c r="B25" s="25">
        <v>339</v>
      </c>
      <c r="C25" s="20" t="s">
        <v>28</v>
      </c>
      <c r="D25" s="46">
        <v>16537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16537</v>
      </c>
      <c r="O25" s="47">
        <f t="shared" si="1"/>
        <v>3.510295054128635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SUM(D27:D31)</f>
        <v>51391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799571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850962</v>
      </c>
      <c r="O26" s="45">
        <f t="shared" si="1"/>
        <v>180.6329866270431</v>
      </c>
      <c r="P26" s="10"/>
    </row>
    <row r="27" spans="1:16" ht="15">
      <c r="A27" s="12"/>
      <c r="B27" s="25">
        <v>341.3</v>
      </c>
      <c r="C27" s="20" t="s">
        <v>57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143251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143251</v>
      </c>
      <c r="O27" s="47">
        <f t="shared" si="1"/>
        <v>30.407769051156865</v>
      </c>
      <c r="P27" s="9"/>
    </row>
    <row r="28" spans="1:16" ht="15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656320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656320</v>
      </c>
      <c r="O28" s="47">
        <f t="shared" si="1"/>
        <v>139.31649331352153</v>
      </c>
      <c r="P28" s="9"/>
    </row>
    <row r="29" spans="1:16" ht="15">
      <c r="A29" s="12"/>
      <c r="B29" s="25">
        <v>343.9</v>
      </c>
      <c r="C29" s="20" t="s">
        <v>38</v>
      </c>
      <c r="D29" s="46">
        <v>33920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33920</v>
      </c>
      <c r="O29" s="47">
        <f t="shared" si="1"/>
        <v>7.200169815325833</v>
      </c>
      <c r="P29" s="9"/>
    </row>
    <row r="30" spans="1:16" ht="15">
      <c r="A30" s="12"/>
      <c r="B30" s="25">
        <v>347.9</v>
      </c>
      <c r="C30" s="20" t="s">
        <v>66</v>
      </c>
      <c r="D30" s="46">
        <v>4375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4375</v>
      </c>
      <c r="O30" s="47">
        <f t="shared" si="1"/>
        <v>0.9286775631500743</v>
      </c>
      <c r="P30" s="9"/>
    </row>
    <row r="31" spans="1:16" ht="15">
      <c r="A31" s="12"/>
      <c r="B31" s="25">
        <v>349</v>
      </c>
      <c r="C31" s="20" t="s">
        <v>1</v>
      </c>
      <c r="D31" s="46">
        <v>13096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13096</v>
      </c>
      <c r="O31" s="47">
        <f t="shared" si="1"/>
        <v>2.779876883888771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SUM(D33:D33)</f>
        <v>10273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10273</v>
      </c>
      <c r="O32" s="45">
        <f t="shared" si="1"/>
        <v>2.18064105285502</v>
      </c>
      <c r="P32" s="10"/>
    </row>
    <row r="33" spans="1:16" ht="15">
      <c r="A33" s="13"/>
      <c r="B33" s="39">
        <v>354</v>
      </c>
      <c r="C33" s="21" t="s">
        <v>41</v>
      </c>
      <c r="D33" s="46">
        <v>10273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10273</v>
      </c>
      <c r="O33" s="47">
        <f t="shared" si="1"/>
        <v>2.18064105285502</v>
      </c>
      <c r="P33" s="9"/>
    </row>
    <row r="34" spans="1:16" ht="15.75">
      <c r="A34" s="29" t="s">
        <v>5</v>
      </c>
      <c r="B34" s="30"/>
      <c r="C34" s="31"/>
      <c r="D34" s="32">
        <f aca="true" t="shared" si="8" ref="D34:M34">SUM(D35:D38)</f>
        <v>29333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329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29662</v>
      </c>
      <c r="O34" s="45">
        <f t="shared" si="1"/>
        <v>6.296327743578858</v>
      </c>
      <c r="P34" s="10"/>
    </row>
    <row r="35" spans="1:16" ht="15">
      <c r="A35" s="12"/>
      <c r="B35" s="25">
        <v>361.1</v>
      </c>
      <c r="C35" s="20" t="s">
        <v>42</v>
      </c>
      <c r="D35" s="46">
        <v>3797</v>
      </c>
      <c r="E35" s="46">
        <v>0</v>
      </c>
      <c r="F35" s="46">
        <v>0</v>
      </c>
      <c r="G35" s="46">
        <v>0</v>
      </c>
      <c r="H35" s="46">
        <v>0</v>
      </c>
      <c r="I35" s="46">
        <v>329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4126</v>
      </c>
      <c r="O35" s="47">
        <f t="shared" si="1"/>
        <v>0.8758225429845043</v>
      </c>
      <c r="P35" s="9"/>
    </row>
    <row r="36" spans="1:16" ht="15">
      <c r="A36" s="12"/>
      <c r="B36" s="25">
        <v>362</v>
      </c>
      <c r="C36" s="20" t="s">
        <v>43</v>
      </c>
      <c r="D36" s="46">
        <v>16500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16500</v>
      </c>
      <c r="O36" s="47">
        <f t="shared" si="1"/>
        <v>3.5024410953088516</v>
      </c>
      <c r="P36" s="9"/>
    </row>
    <row r="37" spans="1:16" ht="15">
      <c r="A37" s="12"/>
      <c r="B37" s="25">
        <v>366</v>
      </c>
      <c r="C37" s="20" t="s">
        <v>68</v>
      </c>
      <c r="D37" s="46">
        <v>3469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3469</v>
      </c>
      <c r="O37" s="47">
        <f t="shared" si="1"/>
        <v>0.7363617066440247</v>
      </c>
      <c r="P37" s="9"/>
    </row>
    <row r="38" spans="1:16" ht="15">
      <c r="A38" s="12"/>
      <c r="B38" s="25">
        <v>369.9</v>
      </c>
      <c r="C38" s="20" t="s">
        <v>45</v>
      </c>
      <c r="D38" s="46">
        <v>5567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5567</v>
      </c>
      <c r="O38" s="47">
        <f t="shared" si="1"/>
        <v>1.1817023986414774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SUM(D40:D40)</f>
        <v>292335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292335</v>
      </c>
      <c r="O39" s="45">
        <f t="shared" si="1"/>
        <v>62.05370409679474</v>
      </c>
      <c r="P39" s="9"/>
    </row>
    <row r="40" spans="1:16" ht="15.75" thickBot="1">
      <c r="A40" s="12"/>
      <c r="B40" s="25">
        <v>381</v>
      </c>
      <c r="C40" s="20" t="s">
        <v>46</v>
      </c>
      <c r="D40" s="46">
        <v>292335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292335</v>
      </c>
      <c r="O40" s="47">
        <f t="shared" si="1"/>
        <v>62.05370409679474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0" ref="D41:M41">SUM(D5,D13,D18,D26,D32,D34,D39)</f>
        <v>1962687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841700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2804387</v>
      </c>
      <c r="O41" s="38">
        <f t="shared" si="1"/>
        <v>595.2848652090851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71</v>
      </c>
      <c r="M43" s="48"/>
      <c r="N43" s="48"/>
      <c r="O43" s="43">
        <v>4711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675986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675986</v>
      </c>
      <c r="O5" s="33">
        <f aca="true" t="shared" si="1" ref="O5:O41">(N5/O$43)</f>
        <v>140.0426766107313</v>
      </c>
      <c r="P5" s="6"/>
    </row>
    <row r="6" spans="1:16" ht="15">
      <c r="A6" s="12"/>
      <c r="B6" s="25">
        <v>311</v>
      </c>
      <c r="C6" s="20" t="s">
        <v>3</v>
      </c>
      <c r="D6" s="46">
        <v>289897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289897</v>
      </c>
      <c r="O6" s="47">
        <f t="shared" si="1"/>
        <v>60.05738553967267</v>
      </c>
      <c r="P6" s="9"/>
    </row>
    <row r="7" spans="1:16" ht="15">
      <c r="A7" s="12"/>
      <c r="B7" s="25">
        <v>312.41</v>
      </c>
      <c r="C7" s="20" t="s">
        <v>13</v>
      </c>
      <c r="D7" s="46">
        <v>76167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76167</v>
      </c>
      <c r="O7" s="47">
        <f t="shared" si="1"/>
        <v>15.779366065879428</v>
      </c>
      <c r="P7" s="9"/>
    </row>
    <row r="8" spans="1:16" ht="15">
      <c r="A8" s="12"/>
      <c r="B8" s="25">
        <v>312.42</v>
      </c>
      <c r="C8" s="20" t="s">
        <v>12</v>
      </c>
      <c r="D8" s="46">
        <v>35549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35549</v>
      </c>
      <c r="O8" s="47">
        <f t="shared" si="1"/>
        <v>7.364615703335405</v>
      </c>
      <c r="P8" s="9"/>
    </row>
    <row r="9" spans="1:16" ht="15">
      <c r="A9" s="12"/>
      <c r="B9" s="25">
        <v>312.6</v>
      </c>
      <c r="C9" s="20" t="s">
        <v>56</v>
      </c>
      <c r="D9" s="46">
        <v>2706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2706</v>
      </c>
      <c r="O9" s="47">
        <f t="shared" si="1"/>
        <v>0.5605966438781852</v>
      </c>
      <c r="P9" s="9"/>
    </row>
    <row r="10" spans="1:16" ht="15">
      <c r="A10" s="12"/>
      <c r="B10" s="25">
        <v>314.1</v>
      </c>
      <c r="C10" s="20" t="s">
        <v>14</v>
      </c>
      <c r="D10" s="46">
        <v>189758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189758</v>
      </c>
      <c r="O10" s="47">
        <f t="shared" si="1"/>
        <v>39.31178785995442</v>
      </c>
      <c r="P10" s="9"/>
    </row>
    <row r="11" spans="1:16" ht="15">
      <c r="A11" s="12"/>
      <c r="B11" s="25">
        <v>314.8</v>
      </c>
      <c r="C11" s="20" t="s">
        <v>62</v>
      </c>
      <c r="D11" s="46">
        <v>1698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1698</v>
      </c>
      <c r="O11" s="47">
        <f t="shared" si="1"/>
        <v>0.3517712865133623</v>
      </c>
      <c r="P11" s="9"/>
    </row>
    <row r="12" spans="1:16" ht="15">
      <c r="A12" s="12"/>
      <c r="B12" s="25">
        <v>315</v>
      </c>
      <c r="C12" s="20" t="s">
        <v>63</v>
      </c>
      <c r="D12" s="46">
        <v>80211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80211</v>
      </c>
      <c r="O12" s="47">
        <f t="shared" si="1"/>
        <v>16.617153511497825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250062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250062</v>
      </c>
      <c r="O13" s="45">
        <f t="shared" si="1"/>
        <v>51.80484773151026</v>
      </c>
      <c r="P13" s="10"/>
    </row>
    <row r="14" spans="1:16" ht="15">
      <c r="A14" s="12"/>
      <c r="B14" s="25">
        <v>322</v>
      </c>
      <c r="C14" s="20" t="s">
        <v>0</v>
      </c>
      <c r="D14" s="46">
        <v>19950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19950</v>
      </c>
      <c r="O14" s="47">
        <f t="shared" si="1"/>
        <v>4.133001864512119</v>
      </c>
      <c r="P14" s="9"/>
    </row>
    <row r="15" spans="1:16" ht="15">
      <c r="A15" s="12"/>
      <c r="B15" s="25">
        <v>323.1</v>
      </c>
      <c r="C15" s="20" t="s">
        <v>18</v>
      </c>
      <c r="D15" s="46">
        <v>184067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184067</v>
      </c>
      <c r="O15" s="47">
        <f t="shared" si="1"/>
        <v>38.13279469649886</v>
      </c>
      <c r="P15" s="9"/>
    </row>
    <row r="16" spans="1:16" ht="15">
      <c r="A16" s="12"/>
      <c r="B16" s="25">
        <v>323.7</v>
      </c>
      <c r="C16" s="20" t="s">
        <v>19</v>
      </c>
      <c r="D16" s="46">
        <v>25083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25083</v>
      </c>
      <c r="O16" s="47">
        <f t="shared" si="1"/>
        <v>5.196395276569298</v>
      </c>
      <c r="P16" s="9"/>
    </row>
    <row r="17" spans="1:16" ht="15">
      <c r="A17" s="12"/>
      <c r="B17" s="25">
        <v>329</v>
      </c>
      <c r="C17" s="20" t="s">
        <v>20</v>
      </c>
      <c r="D17" s="46">
        <v>20962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20962</v>
      </c>
      <c r="O17" s="47">
        <f t="shared" si="1"/>
        <v>4.342655893929977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SUM(D19:D24)</f>
        <v>617759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617759</v>
      </c>
      <c r="O18" s="45">
        <f t="shared" si="1"/>
        <v>127.9799047027139</v>
      </c>
      <c r="P18" s="10"/>
    </row>
    <row r="19" spans="1:16" ht="15">
      <c r="A19" s="12"/>
      <c r="B19" s="25">
        <v>335.12</v>
      </c>
      <c r="C19" s="20" t="s">
        <v>26</v>
      </c>
      <c r="D19" s="46">
        <v>143537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143537</v>
      </c>
      <c r="O19" s="47">
        <f t="shared" si="1"/>
        <v>29.736275119121608</v>
      </c>
      <c r="P19" s="9"/>
    </row>
    <row r="20" spans="1:16" ht="15">
      <c r="A20" s="12"/>
      <c r="B20" s="25">
        <v>335.14</v>
      </c>
      <c r="C20" s="20" t="s">
        <v>64</v>
      </c>
      <c r="D20" s="46">
        <v>2161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2161</v>
      </c>
      <c r="O20" s="47">
        <f t="shared" si="1"/>
        <v>0.4476900766521649</v>
      </c>
      <c r="P20" s="9"/>
    </row>
    <row r="21" spans="1:16" ht="15">
      <c r="A21" s="12"/>
      <c r="B21" s="25">
        <v>335.15</v>
      </c>
      <c r="C21" s="20" t="s">
        <v>65</v>
      </c>
      <c r="D21" s="46">
        <v>538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</v>
      </c>
      <c r="O21" s="47">
        <f t="shared" si="1"/>
        <v>0.11145639113320903</v>
      </c>
      <c r="P21" s="9"/>
    </row>
    <row r="22" spans="1:16" ht="15">
      <c r="A22" s="12"/>
      <c r="B22" s="25">
        <v>335.18</v>
      </c>
      <c r="C22" s="20" t="s">
        <v>27</v>
      </c>
      <c r="D22" s="46">
        <v>179730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179730</v>
      </c>
      <c r="O22" s="47">
        <f t="shared" si="1"/>
        <v>37.23430702299565</v>
      </c>
      <c r="P22" s="9"/>
    </row>
    <row r="23" spans="1:16" ht="15">
      <c r="A23" s="12"/>
      <c r="B23" s="25">
        <v>336</v>
      </c>
      <c r="C23" s="20" t="s">
        <v>4</v>
      </c>
      <c r="D23" s="46">
        <v>275560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275560</v>
      </c>
      <c r="O23" s="47">
        <f t="shared" si="1"/>
        <v>57.08721773358194</v>
      </c>
      <c r="P23" s="9"/>
    </row>
    <row r="24" spans="1:16" ht="15">
      <c r="A24" s="12"/>
      <c r="B24" s="25">
        <v>339</v>
      </c>
      <c r="C24" s="20" t="s">
        <v>28</v>
      </c>
      <c r="D24" s="46">
        <v>16233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16233</v>
      </c>
      <c r="O24" s="47">
        <f t="shared" si="1"/>
        <v>3.362958359229335</v>
      </c>
      <c r="P24" s="9"/>
    </row>
    <row r="25" spans="1:16" ht="15.75">
      <c r="A25" s="29" t="s">
        <v>33</v>
      </c>
      <c r="B25" s="30"/>
      <c r="C25" s="31"/>
      <c r="D25" s="32">
        <f aca="true" t="shared" si="6" ref="D25:M25">SUM(D26:D30)</f>
        <v>43551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736739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780290</v>
      </c>
      <c r="O25" s="45">
        <f t="shared" si="1"/>
        <v>161.65112906567225</v>
      </c>
      <c r="P25" s="10"/>
    </row>
    <row r="26" spans="1:16" ht="15">
      <c r="A26" s="12"/>
      <c r="B26" s="25">
        <v>341.3</v>
      </c>
      <c r="C26" s="20" t="s">
        <v>57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165376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165376</v>
      </c>
      <c r="O26" s="47">
        <f t="shared" si="1"/>
        <v>34.26061736067951</v>
      </c>
      <c r="P26" s="9"/>
    </row>
    <row r="27" spans="1:16" ht="15">
      <c r="A27" s="12"/>
      <c r="B27" s="25">
        <v>343.4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571363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571363</v>
      </c>
      <c r="O27" s="47">
        <f t="shared" si="1"/>
        <v>118.36813755956081</v>
      </c>
      <c r="P27" s="9"/>
    </row>
    <row r="28" spans="1:16" ht="15">
      <c r="A28" s="12"/>
      <c r="B28" s="25">
        <v>343.9</v>
      </c>
      <c r="C28" s="20" t="s">
        <v>38</v>
      </c>
      <c r="D28" s="46">
        <v>31065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31065</v>
      </c>
      <c r="O28" s="47">
        <f t="shared" si="1"/>
        <v>6.435674331883157</v>
      </c>
      <c r="P28" s="9"/>
    </row>
    <row r="29" spans="1:16" ht="15">
      <c r="A29" s="12"/>
      <c r="B29" s="25">
        <v>347.9</v>
      </c>
      <c r="C29" s="20" t="s">
        <v>66</v>
      </c>
      <c r="D29" s="46">
        <v>3175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3175</v>
      </c>
      <c r="O29" s="47">
        <f t="shared" si="1"/>
        <v>0.6577584420965403</v>
      </c>
      <c r="P29" s="9"/>
    </row>
    <row r="30" spans="1:16" ht="15">
      <c r="A30" s="12"/>
      <c r="B30" s="25">
        <v>349</v>
      </c>
      <c r="C30" s="20" t="s">
        <v>1</v>
      </c>
      <c r="D30" s="46">
        <v>9311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9311</v>
      </c>
      <c r="O30" s="47">
        <f t="shared" si="1"/>
        <v>1.9289413714522479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SUM(D32:D32)</f>
        <v>19577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19577</v>
      </c>
      <c r="O31" s="45">
        <f t="shared" si="1"/>
        <v>4.055728195566605</v>
      </c>
      <c r="P31" s="10"/>
    </row>
    <row r="32" spans="1:16" ht="15">
      <c r="A32" s="13"/>
      <c r="B32" s="39">
        <v>354</v>
      </c>
      <c r="C32" s="21" t="s">
        <v>41</v>
      </c>
      <c r="D32" s="46">
        <v>19577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19577</v>
      </c>
      <c r="O32" s="47">
        <f t="shared" si="1"/>
        <v>4.055728195566605</v>
      </c>
      <c r="P32" s="9"/>
    </row>
    <row r="33" spans="1:16" ht="15.75">
      <c r="A33" s="29" t="s">
        <v>5</v>
      </c>
      <c r="B33" s="30"/>
      <c r="C33" s="31"/>
      <c r="D33" s="32">
        <f aca="true" t="shared" si="8" ref="D33:M33">SUM(D34:D38)</f>
        <v>71734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398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72132</v>
      </c>
      <c r="O33" s="45">
        <f t="shared" si="1"/>
        <v>14.943443132380361</v>
      </c>
      <c r="P33" s="10"/>
    </row>
    <row r="34" spans="1:16" ht="15">
      <c r="A34" s="12"/>
      <c r="B34" s="25">
        <v>361.1</v>
      </c>
      <c r="C34" s="20" t="s">
        <v>42</v>
      </c>
      <c r="D34" s="46">
        <v>335</v>
      </c>
      <c r="E34" s="46">
        <v>0</v>
      </c>
      <c r="F34" s="46">
        <v>0</v>
      </c>
      <c r="G34" s="46">
        <v>0</v>
      </c>
      <c r="H34" s="46">
        <v>0</v>
      </c>
      <c r="I34" s="46">
        <v>398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733</v>
      </c>
      <c r="O34" s="47">
        <f t="shared" si="1"/>
        <v>0.15185415371866584</v>
      </c>
      <c r="P34" s="9"/>
    </row>
    <row r="35" spans="1:16" ht="15">
      <c r="A35" s="12"/>
      <c r="B35" s="25">
        <v>362</v>
      </c>
      <c r="C35" s="20" t="s">
        <v>43</v>
      </c>
      <c r="D35" s="46">
        <v>43000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43000</v>
      </c>
      <c r="O35" s="47">
        <f t="shared" si="1"/>
        <v>8.908224570126373</v>
      </c>
      <c r="P35" s="9"/>
    </row>
    <row r="36" spans="1:16" ht="15">
      <c r="A36" s="12"/>
      <c r="B36" s="25">
        <v>364</v>
      </c>
      <c r="C36" s="20" t="s">
        <v>67</v>
      </c>
      <c r="D36" s="46">
        <v>4500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4500</v>
      </c>
      <c r="O36" s="47">
        <f t="shared" si="1"/>
        <v>0.9322560596643878</v>
      </c>
      <c r="P36" s="9"/>
    </row>
    <row r="37" spans="1:16" ht="15">
      <c r="A37" s="12"/>
      <c r="B37" s="25">
        <v>366</v>
      </c>
      <c r="C37" s="20" t="s">
        <v>68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5000</v>
      </c>
      <c r="O37" s="47">
        <f t="shared" si="1"/>
        <v>1.0358400662937643</v>
      </c>
      <c r="P37" s="9"/>
    </row>
    <row r="38" spans="1:16" ht="15">
      <c r="A38" s="12"/>
      <c r="B38" s="25">
        <v>369.9</v>
      </c>
      <c r="C38" s="20" t="s">
        <v>45</v>
      </c>
      <c r="D38" s="46">
        <v>18899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18899</v>
      </c>
      <c r="O38" s="47">
        <f t="shared" si="1"/>
        <v>3.9152682825771703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SUM(D40:D40)</f>
        <v>315000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315000</v>
      </c>
      <c r="O39" s="45">
        <f t="shared" si="1"/>
        <v>65.25792417650715</v>
      </c>
      <c r="P39" s="9"/>
    </row>
    <row r="40" spans="1:16" ht="15.75" thickBot="1">
      <c r="A40" s="12"/>
      <c r="B40" s="25">
        <v>381</v>
      </c>
      <c r="C40" s="20" t="s">
        <v>46</v>
      </c>
      <c r="D40" s="46">
        <v>315000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315000</v>
      </c>
      <c r="O40" s="47">
        <f t="shared" si="1"/>
        <v>65.25792417650715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0" ref="D41:M41">SUM(D5,D13,D18,D25,D31,D33,D39)</f>
        <v>1993669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737137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2730806</v>
      </c>
      <c r="O41" s="38">
        <f t="shared" si="1"/>
        <v>565.7356536150818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69</v>
      </c>
      <c r="M43" s="48"/>
      <c r="N43" s="48"/>
      <c r="O43" s="43">
        <v>4827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498942</v>
      </c>
      <c r="E5" s="27">
        <f t="shared" si="0"/>
        <v>384614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883556</v>
      </c>
      <c r="O5" s="33">
        <f aca="true" t="shared" si="1" ref="O5:O39">(N5/O$41)</f>
        <v>181.2050861361772</v>
      </c>
      <c r="P5" s="6"/>
    </row>
    <row r="6" spans="1:16" ht="15">
      <c r="A6" s="12"/>
      <c r="B6" s="25">
        <v>311</v>
      </c>
      <c r="C6" s="20" t="s">
        <v>3</v>
      </c>
      <c r="D6" s="46">
        <v>356617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356617</v>
      </c>
      <c r="O6" s="47">
        <f t="shared" si="1"/>
        <v>73.13720262510255</v>
      </c>
      <c r="P6" s="9"/>
    </row>
    <row r="7" spans="1:16" ht="15">
      <c r="A7" s="12"/>
      <c r="B7" s="25">
        <v>312.41</v>
      </c>
      <c r="C7" s="20" t="s">
        <v>13</v>
      </c>
      <c r="D7" s="46">
        <v>93967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93967</v>
      </c>
      <c r="O7" s="47">
        <f t="shared" si="1"/>
        <v>19.271328958162428</v>
      </c>
      <c r="P7" s="9"/>
    </row>
    <row r="8" spans="1:16" ht="15">
      <c r="A8" s="12"/>
      <c r="B8" s="25">
        <v>312.42</v>
      </c>
      <c r="C8" s="20" t="s">
        <v>12</v>
      </c>
      <c r="D8" s="46">
        <v>43846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43846</v>
      </c>
      <c r="O8" s="47">
        <f t="shared" si="1"/>
        <v>8.992206726825266</v>
      </c>
      <c r="P8" s="9"/>
    </row>
    <row r="9" spans="1:16" ht="15">
      <c r="A9" s="12"/>
      <c r="B9" s="25">
        <v>312.6</v>
      </c>
      <c r="C9" s="20" t="s">
        <v>56</v>
      </c>
      <c r="D9" s="46">
        <v>4512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4512</v>
      </c>
      <c r="O9" s="47">
        <f t="shared" si="1"/>
        <v>0.9253486464315013</v>
      </c>
      <c r="P9" s="9"/>
    </row>
    <row r="10" spans="1:16" ht="15">
      <c r="A10" s="12"/>
      <c r="B10" s="25">
        <v>314.1</v>
      </c>
      <c r="C10" s="20" t="s">
        <v>14</v>
      </c>
      <c r="D10" s="46">
        <v>0</v>
      </c>
      <c r="E10" s="46">
        <v>210579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210579</v>
      </c>
      <c r="O10" s="47">
        <f t="shared" si="1"/>
        <v>43.18683347005742</v>
      </c>
      <c r="P10" s="9"/>
    </row>
    <row r="11" spans="1:16" ht="15">
      <c r="A11" s="12"/>
      <c r="B11" s="25">
        <v>314.2</v>
      </c>
      <c r="C11" s="20" t="s">
        <v>15</v>
      </c>
      <c r="D11" s="46">
        <v>0</v>
      </c>
      <c r="E11" s="46">
        <v>168940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168940</v>
      </c>
      <c r="O11" s="47">
        <f t="shared" si="1"/>
        <v>34.64725184577522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5095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5095</v>
      </c>
      <c r="O12" s="47">
        <f t="shared" si="1"/>
        <v>1.0449138638228055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98889</v>
      </c>
      <c r="E13" s="32">
        <f t="shared" si="3"/>
        <v>226008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9">SUM(D13:M13)</f>
        <v>324897</v>
      </c>
      <c r="O13" s="45">
        <f t="shared" si="1"/>
        <v>66.63187038556194</v>
      </c>
      <c r="P13" s="10"/>
    </row>
    <row r="14" spans="1:16" ht="15">
      <c r="A14" s="12"/>
      <c r="B14" s="25">
        <v>322</v>
      </c>
      <c r="C14" s="20" t="s">
        <v>0</v>
      </c>
      <c r="D14" s="46">
        <v>32297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32297</v>
      </c>
      <c r="O14" s="47">
        <f t="shared" si="1"/>
        <v>6.623666940114848</v>
      </c>
      <c r="P14" s="9"/>
    </row>
    <row r="15" spans="1:16" ht="15">
      <c r="A15" s="12"/>
      <c r="B15" s="25">
        <v>323.1</v>
      </c>
      <c r="C15" s="20" t="s">
        <v>18</v>
      </c>
      <c r="D15" s="46">
        <v>0</v>
      </c>
      <c r="E15" s="46">
        <v>223331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223331</v>
      </c>
      <c r="O15" s="47">
        <f t="shared" si="1"/>
        <v>45.80209187858901</v>
      </c>
      <c r="P15" s="9"/>
    </row>
    <row r="16" spans="1:16" ht="15">
      <c r="A16" s="12"/>
      <c r="B16" s="25">
        <v>323.7</v>
      </c>
      <c r="C16" s="20" t="s">
        <v>19</v>
      </c>
      <c r="D16" s="46">
        <v>26542</v>
      </c>
      <c r="E16" s="46">
        <v>2677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29219</v>
      </c>
      <c r="O16" s="47">
        <f t="shared" si="1"/>
        <v>5.992411812961444</v>
      </c>
      <c r="P16" s="9"/>
    </row>
    <row r="17" spans="1:16" ht="15">
      <c r="A17" s="12"/>
      <c r="B17" s="25">
        <v>329</v>
      </c>
      <c r="C17" s="20" t="s">
        <v>20</v>
      </c>
      <c r="D17" s="46">
        <v>40050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40050</v>
      </c>
      <c r="O17" s="47">
        <f t="shared" si="1"/>
        <v>8.213699753896636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SUM(D19:D24)</f>
        <v>914954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914954</v>
      </c>
      <c r="O18" s="45">
        <f t="shared" si="1"/>
        <v>187.64438063986876</v>
      </c>
      <c r="P18" s="10"/>
    </row>
    <row r="19" spans="1:16" ht="15">
      <c r="A19" s="12"/>
      <c r="B19" s="25">
        <v>331.2</v>
      </c>
      <c r="C19" s="20" t="s">
        <v>21</v>
      </c>
      <c r="D19" s="46">
        <v>23800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23800</v>
      </c>
      <c r="O19" s="47">
        <f t="shared" si="1"/>
        <v>4.881050041017227</v>
      </c>
      <c r="P19" s="9"/>
    </row>
    <row r="20" spans="1:16" ht="15">
      <c r="A20" s="12"/>
      <c r="B20" s="25">
        <v>334.36</v>
      </c>
      <c r="C20" s="20" t="s">
        <v>25</v>
      </c>
      <c r="D20" s="46">
        <v>255000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255000</v>
      </c>
      <c r="O20" s="47">
        <f t="shared" si="1"/>
        <v>52.29696472518458</v>
      </c>
      <c r="P20" s="9"/>
    </row>
    <row r="21" spans="1:16" ht="15">
      <c r="A21" s="12"/>
      <c r="B21" s="25">
        <v>335.12</v>
      </c>
      <c r="C21" s="20" t="s">
        <v>26</v>
      </c>
      <c r="D21" s="46">
        <v>143015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143015</v>
      </c>
      <c r="O21" s="47">
        <f t="shared" si="1"/>
        <v>29.33039376538146</v>
      </c>
      <c r="P21" s="9"/>
    </row>
    <row r="22" spans="1:16" ht="15">
      <c r="A22" s="12"/>
      <c r="B22" s="25">
        <v>335.18</v>
      </c>
      <c r="C22" s="20" t="s">
        <v>27</v>
      </c>
      <c r="D22" s="46">
        <v>201810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201810</v>
      </c>
      <c r="O22" s="47">
        <f t="shared" si="1"/>
        <v>41.388433141919606</v>
      </c>
      <c r="P22" s="9"/>
    </row>
    <row r="23" spans="1:16" ht="15">
      <c r="A23" s="12"/>
      <c r="B23" s="25">
        <v>336</v>
      </c>
      <c r="C23" s="20" t="s">
        <v>4</v>
      </c>
      <c r="D23" s="46">
        <v>275560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275560</v>
      </c>
      <c r="O23" s="47">
        <f t="shared" si="1"/>
        <v>56.513535684987694</v>
      </c>
      <c r="P23" s="9"/>
    </row>
    <row r="24" spans="1:16" ht="15">
      <c r="A24" s="12"/>
      <c r="B24" s="25">
        <v>339</v>
      </c>
      <c r="C24" s="20" t="s">
        <v>28</v>
      </c>
      <c r="D24" s="46">
        <v>15769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15769</v>
      </c>
      <c r="O24" s="47">
        <f t="shared" si="1"/>
        <v>3.234003281378179</v>
      </c>
      <c r="P24" s="9"/>
    </row>
    <row r="25" spans="1:16" ht="15.75">
      <c r="A25" s="29" t="s">
        <v>33</v>
      </c>
      <c r="B25" s="30"/>
      <c r="C25" s="31"/>
      <c r="D25" s="32">
        <f aca="true" t="shared" si="6" ref="D25:M25">SUM(D26:D29)</f>
        <v>46235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723729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769964</v>
      </c>
      <c r="O25" s="45">
        <f t="shared" si="1"/>
        <v>157.9089417555373</v>
      </c>
      <c r="P25" s="10"/>
    </row>
    <row r="26" spans="1:16" ht="15">
      <c r="A26" s="12"/>
      <c r="B26" s="25">
        <v>341.3</v>
      </c>
      <c r="C26" s="20" t="s">
        <v>57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152734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152734</v>
      </c>
      <c r="O26" s="47">
        <f t="shared" si="1"/>
        <v>31.32362592288761</v>
      </c>
      <c r="P26" s="9"/>
    </row>
    <row r="27" spans="1:16" ht="15">
      <c r="A27" s="12"/>
      <c r="B27" s="25">
        <v>343.4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570995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570995</v>
      </c>
      <c r="O27" s="47">
        <f t="shared" si="1"/>
        <v>117.10315832649712</v>
      </c>
      <c r="P27" s="9"/>
    </row>
    <row r="28" spans="1:16" ht="15">
      <c r="A28" s="12"/>
      <c r="B28" s="25">
        <v>343.9</v>
      </c>
      <c r="C28" s="20" t="s">
        <v>38</v>
      </c>
      <c r="D28" s="46">
        <v>34272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34272</v>
      </c>
      <c r="O28" s="47">
        <f t="shared" si="1"/>
        <v>7.028712059064807</v>
      </c>
      <c r="P28" s="9"/>
    </row>
    <row r="29" spans="1:16" ht="15">
      <c r="A29" s="12"/>
      <c r="B29" s="25">
        <v>349</v>
      </c>
      <c r="C29" s="20" t="s">
        <v>1</v>
      </c>
      <c r="D29" s="46">
        <v>11963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11963</v>
      </c>
      <c r="O29" s="47">
        <f t="shared" si="1"/>
        <v>2.453445447087777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SUM(D31:D31)</f>
        <v>31816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31816</v>
      </c>
      <c r="O30" s="45">
        <f t="shared" si="1"/>
        <v>6.5250205086136175</v>
      </c>
      <c r="P30" s="10"/>
    </row>
    <row r="31" spans="1:16" ht="15">
      <c r="A31" s="13"/>
      <c r="B31" s="39">
        <v>354</v>
      </c>
      <c r="C31" s="21" t="s">
        <v>41</v>
      </c>
      <c r="D31" s="46">
        <v>31816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31816</v>
      </c>
      <c r="O31" s="47">
        <f t="shared" si="1"/>
        <v>6.5250205086136175</v>
      </c>
      <c r="P31" s="9"/>
    </row>
    <row r="32" spans="1:16" ht="15.75">
      <c r="A32" s="29" t="s">
        <v>5</v>
      </c>
      <c r="B32" s="30"/>
      <c r="C32" s="31"/>
      <c r="D32" s="32">
        <f aca="true" t="shared" si="8" ref="D32:M32">SUM(D33:D35)</f>
        <v>62015</v>
      </c>
      <c r="E32" s="32">
        <f t="shared" si="8"/>
        <v>54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406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62475</v>
      </c>
      <c r="O32" s="45">
        <f t="shared" si="1"/>
        <v>12.81275635767022</v>
      </c>
      <c r="P32" s="10"/>
    </row>
    <row r="33" spans="1:16" ht="15">
      <c r="A33" s="12"/>
      <c r="B33" s="25">
        <v>361.1</v>
      </c>
      <c r="C33" s="20" t="s">
        <v>42</v>
      </c>
      <c r="D33" s="46">
        <v>4481</v>
      </c>
      <c r="E33" s="46">
        <v>54</v>
      </c>
      <c r="F33" s="46">
        <v>0</v>
      </c>
      <c r="G33" s="46">
        <v>0</v>
      </c>
      <c r="H33" s="46">
        <v>0</v>
      </c>
      <c r="I33" s="46">
        <v>406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4941</v>
      </c>
      <c r="O33" s="47">
        <f t="shared" si="1"/>
        <v>1.0133305988515175</v>
      </c>
      <c r="P33" s="9"/>
    </row>
    <row r="34" spans="1:16" ht="15">
      <c r="A34" s="12"/>
      <c r="B34" s="25">
        <v>362</v>
      </c>
      <c r="C34" s="20" t="s">
        <v>43</v>
      </c>
      <c r="D34" s="46">
        <v>25396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25396</v>
      </c>
      <c r="O34" s="47">
        <f t="shared" si="1"/>
        <v>5.20836751435603</v>
      </c>
      <c r="P34" s="9"/>
    </row>
    <row r="35" spans="1:16" ht="15">
      <c r="A35" s="12"/>
      <c r="B35" s="25">
        <v>369.9</v>
      </c>
      <c r="C35" s="20" t="s">
        <v>45</v>
      </c>
      <c r="D35" s="46">
        <v>32138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32138</v>
      </c>
      <c r="O35" s="47">
        <f t="shared" si="1"/>
        <v>6.591058244462674</v>
      </c>
      <c r="P35" s="9"/>
    </row>
    <row r="36" spans="1:16" ht="15.75">
      <c r="A36" s="29" t="s">
        <v>35</v>
      </c>
      <c r="B36" s="30"/>
      <c r="C36" s="31"/>
      <c r="D36" s="32">
        <f aca="true" t="shared" si="9" ref="D36:M36">SUM(D37:D38)</f>
        <v>666622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3840228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4506850</v>
      </c>
      <c r="O36" s="45">
        <f t="shared" si="1"/>
        <v>924.2924528301887</v>
      </c>
      <c r="P36" s="9"/>
    </row>
    <row r="37" spans="1:16" ht="15">
      <c r="A37" s="12"/>
      <c r="B37" s="25">
        <v>381</v>
      </c>
      <c r="C37" s="20" t="s">
        <v>46</v>
      </c>
      <c r="D37" s="46">
        <v>666622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666622</v>
      </c>
      <c r="O37" s="47">
        <f t="shared" si="1"/>
        <v>136.7149302707137</v>
      </c>
      <c r="P37" s="9"/>
    </row>
    <row r="38" spans="1:16" ht="15.75" thickBot="1">
      <c r="A38" s="12"/>
      <c r="B38" s="25">
        <v>389.7</v>
      </c>
      <c r="C38" s="20" t="s">
        <v>58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3840228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3840228</v>
      </c>
      <c r="O38" s="47">
        <f t="shared" si="1"/>
        <v>787.577522559475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10" ref="D39:M39">SUM(D5,D13,D18,D25,D30,D32,D36)</f>
        <v>2319473</v>
      </c>
      <c r="E39" s="15">
        <f t="shared" si="10"/>
        <v>610676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4564363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7494512</v>
      </c>
      <c r="O39" s="38">
        <f t="shared" si="1"/>
        <v>1537.0205086136177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59</v>
      </c>
      <c r="M41" s="48"/>
      <c r="N41" s="48"/>
      <c r="O41" s="43">
        <v>4876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493346</v>
      </c>
      <c r="E5" s="27">
        <f t="shared" si="0"/>
        <v>359352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852698</v>
      </c>
      <c r="O5" s="33">
        <f aca="true" t="shared" si="2" ref="O5:O40">(N5/O$42)</f>
        <v>184.32728058798097</v>
      </c>
      <c r="P5" s="6"/>
    </row>
    <row r="6" spans="1:16" ht="15">
      <c r="A6" s="12"/>
      <c r="B6" s="25">
        <v>311</v>
      </c>
      <c r="C6" s="20" t="s">
        <v>3</v>
      </c>
      <c r="D6" s="46">
        <v>380144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380144</v>
      </c>
      <c r="O6" s="47">
        <f t="shared" si="2"/>
        <v>82.17552961521834</v>
      </c>
      <c r="P6" s="9"/>
    </row>
    <row r="7" spans="1:16" ht="15">
      <c r="A7" s="12"/>
      <c r="B7" s="25">
        <v>312.41</v>
      </c>
      <c r="C7" s="20" t="s">
        <v>13</v>
      </c>
      <c r="D7" s="46">
        <v>76720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76720</v>
      </c>
      <c r="O7" s="47">
        <f t="shared" si="2"/>
        <v>16.58452226545612</v>
      </c>
      <c r="P7" s="9"/>
    </row>
    <row r="8" spans="1:16" ht="15">
      <c r="A8" s="12"/>
      <c r="B8" s="25">
        <v>312.42</v>
      </c>
      <c r="C8" s="20" t="s">
        <v>12</v>
      </c>
      <c r="D8" s="46">
        <v>36482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36482</v>
      </c>
      <c r="O8" s="47">
        <f t="shared" si="2"/>
        <v>7.886294855166451</v>
      </c>
      <c r="P8" s="9"/>
    </row>
    <row r="9" spans="1:16" ht="15">
      <c r="A9" s="12"/>
      <c r="B9" s="25">
        <v>314.1</v>
      </c>
      <c r="C9" s="20" t="s">
        <v>14</v>
      </c>
      <c r="D9" s="46">
        <v>0</v>
      </c>
      <c r="E9" s="46">
        <v>180641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180641</v>
      </c>
      <c r="O9" s="47">
        <f t="shared" si="2"/>
        <v>39.04907047124946</v>
      </c>
      <c r="P9" s="9"/>
    </row>
    <row r="10" spans="1:16" ht="15">
      <c r="A10" s="12"/>
      <c r="B10" s="25">
        <v>314.2</v>
      </c>
      <c r="C10" s="20" t="s">
        <v>15</v>
      </c>
      <c r="D10" s="46">
        <v>0</v>
      </c>
      <c r="E10" s="46">
        <v>173275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173275</v>
      </c>
      <c r="O10" s="47">
        <f t="shared" si="2"/>
        <v>37.45676610462603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5436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5436</v>
      </c>
      <c r="O11" s="47">
        <f t="shared" si="2"/>
        <v>1.1750972762645915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SUM(D13:D16)</f>
        <v>53139</v>
      </c>
      <c r="E12" s="32">
        <f t="shared" si="3"/>
        <v>217904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271043</v>
      </c>
      <c r="O12" s="45">
        <f t="shared" si="2"/>
        <v>58.59122351923909</v>
      </c>
      <c r="P12" s="10"/>
    </row>
    <row r="13" spans="1:16" ht="15">
      <c r="A13" s="12"/>
      <c r="B13" s="25">
        <v>322</v>
      </c>
      <c r="C13" s="20" t="s">
        <v>0</v>
      </c>
      <c r="D13" s="46">
        <v>30022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30022</v>
      </c>
      <c r="O13" s="47">
        <f t="shared" si="2"/>
        <v>6.489840034587116</v>
      </c>
      <c r="P13" s="9"/>
    </row>
    <row r="14" spans="1:16" ht="15">
      <c r="A14" s="12"/>
      <c r="B14" s="25">
        <v>323.1</v>
      </c>
      <c r="C14" s="20" t="s">
        <v>18</v>
      </c>
      <c r="D14" s="46">
        <v>0</v>
      </c>
      <c r="E14" s="46">
        <v>214368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214368</v>
      </c>
      <c r="O14" s="47">
        <f t="shared" si="2"/>
        <v>46.33981841763943</v>
      </c>
      <c r="P14" s="9"/>
    </row>
    <row r="15" spans="1:16" ht="15">
      <c r="A15" s="12"/>
      <c r="B15" s="25">
        <v>323.7</v>
      </c>
      <c r="C15" s="20" t="s">
        <v>19</v>
      </c>
      <c r="D15" s="46">
        <v>0</v>
      </c>
      <c r="E15" s="46">
        <v>3536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3536</v>
      </c>
      <c r="O15" s="47">
        <f t="shared" si="2"/>
        <v>0.764375270211846</v>
      </c>
      <c r="P15" s="9"/>
    </row>
    <row r="16" spans="1:16" ht="15">
      <c r="A16" s="12"/>
      <c r="B16" s="25">
        <v>329</v>
      </c>
      <c r="C16" s="20" t="s">
        <v>20</v>
      </c>
      <c r="D16" s="46">
        <v>23117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23117</v>
      </c>
      <c r="O16" s="47">
        <f t="shared" si="2"/>
        <v>4.997189796800692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SUM(D18:D25)</f>
        <v>783790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10000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793790</v>
      </c>
      <c r="O17" s="45">
        <f t="shared" si="2"/>
        <v>171.59316904453092</v>
      </c>
      <c r="P17" s="10"/>
    </row>
    <row r="18" spans="1:16" ht="15">
      <c r="A18" s="12"/>
      <c r="B18" s="25">
        <v>331.2</v>
      </c>
      <c r="C18" s="20" t="s">
        <v>21</v>
      </c>
      <c r="D18" s="46">
        <v>1306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1306</v>
      </c>
      <c r="O18" s="47">
        <f t="shared" si="2"/>
        <v>0.28231733679204496</v>
      </c>
      <c r="P18" s="9"/>
    </row>
    <row r="19" spans="1:16" ht="15">
      <c r="A19" s="12"/>
      <c r="B19" s="25">
        <v>331.9</v>
      </c>
      <c r="C19" s="20" t="s">
        <v>23</v>
      </c>
      <c r="D19" s="46">
        <v>124773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124773</v>
      </c>
      <c r="O19" s="47">
        <f t="shared" si="2"/>
        <v>26.972114137483786</v>
      </c>
      <c r="P19" s="9"/>
    </row>
    <row r="20" spans="1:16" ht="15">
      <c r="A20" s="12"/>
      <c r="B20" s="25">
        <v>334.35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10000</v>
      </c>
      <c r="O20" s="47">
        <f t="shared" si="2"/>
        <v>2.1616947686986596</v>
      </c>
      <c r="P20" s="9"/>
    </row>
    <row r="21" spans="1:16" ht="15">
      <c r="A21" s="12"/>
      <c r="B21" s="25">
        <v>334.36</v>
      </c>
      <c r="C21" s="20" t="s">
        <v>25</v>
      </c>
      <c r="D21" s="46">
        <v>45000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45000</v>
      </c>
      <c r="O21" s="47">
        <f t="shared" si="2"/>
        <v>9.727626459143968</v>
      </c>
      <c r="P21" s="9"/>
    </row>
    <row r="22" spans="1:16" ht="15">
      <c r="A22" s="12"/>
      <c r="B22" s="25">
        <v>335.12</v>
      </c>
      <c r="C22" s="20" t="s">
        <v>26</v>
      </c>
      <c r="D22" s="46">
        <v>142850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142850</v>
      </c>
      <c r="O22" s="47">
        <f t="shared" si="2"/>
        <v>30.879809770860355</v>
      </c>
      <c r="P22" s="9"/>
    </row>
    <row r="23" spans="1:16" ht="15">
      <c r="A23" s="12"/>
      <c r="B23" s="25">
        <v>335.18</v>
      </c>
      <c r="C23" s="20" t="s">
        <v>27</v>
      </c>
      <c r="D23" s="46">
        <v>175397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175397</v>
      </c>
      <c r="O23" s="47">
        <f t="shared" si="2"/>
        <v>37.915477734543884</v>
      </c>
      <c r="P23" s="9"/>
    </row>
    <row r="24" spans="1:16" ht="15">
      <c r="A24" s="12"/>
      <c r="B24" s="25">
        <v>336</v>
      </c>
      <c r="C24" s="20" t="s">
        <v>4</v>
      </c>
      <c r="D24" s="46">
        <v>275560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275560</v>
      </c>
      <c r="O24" s="47">
        <f t="shared" si="2"/>
        <v>59.56766104626027</v>
      </c>
      <c r="P24" s="9"/>
    </row>
    <row r="25" spans="1:16" ht="15">
      <c r="A25" s="12"/>
      <c r="B25" s="25">
        <v>339</v>
      </c>
      <c r="C25" s="20" t="s">
        <v>28</v>
      </c>
      <c r="D25" s="46">
        <v>18904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40">SUM(D25:M25)</f>
        <v>18904</v>
      </c>
      <c r="O25" s="47">
        <f t="shared" si="2"/>
        <v>4.086467790747946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SUM(D27:D30)</f>
        <v>62310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2532591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2594901</v>
      </c>
      <c r="O26" s="45">
        <f t="shared" si="2"/>
        <v>560.9383916990921</v>
      </c>
      <c r="P26" s="10"/>
    </row>
    <row r="27" spans="1:16" ht="15">
      <c r="A27" s="12"/>
      <c r="B27" s="25">
        <v>343.4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493554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493554</v>
      </c>
      <c r="O27" s="47">
        <f t="shared" si="2"/>
        <v>106.69130998702983</v>
      </c>
      <c r="P27" s="9"/>
    </row>
    <row r="28" spans="1:16" ht="15">
      <c r="A28" s="12"/>
      <c r="B28" s="25">
        <v>343.6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2039037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2039037</v>
      </c>
      <c r="O28" s="47">
        <f t="shared" si="2"/>
        <v>440.7775616083009</v>
      </c>
      <c r="P28" s="9"/>
    </row>
    <row r="29" spans="1:16" ht="15">
      <c r="A29" s="12"/>
      <c r="B29" s="25">
        <v>343.9</v>
      </c>
      <c r="C29" s="20" t="s">
        <v>38</v>
      </c>
      <c r="D29" s="46">
        <v>52162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52162</v>
      </c>
      <c r="O29" s="47">
        <f t="shared" si="2"/>
        <v>11.27583225248595</v>
      </c>
      <c r="P29" s="9"/>
    </row>
    <row r="30" spans="1:16" ht="15">
      <c r="A30" s="12"/>
      <c r="B30" s="25">
        <v>349</v>
      </c>
      <c r="C30" s="20" t="s">
        <v>1</v>
      </c>
      <c r="D30" s="46">
        <v>10148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10148</v>
      </c>
      <c r="O30" s="47">
        <f t="shared" si="2"/>
        <v>2.1936878512754</v>
      </c>
      <c r="P30" s="9"/>
    </row>
    <row r="31" spans="1:16" ht="15.75">
      <c r="A31" s="29" t="s">
        <v>34</v>
      </c>
      <c r="B31" s="30"/>
      <c r="C31" s="31"/>
      <c r="D31" s="32">
        <f aca="true" t="shared" si="8" ref="D31:M31">SUM(D32:D32)</f>
        <v>19029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19029</v>
      </c>
      <c r="O31" s="45">
        <f t="shared" si="2"/>
        <v>4.113488975356679</v>
      </c>
      <c r="P31" s="10"/>
    </row>
    <row r="32" spans="1:16" ht="15">
      <c r="A32" s="13"/>
      <c r="B32" s="39">
        <v>354</v>
      </c>
      <c r="C32" s="21" t="s">
        <v>41</v>
      </c>
      <c r="D32" s="46">
        <v>19029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19029</v>
      </c>
      <c r="O32" s="47">
        <f t="shared" si="2"/>
        <v>4.113488975356679</v>
      </c>
      <c r="P32" s="9"/>
    </row>
    <row r="33" spans="1:16" ht="15.75">
      <c r="A33" s="29" t="s">
        <v>5</v>
      </c>
      <c r="B33" s="30"/>
      <c r="C33" s="31"/>
      <c r="D33" s="32">
        <f aca="true" t="shared" si="9" ref="D33:M33">SUM(D34:D37)</f>
        <v>90642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35251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125893</v>
      </c>
      <c r="O33" s="45">
        <f t="shared" si="2"/>
        <v>27.214223951578038</v>
      </c>
      <c r="P33" s="10"/>
    </row>
    <row r="34" spans="1:16" ht="15">
      <c r="A34" s="12"/>
      <c r="B34" s="25">
        <v>361.1</v>
      </c>
      <c r="C34" s="20" t="s">
        <v>42</v>
      </c>
      <c r="D34" s="46">
        <v>3063</v>
      </c>
      <c r="E34" s="46">
        <v>0</v>
      </c>
      <c r="F34" s="46">
        <v>0</v>
      </c>
      <c r="G34" s="46">
        <v>0</v>
      </c>
      <c r="H34" s="46">
        <v>0</v>
      </c>
      <c r="I34" s="46">
        <v>926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3989</v>
      </c>
      <c r="O34" s="47">
        <f t="shared" si="2"/>
        <v>0.8623000432338954</v>
      </c>
      <c r="P34" s="9"/>
    </row>
    <row r="35" spans="1:16" ht="15">
      <c r="A35" s="12"/>
      <c r="B35" s="25">
        <v>362</v>
      </c>
      <c r="C35" s="20" t="s">
        <v>43</v>
      </c>
      <c r="D35" s="46">
        <v>24209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24209</v>
      </c>
      <c r="O35" s="47">
        <f t="shared" si="2"/>
        <v>5.2332468655425854</v>
      </c>
      <c r="P35" s="9"/>
    </row>
    <row r="36" spans="1:16" ht="15">
      <c r="A36" s="12"/>
      <c r="B36" s="25">
        <v>365</v>
      </c>
      <c r="C36" s="20" t="s">
        <v>44</v>
      </c>
      <c r="D36" s="46">
        <v>41058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41058</v>
      </c>
      <c r="O36" s="47">
        <f t="shared" si="2"/>
        <v>8.875486381322958</v>
      </c>
      <c r="P36" s="9"/>
    </row>
    <row r="37" spans="1:16" ht="15">
      <c r="A37" s="12"/>
      <c r="B37" s="25">
        <v>369.9</v>
      </c>
      <c r="C37" s="20" t="s">
        <v>45</v>
      </c>
      <c r="D37" s="46">
        <v>22312</v>
      </c>
      <c r="E37" s="46">
        <v>0</v>
      </c>
      <c r="F37" s="46">
        <v>0</v>
      </c>
      <c r="G37" s="46">
        <v>0</v>
      </c>
      <c r="H37" s="46">
        <v>0</v>
      </c>
      <c r="I37" s="46">
        <v>34325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56637</v>
      </c>
      <c r="O37" s="47">
        <f t="shared" si="2"/>
        <v>12.243190661478598</v>
      </c>
      <c r="P37" s="9"/>
    </row>
    <row r="38" spans="1:16" ht="15.75">
      <c r="A38" s="29" t="s">
        <v>35</v>
      </c>
      <c r="B38" s="30"/>
      <c r="C38" s="31"/>
      <c r="D38" s="32">
        <f aca="true" t="shared" si="10" ref="D38:M38">SUM(D39:D39)</f>
        <v>577256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6"/>
        <v>577256</v>
      </c>
      <c r="O38" s="45">
        <f t="shared" si="2"/>
        <v>124.78512753999135</v>
      </c>
      <c r="P38" s="9"/>
    </row>
    <row r="39" spans="1:16" ht="15.75" thickBot="1">
      <c r="A39" s="12"/>
      <c r="B39" s="25">
        <v>381</v>
      </c>
      <c r="C39" s="20" t="s">
        <v>46</v>
      </c>
      <c r="D39" s="46">
        <v>577256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577256</v>
      </c>
      <c r="O39" s="47">
        <f t="shared" si="2"/>
        <v>124.78512753999135</v>
      </c>
      <c r="P39" s="9"/>
    </row>
    <row r="40" spans="1:119" ht="16.5" thickBot="1">
      <c r="A40" s="14" t="s">
        <v>39</v>
      </c>
      <c r="B40" s="23"/>
      <c r="C40" s="22"/>
      <c r="D40" s="15">
        <f aca="true" t="shared" si="11" ref="D40:M40">SUM(D5,D12,D17,D26,D31,D33,D38)</f>
        <v>2079512</v>
      </c>
      <c r="E40" s="15">
        <f t="shared" si="11"/>
        <v>577256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2577842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6"/>
        <v>5234610</v>
      </c>
      <c r="O40" s="38">
        <f t="shared" si="2"/>
        <v>1131.562905317769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4626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513477</v>
      </c>
      <c r="E5" s="27">
        <f t="shared" si="0"/>
        <v>353996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867473</v>
      </c>
      <c r="O5" s="33">
        <f aca="true" t="shared" si="1" ref="O5:O45">(N5/O$47)</f>
        <v>184.4902169289664</v>
      </c>
      <c r="P5" s="6"/>
    </row>
    <row r="6" spans="1:16" ht="15">
      <c r="A6" s="12"/>
      <c r="B6" s="25">
        <v>311</v>
      </c>
      <c r="C6" s="20" t="s">
        <v>3</v>
      </c>
      <c r="D6" s="46">
        <v>390090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390090</v>
      </c>
      <c r="O6" s="47">
        <f t="shared" si="1"/>
        <v>82.96256911952361</v>
      </c>
      <c r="P6" s="9"/>
    </row>
    <row r="7" spans="1:16" ht="15">
      <c r="A7" s="12"/>
      <c r="B7" s="25">
        <v>312.41</v>
      </c>
      <c r="C7" s="20" t="s">
        <v>13</v>
      </c>
      <c r="D7" s="46">
        <v>82976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82976</v>
      </c>
      <c r="O7" s="47">
        <f t="shared" si="1"/>
        <v>17.646958740961292</v>
      </c>
      <c r="P7" s="9"/>
    </row>
    <row r="8" spans="1:16" ht="15">
      <c r="A8" s="12"/>
      <c r="B8" s="25">
        <v>312.42</v>
      </c>
      <c r="C8" s="20" t="s">
        <v>12</v>
      </c>
      <c r="D8" s="46">
        <v>39028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39028</v>
      </c>
      <c r="O8" s="47">
        <f t="shared" si="1"/>
        <v>8.300297745640153</v>
      </c>
      <c r="P8" s="9"/>
    </row>
    <row r="9" spans="1:16" ht="15">
      <c r="A9" s="12"/>
      <c r="B9" s="25">
        <v>314.1</v>
      </c>
      <c r="C9" s="20" t="s">
        <v>14</v>
      </c>
      <c r="D9" s="46">
        <v>0</v>
      </c>
      <c r="E9" s="46">
        <v>181669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181669</v>
      </c>
      <c r="O9" s="47">
        <f t="shared" si="1"/>
        <v>38.63653764355593</v>
      </c>
      <c r="P9" s="9"/>
    </row>
    <row r="10" spans="1:16" ht="15">
      <c r="A10" s="12"/>
      <c r="B10" s="25">
        <v>314.2</v>
      </c>
      <c r="C10" s="20" t="s">
        <v>15</v>
      </c>
      <c r="D10" s="46">
        <v>0</v>
      </c>
      <c r="E10" s="46">
        <v>166859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166859</v>
      </c>
      <c r="O10" s="47">
        <f t="shared" si="1"/>
        <v>35.48681412165036</v>
      </c>
      <c r="P10" s="9"/>
    </row>
    <row r="11" spans="1:16" ht="15">
      <c r="A11" s="12"/>
      <c r="B11" s="25">
        <v>314.8</v>
      </c>
      <c r="C11" s="20" t="s">
        <v>62</v>
      </c>
      <c r="D11" s="46">
        <v>0</v>
      </c>
      <c r="E11" s="46">
        <v>5468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5468</v>
      </c>
      <c r="O11" s="47">
        <f t="shared" si="1"/>
        <v>1.1629094002552105</v>
      </c>
      <c r="P11" s="9"/>
    </row>
    <row r="12" spans="1:16" ht="15">
      <c r="A12" s="12"/>
      <c r="B12" s="25">
        <v>319</v>
      </c>
      <c r="C12" s="20" t="s">
        <v>83</v>
      </c>
      <c r="D12" s="46">
        <v>1383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1383</v>
      </c>
      <c r="O12" s="47">
        <f t="shared" si="1"/>
        <v>0.2941301573798384</v>
      </c>
      <c r="P12" s="9"/>
    </row>
    <row r="13" spans="1:16" ht="15.75">
      <c r="A13" s="29" t="s">
        <v>84</v>
      </c>
      <c r="B13" s="30"/>
      <c r="C13" s="31"/>
      <c r="D13" s="32">
        <f aca="true" t="shared" si="3" ref="D13:M13">SUM(D14:D17)</f>
        <v>28376</v>
      </c>
      <c r="E13" s="32">
        <f t="shared" si="3"/>
        <v>217790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246166</v>
      </c>
      <c r="O13" s="45">
        <f t="shared" si="1"/>
        <v>52.35346660995321</v>
      </c>
      <c r="P13" s="10"/>
    </row>
    <row r="14" spans="1:16" ht="15">
      <c r="A14" s="12"/>
      <c r="B14" s="25">
        <v>322</v>
      </c>
      <c r="C14" s="20" t="s">
        <v>0</v>
      </c>
      <c r="D14" s="46">
        <v>14984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14984</v>
      </c>
      <c r="O14" s="47">
        <f t="shared" si="1"/>
        <v>3.1867290514674607</v>
      </c>
      <c r="P14" s="9"/>
    </row>
    <row r="15" spans="1:16" ht="15">
      <c r="A15" s="12"/>
      <c r="B15" s="25">
        <v>323.1</v>
      </c>
      <c r="C15" s="20" t="s">
        <v>18</v>
      </c>
      <c r="D15" s="46">
        <v>0</v>
      </c>
      <c r="E15" s="46">
        <v>212148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212148</v>
      </c>
      <c r="O15" s="47">
        <f t="shared" si="1"/>
        <v>45.118672905146745</v>
      </c>
      <c r="P15" s="9"/>
    </row>
    <row r="16" spans="1:16" ht="15">
      <c r="A16" s="12"/>
      <c r="B16" s="25">
        <v>323.7</v>
      </c>
      <c r="C16" s="20" t="s">
        <v>19</v>
      </c>
      <c r="D16" s="46">
        <v>0</v>
      </c>
      <c r="E16" s="46">
        <v>5642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5642</v>
      </c>
      <c r="O16" s="47">
        <f t="shared" si="1"/>
        <v>1.199914929817099</v>
      </c>
      <c r="P16" s="9"/>
    </row>
    <row r="17" spans="1:16" ht="15">
      <c r="A17" s="12"/>
      <c r="B17" s="25">
        <v>329</v>
      </c>
      <c r="C17" s="20" t="s">
        <v>85</v>
      </c>
      <c r="D17" s="46">
        <v>13392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13392</v>
      </c>
      <c r="O17" s="47">
        <f t="shared" si="1"/>
        <v>2.8481497235219058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SUM(D19:D27)</f>
        <v>731910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508501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1240411</v>
      </c>
      <c r="O18" s="45">
        <f t="shared" si="1"/>
        <v>263.8049766056997</v>
      </c>
      <c r="P18" s="10"/>
    </row>
    <row r="19" spans="1:16" ht="15">
      <c r="A19" s="12"/>
      <c r="B19" s="25">
        <v>331.62</v>
      </c>
      <c r="C19" s="20" t="s">
        <v>86</v>
      </c>
      <c r="D19" s="46">
        <v>3912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3912</v>
      </c>
      <c r="O19" s="47">
        <f t="shared" si="1"/>
        <v>0.8319863887707358</v>
      </c>
      <c r="P19" s="9"/>
    </row>
    <row r="20" spans="1:16" ht="15">
      <c r="A20" s="12"/>
      <c r="B20" s="25">
        <v>334.35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508501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508501</v>
      </c>
      <c r="O20" s="47">
        <f t="shared" si="1"/>
        <v>108.14568268821778</v>
      </c>
      <c r="P20" s="9"/>
    </row>
    <row r="21" spans="1:16" ht="15">
      <c r="A21" s="12"/>
      <c r="B21" s="25">
        <v>335.12</v>
      </c>
      <c r="C21" s="20" t="s">
        <v>26</v>
      </c>
      <c r="D21" s="46">
        <v>144627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144627</v>
      </c>
      <c r="O21" s="47">
        <f t="shared" si="1"/>
        <v>30.758613356018717</v>
      </c>
      <c r="P21" s="9"/>
    </row>
    <row r="22" spans="1:16" ht="15">
      <c r="A22" s="12"/>
      <c r="B22" s="25">
        <v>335.14</v>
      </c>
      <c r="C22" s="20" t="s">
        <v>64</v>
      </c>
      <c r="D22" s="46">
        <v>1780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1780</v>
      </c>
      <c r="O22" s="47">
        <f t="shared" si="1"/>
        <v>0.3785623139089749</v>
      </c>
      <c r="P22" s="9"/>
    </row>
    <row r="23" spans="1:16" ht="15">
      <c r="A23" s="12"/>
      <c r="B23" s="25">
        <v>335.15</v>
      </c>
      <c r="C23" s="20" t="s">
        <v>65</v>
      </c>
      <c r="D23" s="46">
        <v>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531</v>
      </c>
      <c r="O23" s="47">
        <f t="shared" si="1"/>
        <v>0.11293066780093577</v>
      </c>
      <c r="P23" s="9"/>
    </row>
    <row r="24" spans="1:16" ht="15">
      <c r="A24" s="12"/>
      <c r="B24" s="25">
        <v>335.18</v>
      </c>
      <c r="C24" s="20" t="s">
        <v>27</v>
      </c>
      <c r="D24" s="46">
        <v>195761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195761</v>
      </c>
      <c r="O24" s="47">
        <f t="shared" si="1"/>
        <v>41.6335601871544</v>
      </c>
      <c r="P24" s="9"/>
    </row>
    <row r="25" spans="1:16" ht="15">
      <c r="A25" s="12"/>
      <c r="B25" s="25">
        <v>337.9</v>
      </c>
      <c r="C25" s="20" t="s">
        <v>87</v>
      </c>
      <c r="D25" s="46">
        <v>77583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77583</v>
      </c>
      <c r="O25" s="47">
        <f t="shared" si="1"/>
        <v>16.5</v>
      </c>
      <c r="P25" s="9"/>
    </row>
    <row r="26" spans="1:16" ht="15">
      <c r="A26" s="12"/>
      <c r="B26" s="25">
        <v>338</v>
      </c>
      <c r="C26" s="20" t="s">
        <v>88</v>
      </c>
      <c r="D26" s="46">
        <v>15921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15921</v>
      </c>
      <c r="O26" s="47">
        <f t="shared" si="1"/>
        <v>3.386005954912803</v>
      </c>
      <c r="P26" s="9"/>
    </row>
    <row r="27" spans="1:16" ht="15">
      <c r="A27" s="12"/>
      <c r="B27" s="25">
        <v>339</v>
      </c>
      <c r="C27" s="20" t="s">
        <v>28</v>
      </c>
      <c r="D27" s="46">
        <v>291795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291795</v>
      </c>
      <c r="O27" s="47">
        <f t="shared" si="1"/>
        <v>62.05763504891536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SUM(D29:D34)</f>
        <v>12161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2751225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2763386</v>
      </c>
      <c r="O28" s="45">
        <f t="shared" si="1"/>
        <v>587.7043811144194</v>
      </c>
      <c r="P28" s="10"/>
    </row>
    <row r="29" spans="1:16" ht="15">
      <c r="A29" s="12"/>
      <c r="B29" s="25">
        <v>341.1</v>
      </c>
      <c r="C29" s="20" t="s">
        <v>89</v>
      </c>
      <c r="D29" s="46">
        <v>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239</v>
      </c>
      <c r="O29" s="47">
        <f t="shared" si="1"/>
        <v>0.05082943428328371</v>
      </c>
      <c r="P29" s="9"/>
    </row>
    <row r="30" spans="1:16" ht="15">
      <c r="A30" s="12"/>
      <c r="B30" s="25">
        <v>341.9</v>
      </c>
      <c r="C30" s="20" t="s">
        <v>90</v>
      </c>
      <c r="D30" s="46">
        <v>8787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6">SUM(D30:M30)</f>
        <v>8787</v>
      </c>
      <c r="O30" s="47">
        <f t="shared" si="1"/>
        <v>1.8687792428753722</v>
      </c>
      <c r="P30" s="9"/>
    </row>
    <row r="31" spans="1:16" ht="15">
      <c r="A31" s="12"/>
      <c r="B31" s="25">
        <v>342.9</v>
      </c>
      <c r="C31" s="20" t="s">
        <v>91</v>
      </c>
      <c r="D31" s="46">
        <v>3135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3135</v>
      </c>
      <c r="O31" s="47">
        <f t="shared" si="1"/>
        <v>0.6667375584857508</v>
      </c>
      <c r="P31" s="9"/>
    </row>
    <row r="32" spans="1:16" ht="15">
      <c r="A32" s="12"/>
      <c r="B32" s="25">
        <v>343.3</v>
      </c>
      <c r="C32" s="20" t="s">
        <v>92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1307804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1307804</v>
      </c>
      <c r="O32" s="47">
        <f t="shared" si="1"/>
        <v>278.1378136962995</v>
      </c>
      <c r="P32" s="9"/>
    </row>
    <row r="33" spans="1:16" ht="15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542307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542307</v>
      </c>
      <c r="O33" s="47">
        <f t="shared" si="1"/>
        <v>115.33538919608677</v>
      </c>
      <c r="P33" s="9"/>
    </row>
    <row r="34" spans="1:16" ht="15">
      <c r="A34" s="12"/>
      <c r="B34" s="25">
        <v>343.5</v>
      </c>
      <c r="C34" s="20" t="s">
        <v>93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901114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901114</v>
      </c>
      <c r="O34" s="47">
        <f t="shared" si="1"/>
        <v>191.64483198638877</v>
      </c>
      <c r="P34" s="9"/>
    </row>
    <row r="35" spans="1:16" ht="15.75">
      <c r="A35" s="29" t="s">
        <v>34</v>
      </c>
      <c r="B35" s="30"/>
      <c r="C35" s="31"/>
      <c r="D35" s="32">
        <f aca="true" t="shared" si="9" ref="D35:M35">SUM(D36:D36)</f>
        <v>23099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23099</v>
      </c>
      <c r="O35" s="45">
        <f t="shared" si="1"/>
        <v>4.912590387069332</v>
      </c>
      <c r="P35" s="10"/>
    </row>
    <row r="36" spans="1:16" ht="15">
      <c r="A36" s="13"/>
      <c r="B36" s="39">
        <v>351.1</v>
      </c>
      <c r="C36" s="21" t="s">
        <v>94</v>
      </c>
      <c r="D36" s="46">
        <v>23099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23099</v>
      </c>
      <c r="O36" s="47">
        <f t="shared" si="1"/>
        <v>4.912590387069332</v>
      </c>
      <c r="P36" s="9"/>
    </row>
    <row r="37" spans="1:16" ht="15.75">
      <c r="A37" s="29" t="s">
        <v>5</v>
      </c>
      <c r="B37" s="30"/>
      <c r="C37" s="31"/>
      <c r="D37" s="32">
        <f aca="true" t="shared" si="10" ref="D37:M37">SUM(D38:D42)</f>
        <v>99968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609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aca="true" t="shared" si="11" ref="N37:N45">SUM(D37:M37)</f>
        <v>100577</v>
      </c>
      <c r="O37" s="45">
        <f t="shared" si="1"/>
        <v>21.39025946405785</v>
      </c>
      <c r="P37" s="10"/>
    </row>
    <row r="38" spans="1:16" ht="15">
      <c r="A38" s="12"/>
      <c r="B38" s="25">
        <v>361.1</v>
      </c>
      <c r="C38" s="20" t="s">
        <v>42</v>
      </c>
      <c r="D38" s="46">
        <v>744</v>
      </c>
      <c r="E38" s="46">
        <v>0</v>
      </c>
      <c r="F38" s="46">
        <v>0</v>
      </c>
      <c r="G38" s="46">
        <v>0</v>
      </c>
      <c r="H38" s="46">
        <v>0</v>
      </c>
      <c r="I38" s="46">
        <v>609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1353</v>
      </c>
      <c r="O38" s="47">
        <f t="shared" si="1"/>
        <v>0.2877498936622714</v>
      </c>
      <c r="P38" s="9"/>
    </row>
    <row r="39" spans="1:16" ht="15">
      <c r="A39" s="12"/>
      <c r="B39" s="25">
        <v>362</v>
      </c>
      <c r="C39" s="20" t="s">
        <v>43</v>
      </c>
      <c r="D39" s="46">
        <v>43479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43479</v>
      </c>
      <c r="O39" s="47">
        <f t="shared" si="1"/>
        <v>9.246916205869843</v>
      </c>
      <c r="P39" s="9"/>
    </row>
    <row r="40" spans="1:16" ht="15">
      <c r="A40" s="12"/>
      <c r="B40" s="25">
        <v>364</v>
      </c>
      <c r="C40" s="20" t="s">
        <v>67</v>
      </c>
      <c r="D40" s="46">
        <v>43392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43392</v>
      </c>
      <c r="O40" s="47">
        <f t="shared" si="1"/>
        <v>9.228413441088898</v>
      </c>
      <c r="P40" s="9"/>
    </row>
    <row r="41" spans="1:16" ht="15">
      <c r="A41" s="12"/>
      <c r="B41" s="25">
        <v>366</v>
      </c>
      <c r="C41" s="20" t="s">
        <v>68</v>
      </c>
      <c r="D41" s="46">
        <v>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400</v>
      </c>
      <c r="O41" s="47">
        <f t="shared" si="1"/>
        <v>0.08507018290089324</v>
      </c>
      <c r="P41" s="9"/>
    </row>
    <row r="42" spans="1:16" ht="15">
      <c r="A42" s="12"/>
      <c r="B42" s="25">
        <v>369.9</v>
      </c>
      <c r="C42" s="20" t="s">
        <v>45</v>
      </c>
      <c r="D42" s="46">
        <v>11953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11953</v>
      </c>
      <c r="O42" s="47">
        <f t="shared" si="1"/>
        <v>2.5421097405359423</v>
      </c>
      <c r="P42" s="9"/>
    </row>
    <row r="43" spans="1:16" ht="15.75">
      <c r="A43" s="29" t="s">
        <v>35</v>
      </c>
      <c r="B43" s="30"/>
      <c r="C43" s="31"/>
      <c r="D43" s="32">
        <f aca="true" t="shared" si="12" ref="D43:M43">SUM(D44:D44)</f>
        <v>311411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260375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571786</v>
      </c>
      <c r="O43" s="45">
        <f t="shared" si="1"/>
        <v>121.60484900042535</v>
      </c>
      <c r="P43" s="9"/>
    </row>
    <row r="44" spans="1:16" ht="15.75" thickBot="1">
      <c r="A44" s="12"/>
      <c r="B44" s="25">
        <v>381</v>
      </c>
      <c r="C44" s="20" t="s">
        <v>46</v>
      </c>
      <c r="D44" s="46">
        <v>311411</v>
      </c>
      <c r="E44" s="46">
        <v>0</v>
      </c>
      <c r="F44" s="46">
        <v>0</v>
      </c>
      <c r="G44" s="46">
        <v>0</v>
      </c>
      <c r="H44" s="46">
        <v>0</v>
      </c>
      <c r="I44" s="46">
        <v>260375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571786</v>
      </c>
      <c r="O44" s="47">
        <f t="shared" si="1"/>
        <v>121.60484900042535</v>
      </c>
      <c r="P44" s="9"/>
    </row>
    <row r="45" spans="1:119" ht="16.5" thickBot="1">
      <c r="A45" s="14" t="s">
        <v>39</v>
      </c>
      <c r="B45" s="23"/>
      <c r="C45" s="22"/>
      <c r="D45" s="15">
        <f aca="true" t="shared" si="13" ref="D45:M45">SUM(D5,D13,D18,D28,D35,D37,D43)</f>
        <v>1720402</v>
      </c>
      <c r="E45" s="15">
        <f t="shared" si="13"/>
        <v>571786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3520710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0</v>
      </c>
      <c r="N45" s="15">
        <f t="shared" si="11"/>
        <v>5812898</v>
      </c>
      <c r="O45" s="38">
        <f t="shared" si="1"/>
        <v>1236.2607401105913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4702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874297</v>
      </c>
      <c r="E5" s="27">
        <f t="shared" si="0"/>
        <v>0</v>
      </c>
      <c r="F5" s="27">
        <f t="shared" si="0"/>
        <v>0</v>
      </c>
      <c r="G5" s="27">
        <f t="shared" si="0"/>
        <v>226701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1100998</v>
      </c>
      <c r="O5" s="33">
        <f aca="true" t="shared" si="1" ref="O5:O47">(N5/O$49)</f>
        <v>208.8783911971163</v>
      </c>
      <c r="P5" s="6"/>
    </row>
    <row r="6" spans="1:16" ht="15">
      <c r="A6" s="12"/>
      <c r="B6" s="25">
        <v>311</v>
      </c>
      <c r="C6" s="20" t="s">
        <v>3</v>
      </c>
      <c r="D6" s="46">
        <v>434246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434246</v>
      </c>
      <c r="O6" s="47">
        <f t="shared" si="1"/>
        <v>82.38398785809144</v>
      </c>
      <c r="P6" s="9"/>
    </row>
    <row r="7" spans="1:16" ht="15">
      <c r="A7" s="12"/>
      <c r="B7" s="25">
        <v>312.41</v>
      </c>
      <c r="C7" s="20" t="s">
        <v>13</v>
      </c>
      <c r="D7" s="46">
        <v>79761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79761</v>
      </c>
      <c r="O7" s="47">
        <f t="shared" si="1"/>
        <v>15.132043255549231</v>
      </c>
      <c r="P7" s="9"/>
    </row>
    <row r="8" spans="1:16" ht="15">
      <c r="A8" s="12"/>
      <c r="B8" s="25">
        <v>312.42</v>
      </c>
      <c r="C8" s="20" t="s">
        <v>12</v>
      </c>
      <c r="D8" s="46">
        <v>33435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33435</v>
      </c>
      <c r="O8" s="47">
        <f t="shared" si="1"/>
        <v>6.3431986340352875</v>
      </c>
      <c r="P8" s="9"/>
    </row>
    <row r="9" spans="1:16" ht="15">
      <c r="A9" s="12"/>
      <c r="B9" s="25">
        <v>312.6</v>
      </c>
      <c r="C9" s="20" t="s">
        <v>56</v>
      </c>
      <c r="D9" s="46">
        <v>0</v>
      </c>
      <c r="E9" s="46">
        <v>0</v>
      </c>
      <c r="F9" s="46">
        <v>0</v>
      </c>
      <c r="G9" s="46">
        <v>226701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226701</v>
      </c>
      <c r="O9" s="47">
        <f t="shared" si="1"/>
        <v>43.00910643141719</v>
      </c>
      <c r="P9" s="9"/>
    </row>
    <row r="10" spans="1:16" ht="15">
      <c r="A10" s="12"/>
      <c r="B10" s="25">
        <v>314.1</v>
      </c>
      <c r="C10" s="20" t="s">
        <v>14</v>
      </c>
      <c r="D10" s="46">
        <v>258611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258611</v>
      </c>
      <c r="O10" s="47">
        <f t="shared" si="1"/>
        <v>49.06298615063555</v>
      </c>
      <c r="P10" s="9"/>
    </row>
    <row r="11" spans="1:16" ht="15">
      <c r="A11" s="12"/>
      <c r="B11" s="25">
        <v>314.8</v>
      </c>
      <c r="C11" s="20" t="s">
        <v>62</v>
      </c>
      <c r="D11" s="46">
        <v>4433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4433</v>
      </c>
      <c r="O11" s="47">
        <f t="shared" si="1"/>
        <v>0.841016884841586</v>
      </c>
      <c r="P11" s="9"/>
    </row>
    <row r="12" spans="1:16" ht="15">
      <c r="A12" s="12"/>
      <c r="B12" s="25">
        <v>314.9</v>
      </c>
      <c r="C12" s="20" t="s">
        <v>120</v>
      </c>
      <c r="D12" s="46">
        <v>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921</v>
      </c>
      <c r="O12" s="47">
        <f t="shared" si="1"/>
        <v>0.1747296528173022</v>
      </c>
      <c r="P12" s="9"/>
    </row>
    <row r="13" spans="1:16" ht="15">
      <c r="A13" s="12"/>
      <c r="B13" s="25">
        <v>315</v>
      </c>
      <c r="C13" s="20" t="s">
        <v>74</v>
      </c>
      <c r="D13" s="46">
        <v>46917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46917</v>
      </c>
      <c r="O13" s="47">
        <f t="shared" si="1"/>
        <v>8.900967558338076</v>
      </c>
      <c r="P13" s="9"/>
    </row>
    <row r="14" spans="1:16" ht="15">
      <c r="A14" s="12"/>
      <c r="B14" s="25">
        <v>316</v>
      </c>
      <c r="C14" s="20" t="s">
        <v>112</v>
      </c>
      <c r="D14" s="46">
        <v>15973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15973</v>
      </c>
      <c r="O14" s="47">
        <f t="shared" si="1"/>
        <v>3.030354771390628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274086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274086</v>
      </c>
      <c r="O15" s="45">
        <f t="shared" si="1"/>
        <v>51.99886169607285</v>
      </c>
      <c r="P15" s="10"/>
    </row>
    <row r="16" spans="1:16" ht="15">
      <c r="A16" s="12"/>
      <c r="B16" s="25">
        <v>322</v>
      </c>
      <c r="C16" s="20" t="s">
        <v>0</v>
      </c>
      <c r="D16" s="46">
        <v>30873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30873</v>
      </c>
      <c r="O16" s="47">
        <f t="shared" si="1"/>
        <v>5.857142857142857</v>
      </c>
      <c r="P16" s="9"/>
    </row>
    <row r="17" spans="1:16" ht="15">
      <c r="A17" s="12"/>
      <c r="B17" s="25">
        <v>323.1</v>
      </c>
      <c r="C17" s="20" t="s">
        <v>18</v>
      </c>
      <c r="D17" s="46">
        <v>184429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184429</v>
      </c>
      <c r="O17" s="47">
        <f t="shared" si="1"/>
        <v>34.98937583001328</v>
      </c>
      <c r="P17" s="9"/>
    </row>
    <row r="18" spans="1:16" ht="15">
      <c r="A18" s="12"/>
      <c r="B18" s="25">
        <v>323.7</v>
      </c>
      <c r="C18" s="20" t="s">
        <v>19</v>
      </c>
      <c r="D18" s="46">
        <v>43931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43931</v>
      </c>
      <c r="O18" s="47">
        <f t="shared" si="1"/>
        <v>8.334471637260481</v>
      </c>
      <c r="P18" s="9"/>
    </row>
    <row r="19" spans="1:16" ht="15">
      <c r="A19" s="12"/>
      <c r="B19" s="25">
        <v>329</v>
      </c>
      <c r="C19" s="20" t="s">
        <v>20</v>
      </c>
      <c r="D19" s="46">
        <v>14853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14853</v>
      </c>
      <c r="O19" s="47">
        <f t="shared" si="1"/>
        <v>2.8178713716562322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SUM(D21:D33)</f>
        <v>991740</v>
      </c>
      <c r="E20" s="32">
        <f t="shared" si="5"/>
        <v>0</v>
      </c>
      <c r="F20" s="32">
        <f t="shared" si="5"/>
        <v>0</v>
      </c>
      <c r="G20" s="32">
        <f t="shared" si="5"/>
        <v>1264227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2255967</v>
      </c>
      <c r="O20" s="45">
        <f t="shared" si="1"/>
        <v>427.996015936255</v>
      </c>
      <c r="P20" s="10"/>
    </row>
    <row r="21" spans="1:16" ht="15">
      <c r="A21" s="12"/>
      <c r="B21" s="25">
        <v>331.9</v>
      </c>
      <c r="C21" s="20" t="s">
        <v>23</v>
      </c>
      <c r="D21" s="46">
        <v>30487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30487</v>
      </c>
      <c r="O21" s="47">
        <f t="shared" si="1"/>
        <v>5.783911971162967</v>
      </c>
      <c r="P21" s="9"/>
    </row>
    <row r="22" spans="1:16" ht="15">
      <c r="A22" s="12"/>
      <c r="B22" s="25">
        <v>334.1</v>
      </c>
      <c r="C22" s="20" t="s">
        <v>121</v>
      </c>
      <c r="D22" s="46">
        <v>0</v>
      </c>
      <c r="E22" s="46">
        <v>0</v>
      </c>
      <c r="F22" s="46">
        <v>0</v>
      </c>
      <c r="G22" s="46">
        <v>76000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76000</v>
      </c>
      <c r="O22" s="47">
        <f t="shared" si="1"/>
        <v>14.418516410548284</v>
      </c>
      <c r="P22" s="9"/>
    </row>
    <row r="23" spans="1:16" ht="15">
      <c r="A23" s="12"/>
      <c r="B23" s="25">
        <v>334.36</v>
      </c>
      <c r="C23" s="20" t="s">
        <v>25</v>
      </c>
      <c r="D23" s="46">
        <v>0</v>
      </c>
      <c r="E23" s="46">
        <v>0</v>
      </c>
      <c r="F23" s="46">
        <v>0</v>
      </c>
      <c r="G23" s="46">
        <v>21125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1">SUM(D23:M23)</f>
        <v>21125</v>
      </c>
      <c r="O23" s="47">
        <f t="shared" si="1"/>
        <v>4.007778410168848</v>
      </c>
      <c r="P23" s="9"/>
    </row>
    <row r="24" spans="1:16" ht="15">
      <c r="A24" s="12"/>
      <c r="B24" s="25">
        <v>334.5</v>
      </c>
      <c r="C24" s="20" t="s">
        <v>101</v>
      </c>
      <c r="D24" s="46">
        <v>0</v>
      </c>
      <c r="E24" s="46">
        <v>0</v>
      </c>
      <c r="F24" s="46">
        <v>0</v>
      </c>
      <c r="G24" s="46">
        <v>834968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834968</v>
      </c>
      <c r="O24" s="47">
        <f t="shared" si="1"/>
        <v>158.40789224056155</v>
      </c>
      <c r="P24" s="9"/>
    </row>
    <row r="25" spans="1:16" ht="15">
      <c r="A25" s="12"/>
      <c r="B25" s="25">
        <v>334.7</v>
      </c>
      <c r="C25" s="20" t="s">
        <v>116</v>
      </c>
      <c r="D25" s="46">
        <v>0</v>
      </c>
      <c r="E25" s="46">
        <v>0</v>
      </c>
      <c r="F25" s="46">
        <v>0</v>
      </c>
      <c r="G25" s="46">
        <v>247826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247826</v>
      </c>
      <c r="O25" s="47">
        <f t="shared" si="1"/>
        <v>47.016884841586034</v>
      </c>
      <c r="P25" s="9"/>
    </row>
    <row r="26" spans="1:16" ht="15">
      <c r="A26" s="12"/>
      <c r="B26" s="25">
        <v>334.9</v>
      </c>
      <c r="C26" s="20" t="s">
        <v>108</v>
      </c>
      <c r="D26" s="46">
        <v>6538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6538</v>
      </c>
      <c r="O26" s="47">
        <f t="shared" si="1"/>
        <v>1.2403718459495352</v>
      </c>
      <c r="P26" s="9"/>
    </row>
    <row r="27" spans="1:16" ht="15">
      <c r="A27" s="12"/>
      <c r="B27" s="25">
        <v>335.12</v>
      </c>
      <c r="C27" s="20" t="s">
        <v>76</v>
      </c>
      <c r="D27" s="46">
        <v>184103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184103</v>
      </c>
      <c r="O27" s="47">
        <f t="shared" si="1"/>
        <v>34.92752798330488</v>
      </c>
      <c r="P27" s="9"/>
    </row>
    <row r="28" spans="1:16" ht="15">
      <c r="A28" s="12"/>
      <c r="B28" s="25">
        <v>335.14</v>
      </c>
      <c r="C28" s="20" t="s">
        <v>77</v>
      </c>
      <c r="D28" s="46">
        <v>1236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1236</v>
      </c>
      <c r="O28" s="47">
        <f t="shared" si="1"/>
        <v>0.23449060899260102</v>
      </c>
      <c r="P28" s="9"/>
    </row>
    <row r="29" spans="1:16" ht="15">
      <c r="A29" s="12"/>
      <c r="B29" s="25">
        <v>335.15</v>
      </c>
      <c r="C29" s="20" t="s">
        <v>78</v>
      </c>
      <c r="D29" s="46">
        <v>1175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1175</v>
      </c>
      <c r="O29" s="47">
        <f t="shared" si="1"/>
        <v>0.22291785239992412</v>
      </c>
      <c r="P29" s="9"/>
    </row>
    <row r="30" spans="1:16" ht="15">
      <c r="A30" s="12"/>
      <c r="B30" s="25">
        <v>335.18</v>
      </c>
      <c r="C30" s="20" t="s">
        <v>79</v>
      </c>
      <c r="D30" s="46">
        <v>246601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246601</v>
      </c>
      <c r="O30" s="47">
        <f t="shared" si="1"/>
        <v>46.78448112312654</v>
      </c>
      <c r="P30" s="9"/>
    </row>
    <row r="31" spans="1:16" ht="15">
      <c r="A31" s="12"/>
      <c r="B31" s="25">
        <v>336</v>
      </c>
      <c r="C31" s="20" t="s">
        <v>4</v>
      </c>
      <c r="D31" s="46">
        <v>275560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275560</v>
      </c>
      <c r="O31" s="47">
        <f t="shared" si="1"/>
        <v>52.27850502750901</v>
      </c>
      <c r="P31" s="9"/>
    </row>
    <row r="32" spans="1:16" ht="15">
      <c r="A32" s="12"/>
      <c r="B32" s="25">
        <v>337.3</v>
      </c>
      <c r="C32" s="20" t="s">
        <v>122</v>
      </c>
      <c r="D32" s="46">
        <v>246040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7">SUM(D32:M32)</f>
        <v>246040</v>
      </c>
      <c r="O32" s="47">
        <f t="shared" si="1"/>
        <v>46.67804970593815</v>
      </c>
      <c r="P32" s="9"/>
    </row>
    <row r="33" spans="1:16" ht="15">
      <c r="A33" s="12"/>
      <c r="B33" s="25">
        <v>337.7</v>
      </c>
      <c r="C33" s="20" t="s">
        <v>113</v>
      </c>
      <c r="D33" s="46">
        <v>0</v>
      </c>
      <c r="E33" s="46">
        <v>0</v>
      </c>
      <c r="F33" s="46">
        <v>0</v>
      </c>
      <c r="G33" s="46">
        <v>84308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84308</v>
      </c>
      <c r="O33" s="47">
        <f t="shared" si="1"/>
        <v>15.99468791500664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SUM(D35:D38)</f>
        <v>54357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835620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889977</v>
      </c>
      <c r="O34" s="45">
        <f t="shared" si="1"/>
        <v>168.84405236198066</v>
      </c>
      <c r="P34" s="10"/>
    </row>
    <row r="35" spans="1:16" ht="15">
      <c r="A35" s="12"/>
      <c r="B35" s="25">
        <v>341.3</v>
      </c>
      <c r="C35" s="20" t="s">
        <v>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153460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153460</v>
      </c>
      <c r="O35" s="47">
        <f t="shared" si="1"/>
        <v>29.114020110036048</v>
      </c>
      <c r="P35" s="9"/>
    </row>
    <row r="36" spans="1:16" ht="15">
      <c r="A36" s="12"/>
      <c r="B36" s="25">
        <v>343.4</v>
      </c>
      <c r="C36" s="20" t="s">
        <v>36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682160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682160</v>
      </c>
      <c r="O36" s="47">
        <f t="shared" si="1"/>
        <v>129.41756782394233</v>
      </c>
      <c r="P36" s="9"/>
    </row>
    <row r="37" spans="1:16" ht="15">
      <c r="A37" s="12"/>
      <c r="B37" s="25">
        <v>343.9</v>
      </c>
      <c r="C37" s="20" t="s">
        <v>38</v>
      </c>
      <c r="D37" s="46">
        <v>37782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37782</v>
      </c>
      <c r="O37" s="47">
        <f t="shared" si="1"/>
        <v>7.167899829254411</v>
      </c>
      <c r="P37" s="9"/>
    </row>
    <row r="38" spans="1:16" ht="15">
      <c r="A38" s="12"/>
      <c r="B38" s="25">
        <v>349</v>
      </c>
      <c r="C38" s="20" t="s">
        <v>1</v>
      </c>
      <c r="D38" s="46">
        <v>16575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16575</v>
      </c>
      <c r="O38" s="47">
        <f t="shared" si="1"/>
        <v>3.144564598747866</v>
      </c>
      <c r="P38" s="9"/>
    </row>
    <row r="39" spans="1:16" ht="15.75">
      <c r="A39" s="29" t="s">
        <v>34</v>
      </c>
      <c r="B39" s="30"/>
      <c r="C39" s="31"/>
      <c r="D39" s="32">
        <f aca="true" t="shared" si="9" ref="D39:M39">SUM(D40:D40)</f>
        <v>1998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1998</v>
      </c>
      <c r="O39" s="45">
        <f t="shared" si="1"/>
        <v>0.3790552077404667</v>
      </c>
      <c r="P39" s="10"/>
    </row>
    <row r="40" spans="1:16" ht="15">
      <c r="A40" s="13"/>
      <c r="B40" s="39">
        <v>354</v>
      </c>
      <c r="C40" s="21" t="s">
        <v>41</v>
      </c>
      <c r="D40" s="46">
        <v>1998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1998</v>
      </c>
      <c r="O40" s="47">
        <f t="shared" si="1"/>
        <v>0.3790552077404667</v>
      </c>
      <c r="P40" s="9"/>
    </row>
    <row r="41" spans="1:16" ht="15.75">
      <c r="A41" s="29" t="s">
        <v>5</v>
      </c>
      <c r="B41" s="30"/>
      <c r="C41" s="31"/>
      <c r="D41" s="32">
        <f aca="true" t="shared" si="10" ref="D41:M41">SUM(D42:D44)</f>
        <v>51950</v>
      </c>
      <c r="E41" s="32">
        <f t="shared" si="10"/>
        <v>0</v>
      </c>
      <c r="F41" s="32">
        <f t="shared" si="10"/>
        <v>0</v>
      </c>
      <c r="G41" s="32">
        <f t="shared" si="10"/>
        <v>5578</v>
      </c>
      <c r="H41" s="32">
        <f t="shared" si="10"/>
        <v>0</v>
      </c>
      <c r="I41" s="32">
        <f t="shared" si="10"/>
        <v>23270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80798</v>
      </c>
      <c r="O41" s="45">
        <f t="shared" si="1"/>
        <v>15.328780117624738</v>
      </c>
      <c r="P41" s="10"/>
    </row>
    <row r="42" spans="1:16" ht="15">
      <c r="A42" s="12"/>
      <c r="B42" s="25">
        <v>361.1</v>
      </c>
      <c r="C42" s="20" t="s">
        <v>42</v>
      </c>
      <c r="D42" s="46">
        <v>7826</v>
      </c>
      <c r="E42" s="46">
        <v>0</v>
      </c>
      <c r="F42" s="46">
        <v>0</v>
      </c>
      <c r="G42" s="46">
        <v>5578</v>
      </c>
      <c r="H42" s="46">
        <v>0</v>
      </c>
      <c r="I42" s="46">
        <v>23270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36674</v>
      </c>
      <c r="O42" s="47">
        <f t="shared" si="1"/>
        <v>6.957693037374312</v>
      </c>
      <c r="P42" s="9"/>
    </row>
    <row r="43" spans="1:16" ht="15">
      <c r="A43" s="12"/>
      <c r="B43" s="25">
        <v>362</v>
      </c>
      <c r="C43" s="20" t="s">
        <v>43</v>
      </c>
      <c r="D43" s="46">
        <v>26325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26325</v>
      </c>
      <c r="O43" s="47">
        <f t="shared" si="1"/>
        <v>4.994308480364257</v>
      </c>
      <c r="P43" s="9"/>
    </row>
    <row r="44" spans="1:16" ht="15">
      <c r="A44" s="12"/>
      <c r="B44" s="25">
        <v>369.9</v>
      </c>
      <c r="C44" s="20" t="s">
        <v>45</v>
      </c>
      <c r="D44" s="46">
        <v>17799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17799</v>
      </c>
      <c r="O44" s="47">
        <f t="shared" si="1"/>
        <v>3.3767785998861695</v>
      </c>
      <c r="P44" s="9"/>
    </row>
    <row r="45" spans="1:16" ht="15.75">
      <c r="A45" s="29" t="s">
        <v>35</v>
      </c>
      <c r="B45" s="30"/>
      <c r="C45" s="31"/>
      <c r="D45" s="32">
        <f aca="true" t="shared" si="11" ref="D45:M45">SUM(D46:D46)</f>
        <v>87470</v>
      </c>
      <c r="E45" s="32">
        <f t="shared" si="11"/>
        <v>0</v>
      </c>
      <c r="F45" s="32">
        <f t="shared" si="11"/>
        <v>0</v>
      </c>
      <c r="G45" s="32">
        <f t="shared" si="11"/>
        <v>100000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187470</v>
      </c>
      <c r="O45" s="45">
        <f t="shared" si="1"/>
        <v>35.566306203756405</v>
      </c>
      <c r="P45" s="9"/>
    </row>
    <row r="46" spans="1:16" ht="15.75" thickBot="1">
      <c r="A46" s="12"/>
      <c r="B46" s="25">
        <v>381</v>
      </c>
      <c r="C46" s="20" t="s">
        <v>46</v>
      </c>
      <c r="D46" s="46">
        <v>87470</v>
      </c>
      <c r="E46" s="46">
        <v>0</v>
      </c>
      <c r="F46" s="46">
        <v>0</v>
      </c>
      <c r="G46" s="46">
        <v>100000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187470</v>
      </c>
      <c r="O46" s="47">
        <f t="shared" si="1"/>
        <v>35.566306203756405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2" ref="D47:M47">SUM(D5,D15,D20,D34,D39,D41,D45)</f>
        <v>2335898</v>
      </c>
      <c r="E47" s="15">
        <f t="shared" si="12"/>
        <v>0</v>
      </c>
      <c r="F47" s="15">
        <f t="shared" si="12"/>
        <v>0</v>
      </c>
      <c r="G47" s="15">
        <f t="shared" si="12"/>
        <v>1596506</v>
      </c>
      <c r="H47" s="15">
        <f t="shared" si="12"/>
        <v>0</v>
      </c>
      <c r="I47" s="15">
        <f t="shared" si="12"/>
        <v>858890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7"/>
        <v>4791294</v>
      </c>
      <c r="O47" s="38">
        <f t="shared" si="1"/>
        <v>908.9914627205463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123</v>
      </c>
      <c r="M49" s="48"/>
      <c r="N49" s="48"/>
      <c r="O49" s="43">
        <v>5271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875121</v>
      </c>
      <c r="E5" s="27">
        <f t="shared" si="0"/>
        <v>0</v>
      </c>
      <c r="F5" s="27">
        <f t="shared" si="0"/>
        <v>0</v>
      </c>
      <c r="G5" s="27">
        <f t="shared" si="0"/>
        <v>240998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1116119</v>
      </c>
      <c r="O5" s="33">
        <f aca="true" t="shared" si="1" ref="O5:O46">(N5/O$48)</f>
        <v>211.78728652751423</v>
      </c>
      <c r="P5" s="6"/>
    </row>
    <row r="6" spans="1:16" ht="15">
      <c r="A6" s="12"/>
      <c r="B6" s="25">
        <v>311</v>
      </c>
      <c r="C6" s="20" t="s">
        <v>3</v>
      </c>
      <c r="D6" s="46">
        <v>414656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414656</v>
      </c>
      <c r="O6" s="47">
        <f t="shared" si="1"/>
        <v>78.68235294117648</v>
      </c>
      <c r="P6" s="9"/>
    </row>
    <row r="7" spans="1:16" ht="15">
      <c r="A7" s="12"/>
      <c r="B7" s="25">
        <v>312.1</v>
      </c>
      <c r="C7" s="20" t="s">
        <v>73</v>
      </c>
      <c r="D7" s="46">
        <v>87344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87344</v>
      </c>
      <c r="O7" s="47">
        <f t="shared" si="1"/>
        <v>16.57381404174573</v>
      </c>
      <c r="P7" s="9"/>
    </row>
    <row r="8" spans="1:16" ht="15">
      <c r="A8" s="12"/>
      <c r="B8" s="25">
        <v>312.42</v>
      </c>
      <c r="C8" s="20" t="s">
        <v>12</v>
      </c>
      <c r="D8" s="46">
        <v>40521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40521</v>
      </c>
      <c r="O8" s="47">
        <f t="shared" si="1"/>
        <v>7.68899430740038</v>
      </c>
      <c r="P8" s="9"/>
    </row>
    <row r="9" spans="1:16" ht="15">
      <c r="A9" s="12"/>
      <c r="B9" s="25">
        <v>312.6</v>
      </c>
      <c r="C9" s="20" t="s">
        <v>56</v>
      </c>
      <c r="D9" s="46">
        <v>0</v>
      </c>
      <c r="E9" s="46">
        <v>0</v>
      </c>
      <c r="F9" s="46">
        <v>0</v>
      </c>
      <c r="G9" s="46">
        <v>240998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240998</v>
      </c>
      <c r="O9" s="47">
        <f t="shared" si="1"/>
        <v>45.73017077798861</v>
      </c>
      <c r="P9" s="9"/>
    </row>
    <row r="10" spans="1:16" ht="15">
      <c r="A10" s="12"/>
      <c r="B10" s="25">
        <v>314.1</v>
      </c>
      <c r="C10" s="20" t="s">
        <v>14</v>
      </c>
      <c r="D10" s="46">
        <v>263338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263338</v>
      </c>
      <c r="O10" s="47">
        <f t="shared" si="1"/>
        <v>49.969259962049335</v>
      </c>
      <c r="P10" s="9"/>
    </row>
    <row r="11" spans="1:16" ht="15">
      <c r="A11" s="12"/>
      <c r="B11" s="25">
        <v>314.8</v>
      </c>
      <c r="C11" s="20" t="s">
        <v>62</v>
      </c>
      <c r="D11" s="46">
        <v>5375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5375</v>
      </c>
      <c r="O11" s="47">
        <f t="shared" si="1"/>
        <v>1.0199240986717268</v>
      </c>
      <c r="P11" s="9"/>
    </row>
    <row r="12" spans="1:16" ht="15">
      <c r="A12" s="12"/>
      <c r="B12" s="25">
        <v>315</v>
      </c>
      <c r="C12" s="20" t="s">
        <v>74</v>
      </c>
      <c r="D12" s="46">
        <v>47457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47457</v>
      </c>
      <c r="O12" s="47">
        <f t="shared" si="1"/>
        <v>9.005123339658445</v>
      </c>
      <c r="P12" s="9"/>
    </row>
    <row r="13" spans="1:16" ht="15">
      <c r="A13" s="12"/>
      <c r="B13" s="25">
        <v>316</v>
      </c>
      <c r="C13" s="20" t="s">
        <v>112</v>
      </c>
      <c r="D13" s="46">
        <v>15599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15599</v>
      </c>
      <c r="O13" s="47">
        <f t="shared" si="1"/>
        <v>2.9599620493358634</v>
      </c>
      <c r="P13" s="9"/>
    </row>
    <row r="14" spans="1:16" ht="15">
      <c r="A14" s="12"/>
      <c r="B14" s="25">
        <v>319</v>
      </c>
      <c r="C14" s="20" t="s">
        <v>83</v>
      </c>
      <c r="D14" s="46">
        <v>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831</v>
      </c>
      <c r="O14" s="47">
        <f t="shared" si="1"/>
        <v>0.15768500948766603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381368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381368</v>
      </c>
      <c r="O15" s="45">
        <f t="shared" si="1"/>
        <v>72.36584440227703</v>
      </c>
      <c r="P15" s="10"/>
    </row>
    <row r="16" spans="1:16" ht="15">
      <c r="A16" s="12"/>
      <c r="B16" s="25">
        <v>322</v>
      </c>
      <c r="C16" s="20" t="s">
        <v>0</v>
      </c>
      <c r="D16" s="46">
        <v>124174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124174</v>
      </c>
      <c r="O16" s="47">
        <f t="shared" si="1"/>
        <v>23.562428842504744</v>
      </c>
      <c r="P16" s="9"/>
    </row>
    <row r="17" spans="1:16" ht="15">
      <c r="A17" s="12"/>
      <c r="B17" s="25">
        <v>323.1</v>
      </c>
      <c r="C17" s="20" t="s">
        <v>18</v>
      </c>
      <c r="D17" s="46">
        <v>196956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196956</v>
      </c>
      <c r="O17" s="47">
        <f t="shared" si="1"/>
        <v>37.373055028463</v>
      </c>
      <c r="P17" s="9"/>
    </row>
    <row r="18" spans="1:16" ht="15">
      <c r="A18" s="12"/>
      <c r="B18" s="25">
        <v>323.7</v>
      </c>
      <c r="C18" s="20" t="s">
        <v>19</v>
      </c>
      <c r="D18" s="46">
        <v>42273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42273</v>
      </c>
      <c r="O18" s="47">
        <f t="shared" si="1"/>
        <v>8.021442125237192</v>
      </c>
      <c r="P18" s="9"/>
    </row>
    <row r="19" spans="1:16" ht="15">
      <c r="A19" s="12"/>
      <c r="B19" s="25">
        <v>329</v>
      </c>
      <c r="C19" s="20" t="s">
        <v>20</v>
      </c>
      <c r="D19" s="46">
        <v>17965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17965</v>
      </c>
      <c r="O19" s="47">
        <f t="shared" si="1"/>
        <v>3.408918406072106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SUM(D21:D30)</f>
        <v>816628</v>
      </c>
      <c r="E20" s="32">
        <f t="shared" si="5"/>
        <v>0</v>
      </c>
      <c r="F20" s="32">
        <f t="shared" si="5"/>
        <v>0</v>
      </c>
      <c r="G20" s="32">
        <f t="shared" si="5"/>
        <v>1850423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2667051</v>
      </c>
      <c r="O20" s="45">
        <f t="shared" si="1"/>
        <v>506.0817836812144</v>
      </c>
      <c r="P20" s="10"/>
    </row>
    <row r="21" spans="1:16" ht="15">
      <c r="A21" s="12"/>
      <c r="B21" s="25">
        <v>331.9</v>
      </c>
      <c r="C21" s="20" t="s">
        <v>23</v>
      </c>
      <c r="D21" s="46">
        <v>37784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37784</v>
      </c>
      <c r="O21" s="47">
        <f t="shared" si="1"/>
        <v>7.169639468690702</v>
      </c>
      <c r="P21" s="9"/>
    </row>
    <row r="22" spans="1:16" ht="15">
      <c r="A22" s="12"/>
      <c r="B22" s="25">
        <v>334.36</v>
      </c>
      <c r="C22" s="20" t="s">
        <v>25</v>
      </c>
      <c r="D22" s="46">
        <v>35003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35003</v>
      </c>
      <c r="O22" s="47">
        <f t="shared" si="1"/>
        <v>6.641935483870967</v>
      </c>
      <c r="P22" s="9"/>
    </row>
    <row r="23" spans="1:16" ht="15">
      <c r="A23" s="12"/>
      <c r="B23" s="25">
        <v>334.5</v>
      </c>
      <c r="C23" s="20" t="s">
        <v>101</v>
      </c>
      <c r="D23" s="46">
        <v>0</v>
      </c>
      <c r="E23" s="46">
        <v>0</v>
      </c>
      <c r="F23" s="46">
        <v>0</v>
      </c>
      <c r="G23" s="46">
        <v>1013328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1013328</v>
      </c>
      <c r="O23" s="47">
        <f t="shared" si="1"/>
        <v>192.28235294117647</v>
      </c>
      <c r="P23" s="9"/>
    </row>
    <row r="24" spans="1:16" ht="15">
      <c r="A24" s="12"/>
      <c r="B24" s="25">
        <v>334.7</v>
      </c>
      <c r="C24" s="20" t="s">
        <v>116</v>
      </c>
      <c r="D24" s="46">
        <v>0</v>
      </c>
      <c r="E24" s="46">
        <v>0</v>
      </c>
      <c r="F24" s="46">
        <v>0</v>
      </c>
      <c r="G24" s="46">
        <v>84675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84675</v>
      </c>
      <c r="O24" s="47">
        <f t="shared" si="1"/>
        <v>16.067362428842504</v>
      </c>
      <c r="P24" s="9"/>
    </row>
    <row r="25" spans="1:16" ht="15">
      <c r="A25" s="12"/>
      <c r="B25" s="25">
        <v>335.12</v>
      </c>
      <c r="C25" s="20" t="s">
        <v>76</v>
      </c>
      <c r="D25" s="46">
        <v>200079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200079</v>
      </c>
      <c r="O25" s="47">
        <f t="shared" si="1"/>
        <v>37.96565464895636</v>
      </c>
      <c r="P25" s="9"/>
    </row>
    <row r="26" spans="1:16" ht="15">
      <c r="A26" s="12"/>
      <c r="B26" s="25">
        <v>335.14</v>
      </c>
      <c r="C26" s="20" t="s">
        <v>77</v>
      </c>
      <c r="D26" s="46">
        <v>1293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1293</v>
      </c>
      <c r="O26" s="47">
        <f t="shared" si="1"/>
        <v>0.24535104364326377</v>
      </c>
      <c r="P26" s="9"/>
    </row>
    <row r="27" spans="1:16" ht="15">
      <c r="A27" s="12"/>
      <c r="B27" s="25">
        <v>335.15</v>
      </c>
      <c r="C27" s="20" t="s">
        <v>78</v>
      </c>
      <c r="D27" s="46">
        <v>1028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1028</v>
      </c>
      <c r="O27" s="47">
        <f t="shared" si="1"/>
        <v>0.1950664136622391</v>
      </c>
      <c r="P27" s="9"/>
    </row>
    <row r="28" spans="1:16" ht="15">
      <c r="A28" s="12"/>
      <c r="B28" s="25">
        <v>335.18</v>
      </c>
      <c r="C28" s="20" t="s">
        <v>79</v>
      </c>
      <c r="D28" s="46">
        <v>265881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265881</v>
      </c>
      <c r="O28" s="47">
        <f t="shared" si="1"/>
        <v>50.45180265654649</v>
      </c>
      <c r="P28" s="9"/>
    </row>
    <row r="29" spans="1:16" ht="15">
      <c r="A29" s="12"/>
      <c r="B29" s="25">
        <v>336</v>
      </c>
      <c r="C29" s="20" t="s">
        <v>4</v>
      </c>
      <c r="D29" s="46">
        <v>275560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275560</v>
      </c>
      <c r="O29" s="47">
        <f t="shared" si="1"/>
        <v>52.28842504743833</v>
      </c>
      <c r="P29" s="9"/>
    </row>
    <row r="30" spans="1:16" ht="15">
      <c r="A30" s="12"/>
      <c r="B30" s="25">
        <v>337.7</v>
      </c>
      <c r="C30" s="20" t="s">
        <v>113</v>
      </c>
      <c r="D30" s="46">
        <v>0</v>
      </c>
      <c r="E30" s="46">
        <v>0</v>
      </c>
      <c r="F30" s="46">
        <v>0</v>
      </c>
      <c r="G30" s="46">
        <v>752420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6">SUM(D30:M30)</f>
        <v>752420</v>
      </c>
      <c r="O30" s="47">
        <f t="shared" si="1"/>
        <v>142.7741935483871</v>
      </c>
      <c r="P30" s="9"/>
    </row>
    <row r="31" spans="1:16" ht="15.75">
      <c r="A31" s="29" t="s">
        <v>33</v>
      </c>
      <c r="B31" s="30"/>
      <c r="C31" s="31"/>
      <c r="D31" s="32">
        <f aca="true" t="shared" si="8" ref="D31:M31">SUM(D32:D36)</f>
        <v>58550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810825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869375</v>
      </c>
      <c r="O31" s="45">
        <f t="shared" si="1"/>
        <v>164.96679316888046</v>
      </c>
      <c r="P31" s="10"/>
    </row>
    <row r="32" spans="1:16" ht="15">
      <c r="A32" s="12"/>
      <c r="B32" s="25">
        <v>341.3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162026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162026</v>
      </c>
      <c r="O32" s="47">
        <f t="shared" si="1"/>
        <v>30.7449715370019</v>
      </c>
      <c r="P32" s="9"/>
    </row>
    <row r="33" spans="1:16" ht="15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648799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648799</v>
      </c>
      <c r="O33" s="47">
        <f t="shared" si="1"/>
        <v>123.11176470588235</v>
      </c>
      <c r="P33" s="9"/>
    </row>
    <row r="34" spans="1:16" ht="15">
      <c r="A34" s="12"/>
      <c r="B34" s="25">
        <v>343.9</v>
      </c>
      <c r="C34" s="20" t="s">
        <v>38</v>
      </c>
      <c r="D34" s="46">
        <v>37207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37207</v>
      </c>
      <c r="O34" s="47">
        <f t="shared" si="1"/>
        <v>7.060151802656547</v>
      </c>
      <c r="P34" s="9"/>
    </row>
    <row r="35" spans="1:16" ht="15">
      <c r="A35" s="12"/>
      <c r="B35" s="25">
        <v>347.4</v>
      </c>
      <c r="C35" s="20" t="s">
        <v>117</v>
      </c>
      <c r="D35" s="46">
        <v>4888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4888</v>
      </c>
      <c r="O35" s="47">
        <f t="shared" si="1"/>
        <v>0.9275142314990512</v>
      </c>
      <c r="P35" s="9"/>
    </row>
    <row r="36" spans="1:16" ht="15">
      <c r="A36" s="12"/>
      <c r="B36" s="25">
        <v>349</v>
      </c>
      <c r="C36" s="20" t="s">
        <v>1</v>
      </c>
      <c r="D36" s="46">
        <v>16455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16455</v>
      </c>
      <c r="O36" s="47">
        <f t="shared" si="1"/>
        <v>3.1223908918406074</v>
      </c>
      <c r="P36" s="9"/>
    </row>
    <row r="37" spans="1:16" ht="15.75">
      <c r="A37" s="29" t="s">
        <v>34</v>
      </c>
      <c r="B37" s="30"/>
      <c r="C37" s="31"/>
      <c r="D37" s="32">
        <f aca="true" t="shared" si="9" ref="D37:M37">SUM(D38:D38)</f>
        <v>2190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2190</v>
      </c>
      <c r="O37" s="45">
        <f t="shared" si="1"/>
        <v>0.4155597722960152</v>
      </c>
      <c r="P37" s="10"/>
    </row>
    <row r="38" spans="1:16" ht="15">
      <c r="A38" s="13"/>
      <c r="B38" s="39">
        <v>354</v>
      </c>
      <c r="C38" s="21" t="s">
        <v>41</v>
      </c>
      <c r="D38" s="46">
        <v>2190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2190</v>
      </c>
      <c r="O38" s="47">
        <f t="shared" si="1"/>
        <v>0.4155597722960152</v>
      </c>
      <c r="P38" s="9"/>
    </row>
    <row r="39" spans="1:16" ht="15.75">
      <c r="A39" s="29" t="s">
        <v>5</v>
      </c>
      <c r="B39" s="30"/>
      <c r="C39" s="31"/>
      <c r="D39" s="32">
        <f aca="true" t="shared" si="10" ref="D39:M39">SUM(D40:D42)</f>
        <v>84526</v>
      </c>
      <c r="E39" s="32">
        <f t="shared" si="10"/>
        <v>0</v>
      </c>
      <c r="F39" s="32">
        <f t="shared" si="10"/>
        <v>0</v>
      </c>
      <c r="G39" s="32">
        <f t="shared" si="10"/>
        <v>11293</v>
      </c>
      <c r="H39" s="32">
        <f t="shared" si="10"/>
        <v>0</v>
      </c>
      <c r="I39" s="32">
        <f t="shared" si="10"/>
        <v>46873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142692</v>
      </c>
      <c r="O39" s="45">
        <f t="shared" si="1"/>
        <v>27.076280834914613</v>
      </c>
      <c r="P39" s="10"/>
    </row>
    <row r="40" spans="1:16" ht="15">
      <c r="A40" s="12"/>
      <c r="B40" s="25">
        <v>361.1</v>
      </c>
      <c r="C40" s="20" t="s">
        <v>42</v>
      </c>
      <c r="D40" s="46">
        <v>17991</v>
      </c>
      <c r="E40" s="46">
        <v>0</v>
      </c>
      <c r="F40" s="46">
        <v>0</v>
      </c>
      <c r="G40" s="46">
        <v>11293</v>
      </c>
      <c r="H40" s="46">
        <v>0</v>
      </c>
      <c r="I40" s="46">
        <v>46873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76157</v>
      </c>
      <c r="O40" s="47">
        <f t="shared" si="1"/>
        <v>14.451043643263757</v>
      </c>
      <c r="P40" s="9"/>
    </row>
    <row r="41" spans="1:16" ht="15">
      <c r="A41" s="12"/>
      <c r="B41" s="25">
        <v>362</v>
      </c>
      <c r="C41" s="20" t="s">
        <v>43</v>
      </c>
      <c r="D41" s="46">
        <v>32765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32765</v>
      </c>
      <c r="O41" s="47">
        <f t="shared" si="1"/>
        <v>6.217267552182163</v>
      </c>
      <c r="P41" s="9"/>
    </row>
    <row r="42" spans="1:16" ht="15">
      <c r="A42" s="12"/>
      <c r="B42" s="25">
        <v>369.9</v>
      </c>
      <c r="C42" s="20" t="s">
        <v>45</v>
      </c>
      <c r="D42" s="46">
        <v>33770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33770</v>
      </c>
      <c r="O42" s="47">
        <f t="shared" si="1"/>
        <v>6.407969639468691</v>
      </c>
      <c r="P42" s="9"/>
    </row>
    <row r="43" spans="1:16" ht="15.75">
      <c r="A43" s="29" t="s">
        <v>35</v>
      </c>
      <c r="B43" s="30"/>
      <c r="C43" s="31"/>
      <c r="D43" s="32">
        <f aca="true" t="shared" si="11" ref="D43:M43">SUM(D44:D45)</f>
        <v>111032</v>
      </c>
      <c r="E43" s="32">
        <f t="shared" si="11"/>
        <v>0</v>
      </c>
      <c r="F43" s="32">
        <f t="shared" si="11"/>
        <v>0</v>
      </c>
      <c r="G43" s="32">
        <f t="shared" si="11"/>
        <v>118000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7"/>
        <v>229032</v>
      </c>
      <c r="O43" s="45">
        <f t="shared" si="1"/>
        <v>43.4595825426945</v>
      </c>
      <c r="P43" s="9"/>
    </row>
    <row r="44" spans="1:16" ht="15">
      <c r="A44" s="12"/>
      <c r="B44" s="25">
        <v>381</v>
      </c>
      <c r="C44" s="20" t="s">
        <v>46</v>
      </c>
      <c r="D44" s="46">
        <v>80000</v>
      </c>
      <c r="E44" s="46">
        <v>0</v>
      </c>
      <c r="F44" s="46">
        <v>0</v>
      </c>
      <c r="G44" s="46">
        <v>118000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198000</v>
      </c>
      <c r="O44" s="47">
        <f t="shared" si="1"/>
        <v>37.571157495256166</v>
      </c>
      <c r="P44" s="9"/>
    </row>
    <row r="45" spans="1:16" ht="15.75" thickBot="1">
      <c r="A45" s="12"/>
      <c r="B45" s="25">
        <v>383</v>
      </c>
      <c r="C45" s="20" t="s">
        <v>97</v>
      </c>
      <c r="D45" s="46">
        <v>31032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31032</v>
      </c>
      <c r="O45" s="47">
        <f t="shared" si="1"/>
        <v>5.88842504743833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2" ref="D46:M46">SUM(D5,D15,D20,D31,D37,D39,D43)</f>
        <v>2329415</v>
      </c>
      <c r="E46" s="15">
        <f t="shared" si="12"/>
        <v>0</v>
      </c>
      <c r="F46" s="15">
        <f t="shared" si="12"/>
        <v>0</v>
      </c>
      <c r="G46" s="15">
        <f t="shared" si="12"/>
        <v>2220714</v>
      </c>
      <c r="H46" s="15">
        <f t="shared" si="12"/>
        <v>0</v>
      </c>
      <c r="I46" s="15">
        <f t="shared" si="12"/>
        <v>857698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5407827</v>
      </c>
      <c r="O46" s="38">
        <f t="shared" si="1"/>
        <v>1026.1531309297914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118</v>
      </c>
      <c r="M48" s="48"/>
      <c r="N48" s="48"/>
      <c r="O48" s="43">
        <v>5270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858898</v>
      </c>
      <c r="E5" s="27">
        <f t="shared" si="0"/>
        <v>0</v>
      </c>
      <c r="F5" s="27">
        <f t="shared" si="0"/>
        <v>0</v>
      </c>
      <c r="G5" s="27">
        <f t="shared" si="0"/>
        <v>241091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1099989</v>
      </c>
      <c r="O5" s="33">
        <f aca="true" t="shared" si="1" ref="O5:O46">(N5/O$48)</f>
        <v>212.59934286818708</v>
      </c>
      <c r="P5" s="6"/>
    </row>
    <row r="6" spans="1:16" ht="15">
      <c r="A6" s="12"/>
      <c r="B6" s="25">
        <v>311</v>
      </c>
      <c r="C6" s="20" t="s">
        <v>3</v>
      </c>
      <c r="D6" s="46">
        <v>397806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397806</v>
      </c>
      <c r="O6" s="47">
        <f t="shared" si="1"/>
        <v>76.8855817549285</v>
      </c>
      <c r="P6" s="9"/>
    </row>
    <row r="7" spans="1:16" ht="15">
      <c r="A7" s="12"/>
      <c r="B7" s="25">
        <v>312.1</v>
      </c>
      <c r="C7" s="20" t="s">
        <v>73</v>
      </c>
      <c r="D7" s="46">
        <v>87073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87073</v>
      </c>
      <c r="O7" s="47">
        <f t="shared" si="1"/>
        <v>16.828952454580595</v>
      </c>
      <c r="P7" s="9"/>
    </row>
    <row r="8" spans="1:16" ht="15">
      <c r="A8" s="12"/>
      <c r="B8" s="25">
        <v>312.42</v>
      </c>
      <c r="C8" s="20" t="s">
        <v>12</v>
      </c>
      <c r="D8" s="46">
        <v>40309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40309</v>
      </c>
      <c r="O8" s="47">
        <f t="shared" si="1"/>
        <v>7.790684190181677</v>
      </c>
      <c r="P8" s="9"/>
    </row>
    <row r="9" spans="1:16" ht="15">
      <c r="A9" s="12"/>
      <c r="B9" s="25">
        <v>312.6</v>
      </c>
      <c r="C9" s="20" t="s">
        <v>56</v>
      </c>
      <c r="D9" s="46">
        <v>0</v>
      </c>
      <c r="E9" s="46">
        <v>0</v>
      </c>
      <c r="F9" s="46">
        <v>0</v>
      </c>
      <c r="G9" s="46">
        <v>241091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241091</v>
      </c>
      <c r="O9" s="47">
        <f t="shared" si="1"/>
        <v>46.5966370313104</v>
      </c>
      <c r="P9" s="9"/>
    </row>
    <row r="10" spans="1:16" ht="15">
      <c r="A10" s="12"/>
      <c r="B10" s="25">
        <v>314.1</v>
      </c>
      <c r="C10" s="20" t="s">
        <v>14</v>
      </c>
      <c r="D10" s="46">
        <v>259063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259063</v>
      </c>
      <c r="O10" s="47">
        <f t="shared" si="1"/>
        <v>50.07015848473135</v>
      </c>
      <c r="P10" s="9"/>
    </row>
    <row r="11" spans="1:16" ht="15">
      <c r="A11" s="12"/>
      <c r="B11" s="25">
        <v>314.8</v>
      </c>
      <c r="C11" s="20" t="s">
        <v>62</v>
      </c>
      <c r="D11" s="46">
        <v>4907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4907</v>
      </c>
      <c r="O11" s="47">
        <f t="shared" si="1"/>
        <v>0.9483958252802474</v>
      </c>
      <c r="P11" s="9"/>
    </row>
    <row r="12" spans="1:16" ht="15">
      <c r="A12" s="12"/>
      <c r="B12" s="25">
        <v>315</v>
      </c>
      <c r="C12" s="20" t="s">
        <v>74</v>
      </c>
      <c r="D12" s="46">
        <v>53138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53138</v>
      </c>
      <c r="O12" s="47">
        <f t="shared" si="1"/>
        <v>10.270197139543873</v>
      </c>
      <c r="P12" s="9"/>
    </row>
    <row r="13" spans="1:16" ht="15">
      <c r="A13" s="12"/>
      <c r="B13" s="25">
        <v>316</v>
      </c>
      <c r="C13" s="20" t="s">
        <v>112</v>
      </c>
      <c r="D13" s="46">
        <v>15775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15775</v>
      </c>
      <c r="O13" s="47">
        <f t="shared" si="1"/>
        <v>3.0488983378430614</v>
      </c>
      <c r="P13" s="9"/>
    </row>
    <row r="14" spans="1:16" ht="15">
      <c r="A14" s="12"/>
      <c r="B14" s="25">
        <v>319</v>
      </c>
      <c r="C14" s="20" t="s">
        <v>83</v>
      </c>
      <c r="D14" s="46">
        <v>827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</v>
      </c>
      <c r="O14" s="47">
        <f t="shared" si="1"/>
        <v>0.15983764978739853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480571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480571</v>
      </c>
      <c r="O15" s="45">
        <f t="shared" si="1"/>
        <v>92.88190954773869</v>
      </c>
      <c r="P15" s="10"/>
    </row>
    <row r="16" spans="1:16" ht="15">
      <c r="A16" s="12"/>
      <c r="B16" s="25">
        <v>322</v>
      </c>
      <c r="C16" s="20" t="s">
        <v>0</v>
      </c>
      <c r="D16" s="46">
        <v>237759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237759</v>
      </c>
      <c r="O16" s="47">
        <f t="shared" si="1"/>
        <v>45.952647854657904</v>
      </c>
      <c r="P16" s="9"/>
    </row>
    <row r="17" spans="1:16" ht="15">
      <c r="A17" s="12"/>
      <c r="B17" s="25">
        <v>323.1</v>
      </c>
      <c r="C17" s="20" t="s">
        <v>18</v>
      </c>
      <c r="D17" s="46">
        <v>190317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190317</v>
      </c>
      <c r="O17" s="47">
        <f t="shared" si="1"/>
        <v>36.78333977580209</v>
      </c>
      <c r="P17" s="9"/>
    </row>
    <row r="18" spans="1:16" ht="15">
      <c r="A18" s="12"/>
      <c r="B18" s="25">
        <v>323.7</v>
      </c>
      <c r="C18" s="20" t="s">
        <v>19</v>
      </c>
      <c r="D18" s="46">
        <v>41554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41554</v>
      </c>
      <c r="O18" s="47">
        <f t="shared" si="1"/>
        <v>8.03131039814457</v>
      </c>
      <c r="P18" s="9"/>
    </row>
    <row r="19" spans="1:16" ht="15">
      <c r="A19" s="12"/>
      <c r="B19" s="25">
        <v>329</v>
      </c>
      <c r="C19" s="20" t="s">
        <v>20</v>
      </c>
      <c r="D19" s="46">
        <v>10941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10941</v>
      </c>
      <c r="O19" s="47">
        <f t="shared" si="1"/>
        <v>2.114611519134132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SUM(D21:D30)</f>
        <v>879217</v>
      </c>
      <c r="E20" s="32">
        <f t="shared" si="5"/>
        <v>0</v>
      </c>
      <c r="F20" s="32">
        <f t="shared" si="5"/>
        <v>0</v>
      </c>
      <c r="G20" s="32">
        <f t="shared" si="5"/>
        <v>333784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1213001</v>
      </c>
      <c r="O20" s="45">
        <f t="shared" si="1"/>
        <v>234.44163123308851</v>
      </c>
      <c r="P20" s="10"/>
    </row>
    <row r="21" spans="1:16" ht="15">
      <c r="A21" s="12"/>
      <c r="B21" s="25">
        <v>331.62</v>
      </c>
      <c r="C21" s="20" t="s">
        <v>86</v>
      </c>
      <c r="D21" s="46">
        <v>90000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90000</v>
      </c>
      <c r="O21" s="47">
        <f t="shared" si="1"/>
        <v>17.394665635871664</v>
      </c>
      <c r="P21" s="9"/>
    </row>
    <row r="22" spans="1:16" ht="15">
      <c r="A22" s="12"/>
      <c r="B22" s="25">
        <v>331.9</v>
      </c>
      <c r="C22" s="20" t="s">
        <v>23</v>
      </c>
      <c r="D22" s="46">
        <v>36662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36662</v>
      </c>
      <c r="O22" s="47">
        <f t="shared" si="1"/>
        <v>7.085813683803633</v>
      </c>
      <c r="P22" s="9"/>
    </row>
    <row r="23" spans="1:16" ht="15">
      <c r="A23" s="12"/>
      <c r="B23" s="25">
        <v>334.5</v>
      </c>
      <c r="C23" s="20" t="s">
        <v>101</v>
      </c>
      <c r="D23" s="46">
        <v>0</v>
      </c>
      <c r="E23" s="46">
        <v>0</v>
      </c>
      <c r="F23" s="46">
        <v>0</v>
      </c>
      <c r="G23" s="46">
        <v>289204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289204</v>
      </c>
      <c r="O23" s="47">
        <f t="shared" si="1"/>
        <v>55.89563200618477</v>
      </c>
      <c r="P23" s="9"/>
    </row>
    <row r="24" spans="1:16" ht="15">
      <c r="A24" s="12"/>
      <c r="B24" s="25">
        <v>335.12</v>
      </c>
      <c r="C24" s="20" t="s">
        <v>76</v>
      </c>
      <c r="D24" s="46">
        <v>197597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197597</v>
      </c>
      <c r="O24" s="47">
        <f t="shared" si="1"/>
        <v>38.190374951681484</v>
      </c>
      <c r="P24" s="9"/>
    </row>
    <row r="25" spans="1:16" ht="15">
      <c r="A25" s="12"/>
      <c r="B25" s="25">
        <v>335.14</v>
      </c>
      <c r="C25" s="20" t="s">
        <v>77</v>
      </c>
      <c r="D25" s="46">
        <v>1505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1505</v>
      </c>
      <c r="O25" s="47">
        <f t="shared" si="1"/>
        <v>0.2908774642442984</v>
      </c>
      <c r="P25" s="9"/>
    </row>
    <row r="26" spans="1:16" ht="15">
      <c r="A26" s="12"/>
      <c r="B26" s="25">
        <v>335.15</v>
      </c>
      <c r="C26" s="20" t="s">
        <v>78</v>
      </c>
      <c r="D26" s="46">
        <v>1346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1346</v>
      </c>
      <c r="O26" s="47">
        <f t="shared" si="1"/>
        <v>0.2601468882875918</v>
      </c>
      <c r="P26" s="9"/>
    </row>
    <row r="27" spans="1:16" ht="15">
      <c r="A27" s="12"/>
      <c r="B27" s="25">
        <v>335.18</v>
      </c>
      <c r="C27" s="20" t="s">
        <v>79</v>
      </c>
      <c r="D27" s="46">
        <v>271622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271622</v>
      </c>
      <c r="O27" s="47">
        <f t="shared" si="1"/>
        <v>52.49748743718593</v>
      </c>
      <c r="P27" s="9"/>
    </row>
    <row r="28" spans="1:16" ht="15">
      <c r="A28" s="12"/>
      <c r="B28" s="25">
        <v>336</v>
      </c>
      <c r="C28" s="20" t="s">
        <v>4</v>
      </c>
      <c r="D28" s="46">
        <v>275560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275560</v>
      </c>
      <c r="O28" s="47">
        <f t="shared" si="1"/>
        <v>53.258600695786626</v>
      </c>
      <c r="P28" s="9"/>
    </row>
    <row r="29" spans="1:16" ht="15">
      <c r="A29" s="12"/>
      <c r="B29" s="25">
        <v>337.7</v>
      </c>
      <c r="C29" s="20" t="s">
        <v>113</v>
      </c>
      <c r="D29" s="46">
        <v>0</v>
      </c>
      <c r="E29" s="46">
        <v>0</v>
      </c>
      <c r="F29" s="46">
        <v>0</v>
      </c>
      <c r="G29" s="46">
        <v>44580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6">SUM(D29:M29)</f>
        <v>44580</v>
      </c>
      <c r="O29" s="47">
        <f t="shared" si="1"/>
        <v>8.616157711635099</v>
      </c>
      <c r="P29" s="9"/>
    </row>
    <row r="30" spans="1:16" ht="15">
      <c r="A30" s="12"/>
      <c r="B30" s="25">
        <v>339</v>
      </c>
      <c r="C30" s="20" t="s">
        <v>28</v>
      </c>
      <c r="D30" s="46">
        <v>4925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4925</v>
      </c>
      <c r="O30" s="47">
        <f t="shared" si="1"/>
        <v>0.9518747584074218</v>
      </c>
      <c r="P30" s="9"/>
    </row>
    <row r="31" spans="1:16" ht="15.75">
      <c r="A31" s="29" t="s">
        <v>33</v>
      </c>
      <c r="B31" s="30"/>
      <c r="C31" s="31"/>
      <c r="D31" s="32">
        <f aca="true" t="shared" si="8" ref="D31:M31">SUM(D32:D35)</f>
        <v>54376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811244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865620</v>
      </c>
      <c r="O31" s="45">
        <f t="shared" si="1"/>
        <v>167.30189408581367</v>
      </c>
      <c r="P31" s="10"/>
    </row>
    <row r="32" spans="1:16" ht="15">
      <c r="A32" s="12"/>
      <c r="B32" s="25">
        <v>341.3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155979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155979</v>
      </c>
      <c r="O32" s="47">
        <f t="shared" si="1"/>
        <v>30.146695013529186</v>
      </c>
      <c r="P32" s="9"/>
    </row>
    <row r="33" spans="1:16" ht="15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655265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655265</v>
      </c>
      <c r="O33" s="47">
        <f t="shared" si="1"/>
        <v>126.64572864321607</v>
      </c>
      <c r="P33" s="9"/>
    </row>
    <row r="34" spans="1:16" ht="15">
      <c r="A34" s="12"/>
      <c r="B34" s="25">
        <v>343.9</v>
      </c>
      <c r="C34" s="20" t="s">
        <v>38</v>
      </c>
      <c r="D34" s="46">
        <v>35773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35773</v>
      </c>
      <c r="O34" s="47">
        <f t="shared" si="1"/>
        <v>6.913993042133746</v>
      </c>
      <c r="P34" s="9"/>
    </row>
    <row r="35" spans="1:16" ht="15">
      <c r="A35" s="12"/>
      <c r="B35" s="25">
        <v>349</v>
      </c>
      <c r="C35" s="20" t="s">
        <v>1</v>
      </c>
      <c r="D35" s="46">
        <v>18603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18603</v>
      </c>
      <c r="O35" s="47">
        <f t="shared" si="1"/>
        <v>3.5954773869346734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SUM(D37:D37)</f>
        <v>3522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3522</v>
      </c>
      <c r="O36" s="45">
        <f t="shared" si="1"/>
        <v>0.6807112485504445</v>
      </c>
      <c r="P36" s="10"/>
    </row>
    <row r="37" spans="1:16" ht="15">
      <c r="A37" s="13"/>
      <c r="B37" s="39">
        <v>354</v>
      </c>
      <c r="C37" s="21" t="s">
        <v>41</v>
      </c>
      <c r="D37" s="46">
        <v>3522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3522</v>
      </c>
      <c r="O37" s="47">
        <f t="shared" si="1"/>
        <v>0.6807112485504445</v>
      </c>
      <c r="P37" s="9"/>
    </row>
    <row r="38" spans="1:16" ht="15.75">
      <c r="A38" s="29" t="s">
        <v>5</v>
      </c>
      <c r="B38" s="30"/>
      <c r="C38" s="31"/>
      <c r="D38" s="32">
        <f aca="true" t="shared" si="10" ref="D38:M38">SUM(D39:D42)</f>
        <v>111541</v>
      </c>
      <c r="E38" s="32">
        <f t="shared" si="10"/>
        <v>0</v>
      </c>
      <c r="F38" s="32">
        <f t="shared" si="10"/>
        <v>0</v>
      </c>
      <c r="G38" s="32">
        <f t="shared" si="10"/>
        <v>1610</v>
      </c>
      <c r="H38" s="32">
        <f t="shared" si="10"/>
        <v>0</v>
      </c>
      <c r="I38" s="32">
        <f t="shared" si="10"/>
        <v>23272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136423</v>
      </c>
      <c r="O38" s="45">
        <f t="shared" si="1"/>
        <v>26.367027444916893</v>
      </c>
      <c r="P38" s="10"/>
    </row>
    <row r="39" spans="1:16" ht="15">
      <c r="A39" s="12"/>
      <c r="B39" s="25">
        <v>361.1</v>
      </c>
      <c r="C39" s="20" t="s">
        <v>42</v>
      </c>
      <c r="D39" s="46">
        <v>7920</v>
      </c>
      <c r="E39" s="46">
        <v>0</v>
      </c>
      <c r="F39" s="46">
        <v>0</v>
      </c>
      <c r="G39" s="46">
        <v>1610</v>
      </c>
      <c r="H39" s="46">
        <v>0</v>
      </c>
      <c r="I39" s="46">
        <v>23272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32802</v>
      </c>
      <c r="O39" s="47">
        <f t="shared" si="1"/>
        <v>6.33977580208736</v>
      </c>
      <c r="P39" s="9"/>
    </row>
    <row r="40" spans="1:16" ht="15">
      <c r="A40" s="12"/>
      <c r="B40" s="25">
        <v>362</v>
      </c>
      <c r="C40" s="20" t="s">
        <v>43</v>
      </c>
      <c r="D40" s="46">
        <v>30000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30000</v>
      </c>
      <c r="O40" s="47">
        <f t="shared" si="1"/>
        <v>5.798221878623889</v>
      </c>
      <c r="P40" s="9"/>
    </row>
    <row r="41" spans="1:16" ht="15">
      <c r="A41" s="12"/>
      <c r="B41" s="25">
        <v>366</v>
      </c>
      <c r="C41" s="20" t="s">
        <v>68</v>
      </c>
      <c r="D41" s="46">
        <v>56552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56552</v>
      </c>
      <c r="O41" s="47">
        <f t="shared" si="1"/>
        <v>10.930034789331271</v>
      </c>
      <c r="P41" s="9"/>
    </row>
    <row r="42" spans="1:16" ht="15">
      <c r="A42" s="12"/>
      <c r="B42" s="25">
        <v>369.9</v>
      </c>
      <c r="C42" s="20" t="s">
        <v>45</v>
      </c>
      <c r="D42" s="46">
        <v>17069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17069</v>
      </c>
      <c r="O42" s="47">
        <f t="shared" si="1"/>
        <v>3.298994974874372</v>
      </c>
      <c r="P42" s="9"/>
    </row>
    <row r="43" spans="1:16" ht="15.75">
      <c r="A43" s="29" t="s">
        <v>35</v>
      </c>
      <c r="B43" s="30"/>
      <c r="C43" s="31"/>
      <c r="D43" s="32">
        <f aca="true" t="shared" si="11" ref="D43:M43">SUM(D44:D45)</f>
        <v>135741</v>
      </c>
      <c r="E43" s="32">
        <f t="shared" si="11"/>
        <v>0</v>
      </c>
      <c r="F43" s="32">
        <f t="shared" si="11"/>
        <v>0</v>
      </c>
      <c r="G43" s="32">
        <f t="shared" si="11"/>
        <v>125000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7"/>
        <v>260741</v>
      </c>
      <c r="O43" s="45">
        <f t="shared" si="1"/>
        <v>50.39447236180904</v>
      </c>
      <c r="P43" s="9"/>
    </row>
    <row r="44" spans="1:16" ht="15">
      <c r="A44" s="12"/>
      <c r="B44" s="25">
        <v>381</v>
      </c>
      <c r="C44" s="20" t="s">
        <v>46</v>
      </c>
      <c r="D44" s="46">
        <v>61575</v>
      </c>
      <c r="E44" s="46">
        <v>0</v>
      </c>
      <c r="F44" s="46">
        <v>0</v>
      </c>
      <c r="G44" s="46">
        <v>125000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186575</v>
      </c>
      <c r="O44" s="47">
        <f t="shared" si="1"/>
        <v>36.06010823347507</v>
      </c>
      <c r="P44" s="9"/>
    </row>
    <row r="45" spans="1:16" ht="15.75" thickBot="1">
      <c r="A45" s="12"/>
      <c r="B45" s="25">
        <v>383</v>
      </c>
      <c r="C45" s="20" t="s">
        <v>97</v>
      </c>
      <c r="D45" s="46">
        <v>74166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74166</v>
      </c>
      <c r="O45" s="47">
        <f t="shared" si="1"/>
        <v>14.334364128333977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2" ref="D46:M46">SUM(D5,D15,D20,D31,D36,D38,D43)</f>
        <v>2523866</v>
      </c>
      <c r="E46" s="15">
        <f t="shared" si="12"/>
        <v>0</v>
      </c>
      <c r="F46" s="15">
        <f t="shared" si="12"/>
        <v>0</v>
      </c>
      <c r="G46" s="15">
        <f t="shared" si="12"/>
        <v>701485</v>
      </c>
      <c r="H46" s="15">
        <f t="shared" si="12"/>
        <v>0</v>
      </c>
      <c r="I46" s="15">
        <f t="shared" si="12"/>
        <v>834516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4059867</v>
      </c>
      <c r="O46" s="38">
        <f t="shared" si="1"/>
        <v>784.6669887901044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114</v>
      </c>
      <c r="M48" s="48"/>
      <c r="N48" s="48"/>
      <c r="O48" s="43">
        <v>5174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814167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814167</v>
      </c>
      <c r="O5" s="33">
        <f aca="true" t="shared" si="1" ref="O5:O45">(N5/O$47)</f>
        <v>156.120230105465</v>
      </c>
      <c r="P5" s="6"/>
    </row>
    <row r="6" spans="1:16" ht="15">
      <c r="A6" s="12"/>
      <c r="B6" s="25">
        <v>311</v>
      </c>
      <c r="C6" s="20" t="s">
        <v>3</v>
      </c>
      <c r="D6" s="46">
        <v>376318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376318</v>
      </c>
      <c r="O6" s="47">
        <f t="shared" si="1"/>
        <v>72.16069031639502</v>
      </c>
      <c r="P6" s="9"/>
    </row>
    <row r="7" spans="1:16" ht="15">
      <c r="A7" s="12"/>
      <c r="B7" s="25">
        <v>312.1</v>
      </c>
      <c r="C7" s="20" t="s">
        <v>73</v>
      </c>
      <c r="D7" s="46">
        <v>88016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88016</v>
      </c>
      <c r="O7" s="47">
        <f t="shared" si="1"/>
        <v>16.877468839884948</v>
      </c>
      <c r="P7" s="9"/>
    </row>
    <row r="8" spans="1:16" ht="15">
      <c r="A8" s="12"/>
      <c r="B8" s="25">
        <v>312.42</v>
      </c>
      <c r="C8" s="20" t="s">
        <v>12</v>
      </c>
      <c r="D8" s="46">
        <v>39769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39769</v>
      </c>
      <c r="O8" s="47">
        <f t="shared" si="1"/>
        <v>7.625886864813039</v>
      </c>
      <c r="P8" s="9"/>
    </row>
    <row r="9" spans="1:16" ht="15">
      <c r="A9" s="12"/>
      <c r="B9" s="25">
        <v>312.6</v>
      </c>
      <c r="C9" s="20" t="s">
        <v>56</v>
      </c>
      <c r="D9" s="46">
        <v>1119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1119</v>
      </c>
      <c r="O9" s="47">
        <f t="shared" si="1"/>
        <v>0.21457334611697026</v>
      </c>
      <c r="P9" s="9"/>
    </row>
    <row r="10" spans="1:16" ht="15">
      <c r="A10" s="12"/>
      <c r="B10" s="25">
        <v>314.1</v>
      </c>
      <c r="C10" s="20" t="s">
        <v>14</v>
      </c>
      <c r="D10" s="46">
        <v>251660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251660</v>
      </c>
      <c r="O10" s="47">
        <f t="shared" si="1"/>
        <v>48.25695110258869</v>
      </c>
      <c r="P10" s="9"/>
    </row>
    <row r="11" spans="1:16" ht="15">
      <c r="A11" s="12"/>
      <c r="B11" s="25">
        <v>314.8</v>
      </c>
      <c r="C11" s="20" t="s">
        <v>62</v>
      </c>
      <c r="D11" s="46">
        <v>5522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5522</v>
      </c>
      <c r="O11" s="47">
        <f t="shared" si="1"/>
        <v>1.058868648130393</v>
      </c>
      <c r="P11" s="9"/>
    </row>
    <row r="12" spans="1:16" ht="15">
      <c r="A12" s="12"/>
      <c r="B12" s="25">
        <v>315</v>
      </c>
      <c r="C12" s="20" t="s">
        <v>74</v>
      </c>
      <c r="D12" s="46">
        <v>51763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51763</v>
      </c>
      <c r="O12" s="47">
        <f t="shared" si="1"/>
        <v>9.925790987535954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334509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334509</v>
      </c>
      <c r="O13" s="45">
        <f t="shared" si="1"/>
        <v>64.14362416107383</v>
      </c>
      <c r="P13" s="10"/>
    </row>
    <row r="14" spans="1:16" ht="15">
      <c r="A14" s="12"/>
      <c r="B14" s="25">
        <v>322</v>
      </c>
      <c r="C14" s="20" t="s">
        <v>0</v>
      </c>
      <c r="D14" s="46">
        <v>65535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65535</v>
      </c>
      <c r="O14" s="47">
        <f t="shared" si="1"/>
        <v>12.566634707574305</v>
      </c>
      <c r="P14" s="9"/>
    </row>
    <row r="15" spans="1:16" ht="15">
      <c r="A15" s="12"/>
      <c r="B15" s="25">
        <v>323.1</v>
      </c>
      <c r="C15" s="20" t="s">
        <v>18</v>
      </c>
      <c r="D15" s="46">
        <v>192944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192944</v>
      </c>
      <c r="O15" s="47">
        <f t="shared" si="1"/>
        <v>36.997890699904126</v>
      </c>
      <c r="P15" s="9"/>
    </row>
    <row r="16" spans="1:16" ht="15">
      <c r="A16" s="12"/>
      <c r="B16" s="25">
        <v>323.7</v>
      </c>
      <c r="C16" s="20" t="s">
        <v>19</v>
      </c>
      <c r="D16" s="46">
        <v>46025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46025</v>
      </c>
      <c r="O16" s="47">
        <f t="shared" si="1"/>
        <v>8.825503355704697</v>
      </c>
      <c r="P16" s="9"/>
    </row>
    <row r="17" spans="1:16" ht="15">
      <c r="A17" s="12"/>
      <c r="B17" s="25">
        <v>329</v>
      </c>
      <c r="C17" s="20" t="s">
        <v>20</v>
      </c>
      <c r="D17" s="46">
        <v>30005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30005</v>
      </c>
      <c r="O17" s="47">
        <f t="shared" si="1"/>
        <v>5.7535953978907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SUM(D19:D28)</f>
        <v>1236024</v>
      </c>
      <c r="E18" s="32">
        <f t="shared" si="5"/>
        <v>0</v>
      </c>
      <c r="F18" s="32">
        <f t="shared" si="5"/>
        <v>0</v>
      </c>
      <c r="G18" s="32">
        <f t="shared" si="5"/>
        <v>1406062</v>
      </c>
      <c r="H18" s="32">
        <f t="shared" si="5"/>
        <v>0</v>
      </c>
      <c r="I18" s="32">
        <f t="shared" si="5"/>
        <v>656160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3298246</v>
      </c>
      <c r="O18" s="45">
        <f t="shared" si="1"/>
        <v>632.4536912751678</v>
      </c>
      <c r="P18" s="10"/>
    </row>
    <row r="19" spans="1:16" ht="15">
      <c r="A19" s="12"/>
      <c r="B19" s="25">
        <v>331.9</v>
      </c>
      <c r="C19" s="20" t="s">
        <v>23</v>
      </c>
      <c r="D19" s="46">
        <v>36420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36420</v>
      </c>
      <c r="O19" s="47">
        <f t="shared" si="1"/>
        <v>6.9837008628954935</v>
      </c>
      <c r="P19" s="9"/>
    </row>
    <row r="20" spans="1:16" ht="15">
      <c r="A20" s="12"/>
      <c r="B20" s="25">
        <v>334.34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656160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656160</v>
      </c>
      <c r="O20" s="47">
        <f t="shared" si="1"/>
        <v>125.82166826462128</v>
      </c>
      <c r="P20" s="9"/>
    </row>
    <row r="21" spans="1:16" ht="15">
      <c r="A21" s="12"/>
      <c r="B21" s="25">
        <v>334.5</v>
      </c>
      <c r="C21" s="20" t="s">
        <v>101</v>
      </c>
      <c r="D21" s="46">
        <v>0</v>
      </c>
      <c r="E21" s="46">
        <v>0</v>
      </c>
      <c r="F21" s="46">
        <v>0</v>
      </c>
      <c r="G21" s="46">
        <v>1406062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1406062</v>
      </c>
      <c r="O21" s="47">
        <f t="shared" si="1"/>
        <v>269.6187919463087</v>
      </c>
      <c r="P21" s="9"/>
    </row>
    <row r="22" spans="1:16" ht="15">
      <c r="A22" s="12"/>
      <c r="B22" s="25">
        <v>334.9</v>
      </c>
      <c r="C22" s="20" t="s">
        <v>108</v>
      </c>
      <c r="D22" s="46">
        <v>470900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470900</v>
      </c>
      <c r="O22" s="47">
        <f t="shared" si="1"/>
        <v>90.29721955896453</v>
      </c>
      <c r="P22" s="9"/>
    </row>
    <row r="23" spans="1:16" ht="15">
      <c r="A23" s="12"/>
      <c r="B23" s="25">
        <v>335.12</v>
      </c>
      <c r="C23" s="20" t="s">
        <v>76</v>
      </c>
      <c r="D23" s="46">
        <v>186601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186601</v>
      </c>
      <c r="O23" s="47">
        <f t="shared" si="1"/>
        <v>35.78159156279962</v>
      </c>
      <c r="P23" s="9"/>
    </row>
    <row r="24" spans="1:16" ht="15">
      <c r="A24" s="12"/>
      <c r="B24" s="25">
        <v>335.14</v>
      </c>
      <c r="C24" s="20" t="s">
        <v>77</v>
      </c>
      <c r="D24" s="46">
        <v>1488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1488</v>
      </c>
      <c r="O24" s="47">
        <f t="shared" si="1"/>
        <v>0.2853307766059444</v>
      </c>
      <c r="P24" s="9"/>
    </row>
    <row r="25" spans="1:16" ht="15">
      <c r="A25" s="12"/>
      <c r="B25" s="25">
        <v>335.15</v>
      </c>
      <c r="C25" s="20" t="s">
        <v>78</v>
      </c>
      <c r="D25" s="46">
        <v>489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489</v>
      </c>
      <c r="O25" s="47">
        <f t="shared" si="1"/>
        <v>0.0937679769894535</v>
      </c>
      <c r="P25" s="9"/>
    </row>
    <row r="26" spans="1:16" ht="15">
      <c r="A26" s="12"/>
      <c r="B26" s="25">
        <v>335.18</v>
      </c>
      <c r="C26" s="20" t="s">
        <v>79</v>
      </c>
      <c r="D26" s="46">
        <v>253300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253300</v>
      </c>
      <c r="O26" s="47">
        <f t="shared" si="1"/>
        <v>48.57142857142857</v>
      </c>
      <c r="P26" s="9"/>
    </row>
    <row r="27" spans="1:16" ht="15">
      <c r="A27" s="12"/>
      <c r="B27" s="25">
        <v>336</v>
      </c>
      <c r="C27" s="20" t="s">
        <v>4</v>
      </c>
      <c r="D27" s="46">
        <v>275560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275560</v>
      </c>
      <c r="O27" s="47">
        <f t="shared" si="1"/>
        <v>52.8398849472675</v>
      </c>
      <c r="P27" s="9"/>
    </row>
    <row r="28" spans="1:16" ht="15">
      <c r="A28" s="12"/>
      <c r="B28" s="25">
        <v>339</v>
      </c>
      <c r="C28" s="20" t="s">
        <v>28</v>
      </c>
      <c r="D28" s="46">
        <v>11266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45">SUM(D28:M28)</f>
        <v>11266</v>
      </c>
      <c r="O28" s="47">
        <f t="shared" si="1"/>
        <v>2.160306807286673</v>
      </c>
      <c r="P28" s="9"/>
    </row>
    <row r="29" spans="1:16" ht="15.75">
      <c r="A29" s="29" t="s">
        <v>33</v>
      </c>
      <c r="B29" s="30"/>
      <c r="C29" s="31"/>
      <c r="D29" s="32">
        <f aca="true" t="shared" si="8" ref="D29:M29">SUM(D30:D33)</f>
        <v>123089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144417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267506</v>
      </c>
      <c r="O29" s="45">
        <f t="shared" si="1"/>
        <v>51.29549376797699</v>
      </c>
      <c r="P29" s="10"/>
    </row>
    <row r="30" spans="1:16" ht="15">
      <c r="A30" s="12"/>
      <c r="B30" s="25">
        <v>341.3</v>
      </c>
      <c r="C30" s="20" t="s">
        <v>80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144417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144417</v>
      </c>
      <c r="O30" s="47">
        <f t="shared" si="1"/>
        <v>27.69261744966443</v>
      </c>
      <c r="P30" s="9"/>
    </row>
    <row r="31" spans="1:16" ht="15">
      <c r="A31" s="12"/>
      <c r="B31" s="25">
        <v>342.1</v>
      </c>
      <c r="C31" s="20" t="s">
        <v>109</v>
      </c>
      <c r="D31" s="46">
        <v>67900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67900</v>
      </c>
      <c r="O31" s="47">
        <f t="shared" si="1"/>
        <v>13.020134228187919</v>
      </c>
      <c r="P31" s="9"/>
    </row>
    <row r="32" spans="1:16" ht="15">
      <c r="A32" s="12"/>
      <c r="B32" s="25">
        <v>343.9</v>
      </c>
      <c r="C32" s="20" t="s">
        <v>38</v>
      </c>
      <c r="D32" s="46">
        <v>36033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36033</v>
      </c>
      <c r="O32" s="47">
        <f t="shared" si="1"/>
        <v>6.909491850431448</v>
      </c>
      <c r="P32" s="9"/>
    </row>
    <row r="33" spans="1:16" ht="15">
      <c r="A33" s="12"/>
      <c r="B33" s="25">
        <v>349</v>
      </c>
      <c r="C33" s="20" t="s">
        <v>1</v>
      </c>
      <c r="D33" s="46">
        <v>19156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19156</v>
      </c>
      <c r="O33" s="47">
        <f t="shared" si="1"/>
        <v>3.6732502396931928</v>
      </c>
      <c r="P33" s="9"/>
    </row>
    <row r="34" spans="1:16" ht="15.75">
      <c r="A34" s="29" t="s">
        <v>34</v>
      </c>
      <c r="B34" s="30"/>
      <c r="C34" s="31"/>
      <c r="D34" s="32">
        <f aca="true" t="shared" si="9" ref="D34:M34">SUM(D35:D35)</f>
        <v>4844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4844</v>
      </c>
      <c r="O34" s="45">
        <f t="shared" si="1"/>
        <v>0.9288590604026845</v>
      </c>
      <c r="P34" s="10"/>
    </row>
    <row r="35" spans="1:16" ht="15">
      <c r="A35" s="13"/>
      <c r="B35" s="39">
        <v>354</v>
      </c>
      <c r="C35" s="21" t="s">
        <v>41</v>
      </c>
      <c r="D35" s="46">
        <v>4844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4844</v>
      </c>
      <c r="O35" s="47">
        <f t="shared" si="1"/>
        <v>0.9288590604026845</v>
      </c>
      <c r="P35" s="9"/>
    </row>
    <row r="36" spans="1:16" ht="15.75">
      <c r="A36" s="29" t="s">
        <v>5</v>
      </c>
      <c r="B36" s="30"/>
      <c r="C36" s="31"/>
      <c r="D36" s="32">
        <f aca="true" t="shared" si="10" ref="D36:M36">SUM(D37:D40)</f>
        <v>60215</v>
      </c>
      <c r="E36" s="32">
        <f t="shared" si="10"/>
        <v>0</v>
      </c>
      <c r="F36" s="32">
        <f t="shared" si="10"/>
        <v>0</v>
      </c>
      <c r="G36" s="32">
        <f t="shared" si="10"/>
        <v>70</v>
      </c>
      <c r="H36" s="32">
        <f t="shared" si="10"/>
        <v>0</v>
      </c>
      <c r="I36" s="32">
        <f t="shared" si="10"/>
        <v>9100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69385</v>
      </c>
      <c r="O36" s="45">
        <f t="shared" si="1"/>
        <v>13.304889741131351</v>
      </c>
      <c r="P36" s="10"/>
    </row>
    <row r="37" spans="1:16" ht="15">
      <c r="A37" s="12"/>
      <c r="B37" s="25">
        <v>361.1</v>
      </c>
      <c r="C37" s="20" t="s">
        <v>42</v>
      </c>
      <c r="D37" s="46">
        <v>1574</v>
      </c>
      <c r="E37" s="46">
        <v>0</v>
      </c>
      <c r="F37" s="46">
        <v>0</v>
      </c>
      <c r="G37" s="46">
        <v>70</v>
      </c>
      <c r="H37" s="46">
        <v>0</v>
      </c>
      <c r="I37" s="46">
        <v>9100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10744</v>
      </c>
      <c r="O37" s="47">
        <f t="shared" si="1"/>
        <v>2.0602109300095877</v>
      </c>
      <c r="P37" s="9"/>
    </row>
    <row r="38" spans="1:16" ht="15">
      <c r="A38" s="12"/>
      <c r="B38" s="25">
        <v>362</v>
      </c>
      <c r="C38" s="20" t="s">
        <v>43</v>
      </c>
      <c r="D38" s="46">
        <v>29350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29350</v>
      </c>
      <c r="O38" s="47">
        <f t="shared" si="1"/>
        <v>5.627996164908916</v>
      </c>
      <c r="P38" s="9"/>
    </row>
    <row r="39" spans="1:16" ht="15">
      <c r="A39" s="12"/>
      <c r="B39" s="25">
        <v>366</v>
      </c>
      <c r="C39" s="20" t="s">
        <v>68</v>
      </c>
      <c r="D39" s="46">
        <v>20824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20824</v>
      </c>
      <c r="O39" s="47">
        <f t="shared" si="1"/>
        <v>3.993096836049856</v>
      </c>
      <c r="P39" s="9"/>
    </row>
    <row r="40" spans="1:16" ht="15">
      <c r="A40" s="12"/>
      <c r="B40" s="25">
        <v>369.9</v>
      </c>
      <c r="C40" s="20" t="s">
        <v>45</v>
      </c>
      <c r="D40" s="46">
        <v>8467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8467</v>
      </c>
      <c r="O40" s="47">
        <f t="shared" si="1"/>
        <v>1.6235858101629914</v>
      </c>
      <c r="P40" s="9"/>
    </row>
    <row r="41" spans="1:16" ht="15.75">
      <c r="A41" s="29" t="s">
        <v>35</v>
      </c>
      <c r="B41" s="30"/>
      <c r="C41" s="31"/>
      <c r="D41" s="32">
        <f aca="true" t="shared" si="11" ref="D41:M41">SUM(D42:D44)</f>
        <v>333632</v>
      </c>
      <c r="E41" s="32">
        <f t="shared" si="11"/>
        <v>0</v>
      </c>
      <c r="F41" s="32">
        <f t="shared" si="11"/>
        <v>0</v>
      </c>
      <c r="G41" s="32">
        <f t="shared" si="11"/>
        <v>409968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7"/>
        <v>743600</v>
      </c>
      <c r="O41" s="45">
        <f t="shared" si="1"/>
        <v>142.58868648130394</v>
      </c>
      <c r="P41" s="9"/>
    </row>
    <row r="42" spans="1:16" ht="15">
      <c r="A42" s="12"/>
      <c r="B42" s="25">
        <v>381</v>
      </c>
      <c r="C42" s="20" t="s">
        <v>46</v>
      </c>
      <c r="D42" s="46">
        <v>59900</v>
      </c>
      <c r="E42" s="46">
        <v>0</v>
      </c>
      <c r="F42" s="46">
        <v>0</v>
      </c>
      <c r="G42" s="46">
        <v>409968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469868</v>
      </c>
      <c r="O42" s="47">
        <f t="shared" si="1"/>
        <v>90.0993288590604</v>
      </c>
      <c r="P42" s="9"/>
    </row>
    <row r="43" spans="1:16" ht="15">
      <c r="A43" s="12"/>
      <c r="B43" s="25">
        <v>383</v>
      </c>
      <c r="C43" s="20" t="s">
        <v>97</v>
      </c>
      <c r="D43" s="46">
        <v>23838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23838</v>
      </c>
      <c r="O43" s="47">
        <f t="shared" si="1"/>
        <v>4.57104506232023</v>
      </c>
      <c r="P43" s="9"/>
    </row>
    <row r="44" spans="1:16" ht="15.75" thickBot="1">
      <c r="A44" s="12"/>
      <c r="B44" s="25">
        <v>388.1</v>
      </c>
      <c r="C44" s="20" t="s">
        <v>105</v>
      </c>
      <c r="D44" s="46">
        <v>249894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249894</v>
      </c>
      <c r="O44" s="47">
        <f t="shared" si="1"/>
        <v>47.9183125599233</v>
      </c>
      <c r="P44" s="9"/>
    </row>
    <row r="45" spans="1:119" ht="16.5" thickBot="1">
      <c r="A45" s="14" t="s">
        <v>39</v>
      </c>
      <c r="B45" s="23"/>
      <c r="C45" s="22"/>
      <c r="D45" s="15">
        <f aca="true" t="shared" si="12" ref="D45:M45">SUM(D5,D13,D18,D29,D34,D36,D41)</f>
        <v>2906480</v>
      </c>
      <c r="E45" s="15">
        <f t="shared" si="12"/>
        <v>0</v>
      </c>
      <c r="F45" s="15">
        <f t="shared" si="12"/>
        <v>0</v>
      </c>
      <c r="G45" s="15">
        <f t="shared" si="12"/>
        <v>1816100</v>
      </c>
      <c r="H45" s="15">
        <f t="shared" si="12"/>
        <v>0</v>
      </c>
      <c r="I45" s="15">
        <f t="shared" si="12"/>
        <v>809677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7"/>
        <v>5532257</v>
      </c>
      <c r="O45" s="38">
        <f t="shared" si="1"/>
        <v>1060.8354745925217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110</v>
      </c>
      <c r="M47" s="48"/>
      <c r="N47" s="48"/>
      <c r="O47" s="43">
        <v>5215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778854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778854</v>
      </c>
      <c r="O5" s="33">
        <f aca="true" t="shared" si="1" ref="O5:O43">(N5/O$45)</f>
        <v>147.14793122992631</v>
      </c>
      <c r="P5" s="6"/>
    </row>
    <row r="6" spans="1:16" ht="15">
      <c r="A6" s="12"/>
      <c r="B6" s="25">
        <v>311</v>
      </c>
      <c r="C6" s="20" t="s">
        <v>3</v>
      </c>
      <c r="D6" s="46">
        <v>363656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363656</v>
      </c>
      <c r="O6" s="47">
        <f t="shared" si="1"/>
        <v>68.70508218401663</v>
      </c>
      <c r="P6" s="9"/>
    </row>
    <row r="7" spans="1:16" ht="15">
      <c r="A7" s="12"/>
      <c r="B7" s="25">
        <v>312.1</v>
      </c>
      <c r="C7" s="20" t="s">
        <v>73</v>
      </c>
      <c r="D7" s="46">
        <v>74726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74726</v>
      </c>
      <c r="O7" s="47">
        <f t="shared" si="1"/>
        <v>14.117891554883808</v>
      </c>
      <c r="P7" s="9"/>
    </row>
    <row r="8" spans="1:16" ht="15">
      <c r="A8" s="12"/>
      <c r="B8" s="25">
        <v>312.42</v>
      </c>
      <c r="C8" s="20" t="s">
        <v>12</v>
      </c>
      <c r="D8" s="46">
        <v>34463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34463</v>
      </c>
      <c r="O8" s="47">
        <f t="shared" si="1"/>
        <v>6.511052333270357</v>
      </c>
      <c r="P8" s="9"/>
    </row>
    <row r="9" spans="1:16" ht="15">
      <c r="A9" s="12"/>
      <c r="B9" s="25">
        <v>312.6</v>
      </c>
      <c r="C9" s="20" t="s">
        <v>56</v>
      </c>
      <c r="D9" s="46">
        <v>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766</v>
      </c>
      <c r="O9" s="47">
        <f t="shared" si="1"/>
        <v>0.1447194407708294</v>
      </c>
      <c r="P9" s="9"/>
    </row>
    <row r="10" spans="1:16" ht="15">
      <c r="A10" s="12"/>
      <c r="B10" s="25">
        <v>314.1</v>
      </c>
      <c r="C10" s="20" t="s">
        <v>14</v>
      </c>
      <c r="D10" s="46">
        <v>241422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241422</v>
      </c>
      <c r="O10" s="47">
        <f t="shared" si="1"/>
        <v>45.61156244095976</v>
      </c>
      <c r="P10" s="9"/>
    </row>
    <row r="11" spans="1:16" ht="15">
      <c r="A11" s="12"/>
      <c r="B11" s="25">
        <v>314.8</v>
      </c>
      <c r="C11" s="20" t="s">
        <v>62</v>
      </c>
      <c r="D11" s="46">
        <v>9356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9356</v>
      </c>
      <c r="O11" s="47">
        <f t="shared" si="1"/>
        <v>1.767617608161723</v>
      </c>
      <c r="P11" s="9"/>
    </row>
    <row r="12" spans="1:16" ht="15">
      <c r="A12" s="12"/>
      <c r="B12" s="25">
        <v>315</v>
      </c>
      <c r="C12" s="20" t="s">
        <v>74</v>
      </c>
      <c r="D12" s="46">
        <v>54465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54465</v>
      </c>
      <c r="O12" s="47">
        <f t="shared" si="1"/>
        <v>10.290005667863216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351688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351688</v>
      </c>
      <c r="O13" s="45">
        <f t="shared" si="1"/>
        <v>66.44398261855281</v>
      </c>
      <c r="P13" s="10"/>
    </row>
    <row r="14" spans="1:16" ht="15">
      <c r="A14" s="12"/>
      <c r="B14" s="25">
        <v>322</v>
      </c>
      <c r="C14" s="20" t="s">
        <v>0</v>
      </c>
      <c r="D14" s="46">
        <v>109204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109204</v>
      </c>
      <c r="O14" s="47">
        <f t="shared" si="1"/>
        <v>20.63177781976195</v>
      </c>
      <c r="P14" s="9"/>
    </row>
    <row r="15" spans="1:16" ht="15">
      <c r="A15" s="12"/>
      <c r="B15" s="25">
        <v>323.1</v>
      </c>
      <c r="C15" s="20" t="s">
        <v>18</v>
      </c>
      <c r="D15" s="46">
        <v>186155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186155</v>
      </c>
      <c r="O15" s="47">
        <f t="shared" si="1"/>
        <v>35.170035896467034</v>
      </c>
      <c r="P15" s="9"/>
    </row>
    <row r="16" spans="1:16" ht="15">
      <c r="A16" s="12"/>
      <c r="B16" s="25">
        <v>323.7</v>
      </c>
      <c r="C16" s="20" t="s">
        <v>19</v>
      </c>
      <c r="D16" s="46">
        <v>30847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30847</v>
      </c>
      <c r="O16" s="47">
        <f t="shared" si="1"/>
        <v>5.827885887020593</v>
      </c>
      <c r="P16" s="9"/>
    </row>
    <row r="17" spans="1:16" ht="15">
      <c r="A17" s="12"/>
      <c r="B17" s="25">
        <v>329</v>
      </c>
      <c r="C17" s="20" t="s">
        <v>20</v>
      </c>
      <c r="D17" s="46">
        <v>25482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25482</v>
      </c>
      <c r="O17" s="47">
        <f t="shared" si="1"/>
        <v>4.81428301530323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SUM(D19:D28)</f>
        <v>743882</v>
      </c>
      <c r="E18" s="32">
        <f t="shared" si="5"/>
        <v>0</v>
      </c>
      <c r="F18" s="32">
        <f t="shared" si="5"/>
        <v>0</v>
      </c>
      <c r="G18" s="32">
        <f t="shared" si="5"/>
        <v>318410</v>
      </c>
      <c r="H18" s="32">
        <f t="shared" si="5"/>
        <v>0</v>
      </c>
      <c r="I18" s="32">
        <f t="shared" si="5"/>
        <v>645253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1707545</v>
      </c>
      <c r="O18" s="45">
        <f t="shared" si="1"/>
        <v>322.6043831475534</v>
      </c>
      <c r="P18" s="10"/>
    </row>
    <row r="19" spans="1:16" ht="15">
      <c r="A19" s="12"/>
      <c r="B19" s="25">
        <v>331.9</v>
      </c>
      <c r="C19" s="20" t="s">
        <v>23</v>
      </c>
      <c r="D19" s="46">
        <v>41405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41405</v>
      </c>
      <c r="O19" s="47">
        <f t="shared" si="1"/>
        <v>7.82259588135273</v>
      </c>
      <c r="P19" s="9"/>
    </row>
    <row r="20" spans="1:16" ht="15">
      <c r="A20" s="12"/>
      <c r="B20" s="25">
        <v>334.34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645253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645253</v>
      </c>
      <c r="O20" s="47">
        <f t="shared" si="1"/>
        <v>121.90685811449083</v>
      </c>
      <c r="P20" s="9"/>
    </row>
    <row r="21" spans="1:16" ht="15">
      <c r="A21" s="12"/>
      <c r="B21" s="25">
        <v>334.5</v>
      </c>
      <c r="C21" s="20" t="s">
        <v>101</v>
      </c>
      <c r="D21" s="46">
        <v>0</v>
      </c>
      <c r="E21" s="46">
        <v>0</v>
      </c>
      <c r="F21" s="46">
        <v>0</v>
      </c>
      <c r="G21" s="46">
        <v>313510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313510</v>
      </c>
      <c r="O21" s="47">
        <f t="shared" si="1"/>
        <v>59.231059890421314</v>
      </c>
      <c r="P21" s="9"/>
    </row>
    <row r="22" spans="1:16" ht="15">
      <c r="A22" s="12"/>
      <c r="B22" s="25">
        <v>335.12</v>
      </c>
      <c r="C22" s="20" t="s">
        <v>76</v>
      </c>
      <c r="D22" s="46">
        <v>167789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167789</v>
      </c>
      <c r="O22" s="47">
        <f t="shared" si="1"/>
        <v>31.700170035896466</v>
      </c>
      <c r="P22" s="9"/>
    </row>
    <row r="23" spans="1:16" ht="15">
      <c r="A23" s="12"/>
      <c r="B23" s="25">
        <v>335.14</v>
      </c>
      <c r="C23" s="20" t="s">
        <v>77</v>
      </c>
      <c r="D23" s="46">
        <v>1271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1271</v>
      </c>
      <c r="O23" s="47">
        <f t="shared" si="1"/>
        <v>0.24012847156621953</v>
      </c>
      <c r="P23" s="9"/>
    </row>
    <row r="24" spans="1:16" ht="15">
      <c r="A24" s="12"/>
      <c r="B24" s="25">
        <v>335.15</v>
      </c>
      <c r="C24" s="20" t="s">
        <v>78</v>
      </c>
      <c r="D24" s="46">
        <v>1028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1028</v>
      </c>
      <c r="O24" s="47">
        <f t="shared" si="1"/>
        <v>0.19421877952012093</v>
      </c>
      <c r="P24" s="9"/>
    </row>
    <row r="25" spans="1:16" ht="15">
      <c r="A25" s="12"/>
      <c r="B25" s="25">
        <v>335.18</v>
      </c>
      <c r="C25" s="20" t="s">
        <v>79</v>
      </c>
      <c r="D25" s="46">
        <v>241631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241631</v>
      </c>
      <c r="O25" s="47">
        <f t="shared" si="1"/>
        <v>45.65104855469488</v>
      </c>
      <c r="P25" s="9"/>
    </row>
    <row r="26" spans="1:16" ht="15">
      <c r="A26" s="12"/>
      <c r="B26" s="25">
        <v>336</v>
      </c>
      <c r="C26" s="20" t="s">
        <v>4</v>
      </c>
      <c r="D26" s="46">
        <v>275560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275560</v>
      </c>
      <c r="O26" s="47">
        <f t="shared" si="1"/>
        <v>52.06121292272813</v>
      </c>
      <c r="P26" s="9"/>
    </row>
    <row r="27" spans="1:16" ht="15">
      <c r="A27" s="12"/>
      <c r="B27" s="25">
        <v>337.5</v>
      </c>
      <c r="C27" s="20" t="s">
        <v>104</v>
      </c>
      <c r="D27" s="46">
        <v>0</v>
      </c>
      <c r="E27" s="46">
        <v>0</v>
      </c>
      <c r="F27" s="46">
        <v>0</v>
      </c>
      <c r="G27" s="46">
        <v>4900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43">SUM(D27:M27)</f>
        <v>4900</v>
      </c>
      <c r="O27" s="47">
        <f t="shared" si="1"/>
        <v>0.9257509918760627</v>
      </c>
      <c r="P27" s="9"/>
    </row>
    <row r="28" spans="1:16" ht="15">
      <c r="A28" s="12"/>
      <c r="B28" s="25">
        <v>339</v>
      </c>
      <c r="C28" s="20" t="s">
        <v>28</v>
      </c>
      <c r="D28" s="46">
        <v>15198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15198</v>
      </c>
      <c r="O28" s="47">
        <f t="shared" si="1"/>
        <v>2.8713395050066124</v>
      </c>
      <c r="P28" s="9"/>
    </row>
    <row r="29" spans="1:16" ht="15.75">
      <c r="A29" s="29" t="s">
        <v>33</v>
      </c>
      <c r="B29" s="30"/>
      <c r="C29" s="31"/>
      <c r="D29" s="32">
        <f aca="true" t="shared" si="8" ref="D29:M29">SUM(D30:D32)</f>
        <v>49151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149725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198876</v>
      </c>
      <c r="O29" s="45">
        <f t="shared" si="1"/>
        <v>37.5733988286416</v>
      </c>
      <c r="P29" s="10"/>
    </row>
    <row r="30" spans="1:16" ht="15">
      <c r="A30" s="12"/>
      <c r="B30" s="25">
        <v>341.3</v>
      </c>
      <c r="C30" s="20" t="s">
        <v>80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149725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149725</v>
      </c>
      <c r="O30" s="47">
        <f t="shared" si="1"/>
        <v>28.287360665029283</v>
      </c>
      <c r="P30" s="9"/>
    </row>
    <row r="31" spans="1:16" ht="15">
      <c r="A31" s="12"/>
      <c r="B31" s="25">
        <v>343.9</v>
      </c>
      <c r="C31" s="20" t="s">
        <v>38</v>
      </c>
      <c r="D31" s="46">
        <v>38178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38178</v>
      </c>
      <c r="O31" s="47">
        <f t="shared" si="1"/>
        <v>7.2129227281314945</v>
      </c>
      <c r="P31" s="9"/>
    </row>
    <row r="32" spans="1:16" ht="15">
      <c r="A32" s="12"/>
      <c r="B32" s="25">
        <v>349</v>
      </c>
      <c r="C32" s="20" t="s">
        <v>1</v>
      </c>
      <c r="D32" s="46">
        <v>10973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10973</v>
      </c>
      <c r="O32" s="47">
        <f t="shared" si="1"/>
        <v>2.073115435480824</v>
      </c>
      <c r="P32" s="9"/>
    </row>
    <row r="33" spans="1:16" ht="15.75">
      <c r="A33" s="29" t="s">
        <v>34</v>
      </c>
      <c r="B33" s="30"/>
      <c r="C33" s="31"/>
      <c r="D33" s="32">
        <f aca="true" t="shared" si="9" ref="D33:M33">SUM(D34:D34)</f>
        <v>4135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4135</v>
      </c>
      <c r="O33" s="45">
        <f t="shared" si="1"/>
        <v>0.7812204798790856</v>
      </c>
      <c r="P33" s="10"/>
    </row>
    <row r="34" spans="1:16" ht="15">
      <c r="A34" s="13"/>
      <c r="B34" s="39">
        <v>354</v>
      </c>
      <c r="C34" s="21" t="s">
        <v>41</v>
      </c>
      <c r="D34" s="46">
        <v>4135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4135</v>
      </c>
      <c r="O34" s="47">
        <f t="shared" si="1"/>
        <v>0.7812204798790856</v>
      </c>
      <c r="P34" s="9"/>
    </row>
    <row r="35" spans="1:16" ht="15.75">
      <c r="A35" s="29" t="s">
        <v>5</v>
      </c>
      <c r="B35" s="30"/>
      <c r="C35" s="31"/>
      <c r="D35" s="32">
        <f aca="true" t="shared" si="10" ref="D35:M35">SUM(D36:D39)</f>
        <v>65866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6476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72342</v>
      </c>
      <c r="O35" s="45">
        <f t="shared" si="1"/>
        <v>13.667485358020027</v>
      </c>
      <c r="P35" s="10"/>
    </row>
    <row r="36" spans="1:16" ht="15">
      <c r="A36" s="12"/>
      <c r="B36" s="25">
        <v>361.1</v>
      </c>
      <c r="C36" s="20" t="s">
        <v>42</v>
      </c>
      <c r="D36" s="46">
        <v>2894</v>
      </c>
      <c r="E36" s="46">
        <v>0</v>
      </c>
      <c r="F36" s="46">
        <v>0</v>
      </c>
      <c r="G36" s="46">
        <v>0</v>
      </c>
      <c r="H36" s="46">
        <v>0</v>
      </c>
      <c r="I36" s="46">
        <v>6476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9370</v>
      </c>
      <c r="O36" s="47">
        <f t="shared" si="1"/>
        <v>1.7702626109956547</v>
      </c>
      <c r="P36" s="9"/>
    </row>
    <row r="37" spans="1:16" ht="15">
      <c r="A37" s="12"/>
      <c r="B37" s="25">
        <v>362</v>
      </c>
      <c r="C37" s="20" t="s">
        <v>43</v>
      </c>
      <c r="D37" s="46">
        <v>32465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32465</v>
      </c>
      <c r="O37" s="47">
        <f t="shared" si="1"/>
        <v>6.133572643113546</v>
      </c>
      <c r="P37" s="9"/>
    </row>
    <row r="38" spans="1:16" ht="15">
      <c r="A38" s="12"/>
      <c r="B38" s="25">
        <v>366</v>
      </c>
      <c r="C38" s="20" t="s">
        <v>68</v>
      </c>
      <c r="D38" s="46">
        <v>16700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16700</v>
      </c>
      <c r="O38" s="47">
        <f t="shared" si="1"/>
        <v>3.1551105233327035</v>
      </c>
      <c r="P38" s="9"/>
    </row>
    <row r="39" spans="1:16" ht="15">
      <c r="A39" s="12"/>
      <c r="B39" s="25">
        <v>369.9</v>
      </c>
      <c r="C39" s="20" t="s">
        <v>45</v>
      </c>
      <c r="D39" s="46">
        <v>13807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13807</v>
      </c>
      <c r="O39" s="47">
        <f t="shared" si="1"/>
        <v>2.608539580578122</v>
      </c>
      <c r="P39" s="9"/>
    </row>
    <row r="40" spans="1:16" ht="15.75">
      <c r="A40" s="29" t="s">
        <v>35</v>
      </c>
      <c r="B40" s="30"/>
      <c r="C40" s="31"/>
      <c r="D40" s="32">
        <f aca="true" t="shared" si="11" ref="D40:M40">SUM(D41:D42)</f>
        <v>60818</v>
      </c>
      <c r="E40" s="32">
        <f t="shared" si="11"/>
        <v>0</v>
      </c>
      <c r="F40" s="32">
        <f t="shared" si="11"/>
        <v>0</v>
      </c>
      <c r="G40" s="32">
        <f t="shared" si="11"/>
        <v>81921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7"/>
        <v>142739</v>
      </c>
      <c r="O40" s="45">
        <f t="shared" si="1"/>
        <v>26.967504250897413</v>
      </c>
      <c r="P40" s="9"/>
    </row>
    <row r="41" spans="1:16" ht="15">
      <c r="A41" s="12"/>
      <c r="B41" s="25">
        <v>381</v>
      </c>
      <c r="C41" s="20" t="s">
        <v>46</v>
      </c>
      <c r="D41" s="46">
        <v>59765</v>
      </c>
      <c r="E41" s="46">
        <v>0</v>
      </c>
      <c r="F41" s="46">
        <v>0</v>
      </c>
      <c r="G41" s="46">
        <v>81921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141686</v>
      </c>
      <c r="O41" s="47">
        <f t="shared" si="1"/>
        <v>26.768562252030986</v>
      </c>
      <c r="P41" s="9"/>
    </row>
    <row r="42" spans="1:16" ht="15.75" thickBot="1">
      <c r="A42" s="12"/>
      <c r="B42" s="25">
        <v>388.1</v>
      </c>
      <c r="C42" s="20" t="s">
        <v>105</v>
      </c>
      <c r="D42" s="46">
        <v>1053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1053</v>
      </c>
      <c r="O42" s="47">
        <f t="shared" si="1"/>
        <v>0.19894199886642736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2" ref="D43:M43">SUM(D5,D13,D18,D29,D33,D35,D40)</f>
        <v>2054394</v>
      </c>
      <c r="E43" s="15">
        <f t="shared" si="12"/>
        <v>0</v>
      </c>
      <c r="F43" s="15">
        <f t="shared" si="12"/>
        <v>0</v>
      </c>
      <c r="G43" s="15">
        <f t="shared" si="12"/>
        <v>400331</v>
      </c>
      <c r="H43" s="15">
        <f t="shared" si="12"/>
        <v>0</v>
      </c>
      <c r="I43" s="15">
        <f t="shared" si="12"/>
        <v>801454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7"/>
        <v>3256179</v>
      </c>
      <c r="O43" s="38">
        <f t="shared" si="1"/>
        <v>615.1859059134706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106</v>
      </c>
      <c r="M45" s="48"/>
      <c r="N45" s="48"/>
      <c r="O45" s="43">
        <v>5293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741771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741771</v>
      </c>
      <c r="O5" s="33">
        <f aca="true" t="shared" si="1" ref="O5:O39">(N5/O$41)</f>
        <v>144.00524170064065</v>
      </c>
      <c r="P5" s="6"/>
    </row>
    <row r="6" spans="1:16" ht="15">
      <c r="A6" s="12"/>
      <c r="B6" s="25">
        <v>311</v>
      </c>
      <c r="C6" s="20" t="s">
        <v>3</v>
      </c>
      <c r="D6" s="46">
        <v>319866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319866</v>
      </c>
      <c r="O6" s="47">
        <f t="shared" si="1"/>
        <v>62.09784507862551</v>
      </c>
      <c r="P6" s="9"/>
    </row>
    <row r="7" spans="1:16" ht="15">
      <c r="A7" s="12"/>
      <c r="B7" s="25">
        <v>312.1</v>
      </c>
      <c r="C7" s="20" t="s">
        <v>73</v>
      </c>
      <c r="D7" s="46">
        <v>79987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79987</v>
      </c>
      <c r="O7" s="47">
        <f t="shared" si="1"/>
        <v>15.528441079402057</v>
      </c>
      <c r="P7" s="9"/>
    </row>
    <row r="8" spans="1:16" ht="15">
      <c r="A8" s="12"/>
      <c r="B8" s="25">
        <v>312.42</v>
      </c>
      <c r="C8" s="20" t="s">
        <v>12</v>
      </c>
      <c r="D8" s="46">
        <v>37594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37594</v>
      </c>
      <c r="O8" s="47">
        <f t="shared" si="1"/>
        <v>7.298388662395651</v>
      </c>
      <c r="P8" s="9"/>
    </row>
    <row r="9" spans="1:16" ht="15">
      <c r="A9" s="12"/>
      <c r="B9" s="25">
        <v>312.6</v>
      </c>
      <c r="C9" s="20" t="s">
        <v>56</v>
      </c>
      <c r="D9" s="46">
        <v>1680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1680</v>
      </c>
      <c r="O9" s="47">
        <f t="shared" si="1"/>
        <v>0.326150262085032</v>
      </c>
      <c r="P9" s="9"/>
    </row>
    <row r="10" spans="1:16" ht="15">
      <c r="A10" s="12"/>
      <c r="B10" s="25">
        <v>314.1</v>
      </c>
      <c r="C10" s="20" t="s">
        <v>14</v>
      </c>
      <c r="D10" s="46">
        <v>240732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240732</v>
      </c>
      <c r="O10" s="47">
        <f t="shared" si="1"/>
        <v>46.73500291205591</v>
      </c>
      <c r="P10" s="9"/>
    </row>
    <row r="11" spans="1:16" ht="15">
      <c r="A11" s="12"/>
      <c r="B11" s="25">
        <v>314.8</v>
      </c>
      <c r="C11" s="20" t="s">
        <v>62</v>
      </c>
      <c r="D11" s="46">
        <v>8010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8010</v>
      </c>
      <c r="O11" s="47">
        <f t="shared" si="1"/>
        <v>1.5550378567268492</v>
      </c>
      <c r="P11" s="9"/>
    </row>
    <row r="12" spans="1:16" ht="15">
      <c r="A12" s="12"/>
      <c r="B12" s="25">
        <v>315</v>
      </c>
      <c r="C12" s="20" t="s">
        <v>74</v>
      </c>
      <c r="D12" s="46">
        <v>53902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53902</v>
      </c>
      <c r="O12" s="47">
        <f t="shared" si="1"/>
        <v>10.464375849349642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293531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293531</v>
      </c>
      <c r="O13" s="45">
        <f t="shared" si="1"/>
        <v>56.98524558338187</v>
      </c>
      <c r="P13" s="10"/>
    </row>
    <row r="14" spans="1:16" ht="15">
      <c r="A14" s="12"/>
      <c r="B14" s="25">
        <v>322</v>
      </c>
      <c r="C14" s="20" t="s">
        <v>0</v>
      </c>
      <c r="D14" s="46">
        <v>43717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43717</v>
      </c>
      <c r="O14" s="47">
        <f t="shared" si="1"/>
        <v>8.487089885459135</v>
      </c>
      <c r="P14" s="9"/>
    </row>
    <row r="15" spans="1:16" ht="15">
      <c r="A15" s="12"/>
      <c r="B15" s="25">
        <v>323.1</v>
      </c>
      <c r="C15" s="20" t="s">
        <v>18</v>
      </c>
      <c r="D15" s="46">
        <v>190494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190494</v>
      </c>
      <c r="O15" s="47">
        <f t="shared" si="1"/>
        <v>36.98194525334886</v>
      </c>
      <c r="P15" s="9"/>
    </row>
    <row r="16" spans="1:16" ht="15">
      <c r="A16" s="12"/>
      <c r="B16" s="25">
        <v>323.7</v>
      </c>
      <c r="C16" s="20" t="s">
        <v>19</v>
      </c>
      <c r="D16" s="46">
        <v>31213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31213</v>
      </c>
      <c r="O16" s="47">
        <f t="shared" si="1"/>
        <v>6.0596000776548244</v>
      </c>
      <c r="P16" s="9"/>
    </row>
    <row r="17" spans="1:16" ht="15">
      <c r="A17" s="12"/>
      <c r="B17" s="25">
        <v>329</v>
      </c>
      <c r="C17" s="20" t="s">
        <v>20</v>
      </c>
      <c r="D17" s="46">
        <v>28107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28107</v>
      </c>
      <c r="O17" s="47">
        <f t="shared" si="1"/>
        <v>5.456610366919045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SUM(D19:D27)</f>
        <v>726977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629203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1356180</v>
      </c>
      <c r="O18" s="45">
        <f t="shared" si="1"/>
        <v>263.2847990681421</v>
      </c>
      <c r="P18" s="10"/>
    </row>
    <row r="19" spans="1:16" ht="15">
      <c r="A19" s="12"/>
      <c r="B19" s="25">
        <v>331.9</v>
      </c>
      <c r="C19" s="20" t="s">
        <v>23</v>
      </c>
      <c r="D19" s="46">
        <v>28450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28450</v>
      </c>
      <c r="O19" s="47">
        <f t="shared" si="1"/>
        <v>5.523199378761405</v>
      </c>
      <c r="P19" s="9"/>
    </row>
    <row r="20" spans="1:16" ht="15">
      <c r="A20" s="12"/>
      <c r="B20" s="25">
        <v>334.34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629203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629203</v>
      </c>
      <c r="O20" s="47">
        <f t="shared" si="1"/>
        <v>122.15162104445739</v>
      </c>
      <c r="P20" s="9"/>
    </row>
    <row r="21" spans="1:16" ht="15">
      <c r="A21" s="12"/>
      <c r="B21" s="25">
        <v>334.5</v>
      </c>
      <c r="C21" s="20" t="s">
        <v>101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25000</v>
      </c>
      <c r="O21" s="47">
        <f t="shared" si="1"/>
        <v>4.8534265191225</v>
      </c>
      <c r="P21" s="9"/>
    </row>
    <row r="22" spans="1:16" ht="15">
      <c r="A22" s="12"/>
      <c r="B22" s="25">
        <v>335.12</v>
      </c>
      <c r="C22" s="20" t="s">
        <v>76</v>
      </c>
      <c r="D22" s="46">
        <v>157355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157355</v>
      </c>
      <c r="O22" s="47">
        <f t="shared" si="1"/>
        <v>30.548437196660842</v>
      </c>
      <c r="P22" s="9"/>
    </row>
    <row r="23" spans="1:16" ht="15">
      <c r="A23" s="12"/>
      <c r="B23" s="25">
        <v>335.14</v>
      </c>
      <c r="C23" s="20" t="s">
        <v>77</v>
      </c>
      <c r="D23" s="46">
        <v>1358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1358</v>
      </c>
      <c r="O23" s="47">
        <f t="shared" si="1"/>
        <v>0.26363812851873425</v>
      </c>
      <c r="P23" s="9"/>
    </row>
    <row r="24" spans="1:16" ht="15">
      <c r="A24" s="12"/>
      <c r="B24" s="25">
        <v>335.15</v>
      </c>
      <c r="C24" s="20" t="s">
        <v>78</v>
      </c>
      <c r="D24" s="46">
        <v>979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979</v>
      </c>
      <c r="O24" s="47">
        <f t="shared" si="1"/>
        <v>0.19006018248883713</v>
      </c>
      <c r="P24" s="9"/>
    </row>
    <row r="25" spans="1:16" ht="15">
      <c r="A25" s="12"/>
      <c r="B25" s="25">
        <v>335.18</v>
      </c>
      <c r="C25" s="20" t="s">
        <v>79</v>
      </c>
      <c r="D25" s="46">
        <v>222683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222683</v>
      </c>
      <c r="O25" s="47">
        <f t="shared" si="1"/>
        <v>43.23102310231023</v>
      </c>
      <c r="P25" s="9"/>
    </row>
    <row r="26" spans="1:16" ht="15">
      <c r="A26" s="12"/>
      <c r="B26" s="25">
        <v>336</v>
      </c>
      <c r="C26" s="20" t="s">
        <v>4</v>
      </c>
      <c r="D26" s="46">
        <v>275560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275560</v>
      </c>
      <c r="O26" s="47">
        <f t="shared" si="1"/>
        <v>53.49640846437585</v>
      </c>
      <c r="P26" s="9"/>
    </row>
    <row r="27" spans="1:16" ht="15">
      <c r="A27" s="12"/>
      <c r="B27" s="25">
        <v>339</v>
      </c>
      <c r="C27" s="20" t="s">
        <v>28</v>
      </c>
      <c r="D27" s="46">
        <v>15592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9">SUM(D27:M27)</f>
        <v>15592</v>
      </c>
      <c r="O27" s="47">
        <f t="shared" si="1"/>
        <v>3.0269850514463212</v>
      </c>
      <c r="P27" s="9"/>
    </row>
    <row r="28" spans="1:16" ht="15.75">
      <c r="A28" s="29" t="s">
        <v>33</v>
      </c>
      <c r="B28" s="30"/>
      <c r="C28" s="31"/>
      <c r="D28" s="32">
        <f aca="true" t="shared" si="8" ref="D28:M28">SUM(D29:D31)</f>
        <v>46302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152928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199230</v>
      </c>
      <c r="O28" s="45">
        <f t="shared" si="1"/>
        <v>38.67792661619103</v>
      </c>
      <c r="P28" s="10"/>
    </row>
    <row r="29" spans="1:16" ht="15">
      <c r="A29" s="12"/>
      <c r="B29" s="25">
        <v>341.3</v>
      </c>
      <c r="C29" s="20" t="s">
        <v>80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152928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152928</v>
      </c>
      <c r="O29" s="47">
        <f t="shared" si="1"/>
        <v>29.68899242865463</v>
      </c>
      <c r="P29" s="9"/>
    </row>
    <row r="30" spans="1:16" ht="15">
      <c r="A30" s="12"/>
      <c r="B30" s="25">
        <v>343.9</v>
      </c>
      <c r="C30" s="20" t="s">
        <v>38</v>
      </c>
      <c r="D30" s="46">
        <v>35634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35634</v>
      </c>
      <c r="O30" s="47">
        <f t="shared" si="1"/>
        <v>6.917880023296448</v>
      </c>
      <c r="P30" s="9"/>
    </row>
    <row r="31" spans="1:16" ht="15">
      <c r="A31" s="12"/>
      <c r="B31" s="25">
        <v>349</v>
      </c>
      <c r="C31" s="20" t="s">
        <v>1</v>
      </c>
      <c r="D31" s="46">
        <v>10668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10668</v>
      </c>
      <c r="O31" s="47">
        <f t="shared" si="1"/>
        <v>2.0710541642399534</v>
      </c>
      <c r="P31" s="9"/>
    </row>
    <row r="32" spans="1:16" ht="15.75">
      <c r="A32" s="29" t="s">
        <v>34</v>
      </c>
      <c r="B32" s="30"/>
      <c r="C32" s="31"/>
      <c r="D32" s="32">
        <f aca="true" t="shared" si="9" ref="D32:M32">SUM(D33:D33)</f>
        <v>5544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7"/>
        <v>5544</v>
      </c>
      <c r="O32" s="45">
        <f t="shared" si="1"/>
        <v>1.0762958648806058</v>
      </c>
      <c r="P32" s="10"/>
    </row>
    <row r="33" spans="1:16" ht="15">
      <c r="A33" s="13"/>
      <c r="B33" s="39">
        <v>354</v>
      </c>
      <c r="C33" s="21" t="s">
        <v>41</v>
      </c>
      <c r="D33" s="46">
        <v>5544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5544</v>
      </c>
      <c r="O33" s="47">
        <f t="shared" si="1"/>
        <v>1.0762958648806058</v>
      </c>
      <c r="P33" s="9"/>
    </row>
    <row r="34" spans="1:16" ht="15.75">
      <c r="A34" s="29" t="s">
        <v>5</v>
      </c>
      <c r="B34" s="30"/>
      <c r="C34" s="31"/>
      <c r="D34" s="32">
        <f aca="true" t="shared" si="10" ref="D34:M34">SUM(D35:D38)</f>
        <v>83287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5131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7"/>
        <v>88418</v>
      </c>
      <c r="O34" s="45">
        <f t="shared" si="1"/>
        <v>17.16521063871093</v>
      </c>
      <c r="P34" s="10"/>
    </row>
    <row r="35" spans="1:16" ht="15">
      <c r="A35" s="12"/>
      <c r="B35" s="25">
        <v>361.1</v>
      </c>
      <c r="C35" s="20" t="s">
        <v>42</v>
      </c>
      <c r="D35" s="46">
        <v>596</v>
      </c>
      <c r="E35" s="46">
        <v>0</v>
      </c>
      <c r="F35" s="46">
        <v>0</v>
      </c>
      <c r="G35" s="46">
        <v>0</v>
      </c>
      <c r="H35" s="46">
        <v>0</v>
      </c>
      <c r="I35" s="46">
        <v>5131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5727</v>
      </c>
      <c r="O35" s="47">
        <f t="shared" si="1"/>
        <v>1.1118229470005825</v>
      </c>
      <c r="P35" s="9"/>
    </row>
    <row r="36" spans="1:16" ht="15">
      <c r="A36" s="12"/>
      <c r="B36" s="25">
        <v>362</v>
      </c>
      <c r="C36" s="20" t="s">
        <v>43</v>
      </c>
      <c r="D36" s="46">
        <v>34281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34281</v>
      </c>
      <c r="O36" s="47">
        <f t="shared" si="1"/>
        <v>6.655212580081537</v>
      </c>
      <c r="P36" s="9"/>
    </row>
    <row r="37" spans="1:16" ht="15">
      <c r="A37" s="12"/>
      <c r="B37" s="25">
        <v>366</v>
      </c>
      <c r="C37" s="20" t="s">
        <v>68</v>
      </c>
      <c r="D37" s="46">
        <v>13202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13202</v>
      </c>
      <c r="O37" s="47">
        <f t="shared" si="1"/>
        <v>2.56299747621821</v>
      </c>
      <c r="P37" s="9"/>
    </row>
    <row r="38" spans="1:16" ht="15.75" thickBot="1">
      <c r="A38" s="12"/>
      <c r="B38" s="25">
        <v>369.9</v>
      </c>
      <c r="C38" s="20" t="s">
        <v>45</v>
      </c>
      <c r="D38" s="46">
        <v>35208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35208</v>
      </c>
      <c r="O38" s="47">
        <f t="shared" si="1"/>
        <v>6.8351776354105995</v>
      </c>
      <c r="P38" s="9"/>
    </row>
    <row r="39" spans="1:119" ht="16.5" thickBot="1">
      <c r="A39" s="14" t="s">
        <v>39</v>
      </c>
      <c r="B39" s="23"/>
      <c r="C39" s="22"/>
      <c r="D39" s="15">
        <f>SUM(D5,D13,D18,D28,D32,D34)</f>
        <v>1897412</v>
      </c>
      <c r="E39" s="15">
        <f aca="true" t="shared" si="11" ref="E39:M39">SUM(E5,E13,E18,E28,E32,E34)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787262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7"/>
        <v>2684674</v>
      </c>
      <c r="O39" s="38">
        <f t="shared" si="1"/>
        <v>521.1947194719472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102</v>
      </c>
      <c r="M41" s="48"/>
      <c r="N41" s="48"/>
      <c r="O41" s="43">
        <v>5151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707343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707343</v>
      </c>
      <c r="O5" s="33">
        <f aca="true" t="shared" si="1" ref="O5:O43">(N5/O$45)</f>
        <v>144.41465904450797</v>
      </c>
      <c r="P5" s="6"/>
    </row>
    <row r="6" spans="1:16" ht="15">
      <c r="A6" s="12"/>
      <c r="B6" s="25">
        <v>311</v>
      </c>
      <c r="C6" s="20" t="s">
        <v>3</v>
      </c>
      <c r="D6" s="46">
        <v>292490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292490</v>
      </c>
      <c r="O6" s="47">
        <f t="shared" si="1"/>
        <v>59.71621069824418</v>
      </c>
      <c r="P6" s="9"/>
    </row>
    <row r="7" spans="1:16" ht="15">
      <c r="A7" s="12"/>
      <c r="B7" s="25">
        <v>312.1</v>
      </c>
      <c r="C7" s="20" t="s">
        <v>73</v>
      </c>
      <c r="D7" s="46">
        <v>82958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82958</v>
      </c>
      <c r="O7" s="47">
        <f t="shared" si="1"/>
        <v>16.937117190690078</v>
      </c>
      <c r="P7" s="9"/>
    </row>
    <row r="8" spans="1:16" ht="15">
      <c r="A8" s="12"/>
      <c r="B8" s="25">
        <v>312.42</v>
      </c>
      <c r="C8" s="20" t="s">
        <v>12</v>
      </c>
      <c r="D8" s="46">
        <v>39146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39146</v>
      </c>
      <c r="O8" s="47">
        <f t="shared" si="1"/>
        <v>7.992241731318906</v>
      </c>
      <c r="P8" s="9"/>
    </row>
    <row r="9" spans="1:16" ht="15">
      <c r="A9" s="12"/>
      <c r="B9" s="25">
        <v>312.6</v>
      </c>
      <c r="C9" s="20" t="s">
        <v>56</v>
      </c>
      <c r="D9" s="46">
        <v>2140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2140</v>
      </c>
      <c r="O9" s="47">
        <f t="shared" si="1"/>
        <v>0.43691302572478563</v>
      </c>
      <c r="P9" s="9"/>
    </row>
    <row r="10" spans="1:16" ht="15">
      <c r="A10" s="12"/>
      <c r="B10" s="25">
        <v>314.1</v>
      </c>
      <c r="C10" s="20" t="s">
        <v>14</v>
      </c>
      <c r="D10" s="46">
        <v>228561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228561</v>
      </c>
      <c r="O10" s="47">
        <f t="shared" si="1"/>
        <v>46.66414863209473</v>
      </c>
      <c r="P10" s="9"/>
    </row>
    <row r="11" spans="1:16" ht="15">
      <c r="A11" s="12"/>
      <c r="B11" s="25">
        <v>314.8</v>
      </c>
      <c r="C11" s="20" t="s">
        <v>62</v>
      </c>
      <c r="D11" s="46">
        <v>8811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8811</v>
      </c>
      <c r="O11" s="47">
        <f t="shared" si="1"/>
        <v>1.7988975091874235</v>
      </c>
      <c r="P11" s="9"/>
    </row>
    <row r="12" spans="1:16" ht="15">
      <c r="A12" s="12"/>
      <c r="B12" s="25">
        <v>315</v>
      </c>
      <c r="C12" s="20" t="s">
        <v>74</v>
      </c>
      <c r="D12" s="46">
        <v>53237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53237</v>
      </c>
      <c r="O12" s="47">
        <f t="shared" si="1"/>
        <v>10.869130257247857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260514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3">SUM(D13:M13)</f>
        <v>260514</v>
      </c>
      <c r="O13" s="45">
        <f t="shared" si="1"/>
        <v>53.1878317680686</v>
      </c>
      <c r="P13" s="10"/>
    </row>
    <row r="14" spans="1:16" ht="15">
      <c r="A14" s="12"/>
      <c r="B14" s="25">
        <v>322</v>
      </c>
      <c r="C14" s="20" t="s">
        <v>0</v>
      </c>
      <c r="D14" s="46">
        <v>20893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20893</v>
      </c>
      <c r="O14" s="47">
        <f t="shared" si="1"/>
        <v>4.265618619844835</v>
      </c>
      <c r="P14" s="9"/>
    </row>
    <row r="15" spans="1:16" ht="15">
      <c r="A15" s="12"/>
      <c r="B15" s="25">
        <v>323.1</v>
      </c>
      <c r="C15" s="20" t="s">
        <v>18</v>
      </c>
      <c r="D15" s="46">
        <v>183892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183892</v>
      </c>
      <c r="O15" s="47">
        <f t="shared" si="1"/>
        <v>37.54430379746835</v>
      </c>
      <c r="P15" s="9"/>
    </row>
    <row r="16" spans="1:16" ht="15">
      <c r="A16" s="12"/>
      <c r="B16" s="25">
        <v>323.7</v>
      </c>
      <c r="C16" s="20" t="s">
        <v>19</v>
      </c>
      <c r="D16" s="46">
        <v>30968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30968</v>
      </c>
      <c r="O16" s="47">
        <f t="shared" si="1"/>
        <v>6.32258064516129</v>
      </c>
      <c r="P16" s="9"/>
    </row>
    <row r="17" spans="1:16" ht="15">
      <c r="A17" s="12"/>
      <c r="B17" s="25">
        <v>329</v>
      </c>
      <c r="C17" s="20" t="s">
        <v>20</v>
      </c>
      <c r="D17" s="46">
        <v>24761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24761</v>
      </c>
      <c r="O17" s="47">
        <f t="shared" si="1"/>
        <v>5.05532870559412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SUM(D19:D26)</f>
        <v>675462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675462</v>
      </c>
      <c r="O18" s="45">
        <f t="shared" si="1"/>
        <v>137.90567578603512</v>
      </c>
      <c r="P18" s="10"/>
    </row>
    <row r="19" spans="1:16" ht="15">
      <c r="A19" s="12"/>
      <c r="B19" s="25">
        <v>331.2</v>
      </c>
      <c r="C19" s="20" t="s">
        <v>21</v>
      </c>
      <c r="D19" s="46">
        <v>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990</v>
      </c>
      <c r="O19" s="47">
        <f t="shared" si="1"/>
        <v>0.20212331563903635</v>
      </c>
      <c r="P19" s="9"/>
    </row>
    <row r="20" spans="1:16" ht="15">
      <c r="A20" s="12"/>
      <c r="B20" s="25">
        <v>331.9</v>
      </c>
      <c r="C20" s="20" t="s">
        <v>23</v>
      </c>
      <c r="D20" s="46">
        <v>17091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17091</v>
      </c>
      <c r="O20" s="47">
        <f t="shared" si="1"/>
        <v>3.4893834218048183</v>
      </c>
      <c r="P20" s="9"/>
    </row>
    <row r="21" spans="1:16" ht="15">
      <c r="A21" s="12"/>
      <c r="B21" s="25">
        <v>335.12</v>
      </c>
      <c r="C21" s="20" t="s">
        <v>76</v>
      </c>
      <c r="D21" s="46">
        <v>151340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151340</v>
      </c>
      <c r="O21" s="47">
        <f t="shared" si="1"/>
        <v>30.898325847284607</v>
      </c>
      <c r="P21" s="9"/>
    </row>
    <row r="22" spans="1:16" ht="15">
      <c r="A22" s="12"/>
      <c r="B22" s="25">
        <v>335.14</v>
      </c>
      <c r="C22" s="20" t="s">
        <v>77</v>
      </c>
      <c r="D22" s="46">
        <v>1415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1415</v>
      </c>
      <c r="O22" s="47">
        <f t="shared" si="1"/>
        <v>0.2888934258881176</v>
      </c>
      <c r="P22" s="9"/>
    </row>
    <row r="23" spans="1:16" ht="15">
      <c r="A23" s="12"/>
      <c r="B23" s="25">
        <v>335.15</v>
      </c>
      <c r="C23" s="20" t="s">
        <v>78</v>
      </c>
      <c r="D23" s="46">
        <v>1273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1273</v>
      </c>
      <c r="O23" s="47">
        <f t="shared" si="1"/>
        <v>0.2599020008166599</v>
      </c>
      <c r="P23" s="9"/>
    </row>
    <row r="24" spans="1:16" ht="15">
      <c r="A24" s="12"/>
      <c r="B24" s="25">
        <v>335.18</v>
      </c>
      <c r="C24" s="20" t="s">
        <v>79</v>
      </c>
      <c r="D24" s="46">
        <v>210219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210219</v>
      </c>
      <c r="O24" s="47">
        <f t="shared" si="1"/>
        <v>42.91935483870968</v>
      </c>
      <c r="P24" s="9"/>
    </row>
    <row r="25" spans="1:16" ht="15">
      <c r="A25" s="12"/>
      <c r="B25" s="25">
        <v>336</v>
      </c>
      <c r="C25" s="20" t="s">
        <v>4</v>
      </c>
      <c r="D25" s="46">
        <v>275560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275560</v>
      </c>
      <c r="O25" s="47">
        <f t="shared" si="1"/>
        <v>56.25969783585137</v>
      </c>
      <c r="P25" s="9"/>
    </row>
    <row r="26" spans="1:16" ht="15">
      <c r="A26" s="12"/>
      <c r="B26" s="25">
        <v>339</v>
      </c>
      <c r="C26" s="20" t="s">
        <v>28</v>
      </c>
      <c r="D26" s="46">
        <v>17574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17574</v>
      </c>
      <c r="O26" s="47">
        <f t="shared" si="1"/>
        <v>3.5879951000408328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SUM(D28:D31)</f>
        <v>43270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730462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773732</v>
      </c>
      <c r="O27" s="45">
        <f t="shared" si="1"/>
        <v>157.96896692527562</v>
      </c>
      <c r="P27" s="10"/>
    </row>
    <row r="28" spans="1:16" ht="15">
      <c r="A28" s="12"/>
      <c r="B28" s="25">
        <v>341.3</v>
      </c>
      <c r="C28" s="20" t="s">
        <v>80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126472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126472</v>
      </c>
      <c r="O28" s="47">
        <f t="shared" si="1"/>
        <v>25.821151490404247</v>
      </c>
      <c r="P28" s="9"/>
    </row>
    <row r="29" spans="1:16" ht="15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603990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603990</v>
      </c>
      <c r="O29" s="47">
        <f t="shared" si="1"/>
        <v>123.31359738668844</v>
      </c>
      <c r="P29" s="9"/>
    </row>
    <row r="30" spans="1:16" ht="15">
      <c r="A30" s="12"/>
      <c r="B30" s="25">
        <v>343.9</v>
      </c>
      <c r="C30" s="20" t="s">
        <v>38</v>
      </c>
      <c r="D30" s="46">
        <v>31544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31544</v>
      </c>
      <c r="O30" s="47">
        <f t="shared" si="1"/>
        <v>6.440179665169457</v>
      </c>
      <c r="P30" s="9"/>
    </row>
    <row r="31" spans="1:16" ht="15">
      <c r="A31" s="12"/>
      <c r="B31" s="25">
        <v>349</v>
      </c>
      <c r="C31" s="20" t="s">
        <v>1</v>
      </c>
      <c r="D31" s="46">
        <v>11726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11726</v>
      </c>
      <c r="O31" s="47">
        <f t="shared" si="1"/>
        <v>2.394038383013475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SUM(D33:D33)</f>
        <v>6515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6515</v>
      </c>
      <c r="O32" s="45">
        <f t="shared" si="1"/>
        <v>1.3301347488770927</v>
      </c>
      <c r="P32" s="10"/>
    </row>
    <row r="33" spans="1:16" ht="15">
      <c r="A33" s="13"/>
      <c r="B33" s="39">
        <v>354</v>
      </c>
      <c r="C33" s="21" t="s">
        <v>41</v>
      </c>
      <c r="D33" s="46">
        <v>6515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6515</v>
      </c>
      <c r="O33" s="47">
        <f t="shared" si="1"/>
        <v>1.3301347488770927</v>
      </c>
      <c r="P33" s="9"/>
    </row>
    <row r="34" spans="1:16" ht="15.75">
      <c r="A34" s="29" t="s">
        <v>5</v>
      </c>
      <c r="B34" s="30"/>
      <c r="C34" s="31"/>
      <c r="D34" s="32">
        <f aca="true" t="shared" si="8" ref="D34:M34">SUM(D35:D38)</f>
        <v>100328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2212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102540</v>
      </c>
      <c r="O34" s="45">
        <f t="shared" si="1"/>
        <v>20.935075541037158</v>
      </c>
      <c r="P34" s="10"/>
    </row>
    <row r="35" spans="1:16" ht="15">
      <c r="A35" s="12"/>
      <c r="B35" s="25">
        <v>361.1</v>
      </c>
      <c r="C35" s="20" t="s">
        <v>42</v>
      </c>
      <c r="D35" s="46">
        <v>1835</v>
      </c>
      <c r="E35" s="46">
        <v>0</v>
      </c>
      <c r="F35" s="46">
        <v>0</v>
      </c>
      <c r="G35" s="46">
        <v>0</v>
      </c>
      <c r="H35" s="46">
        <v>0</v>
      </c>
      <c r="I35" s="46">
        <v>2212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4047</v>
      </c>
      <c r="O35" s="47">
        <f t="shared" si="1"/>
        <v>0.8262556145365455</v>
      </c>
      <c r="P35" s="9"/>
    </row>
    <row r="36" spans="1:16" ht="15">
      <c r="A36" s="12"/>
      <c r="B36" s="25">
        <v>362</v>
      </c>
      <c r="C36" s="20" t="s">
        <v>43</v>
      </c>
      <c r="D36" s="46">
        <v>27000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27000</v>
      </c>
      <c r="O36" s="47">
        <f t="shared" si="1"/>
        <v>5.512454062882809</v>
      </c>
      <c r="P36" s="9"/>
    </row>
    <row r="37" spans="1:16" ht="15">
      <c r="A37" s="12"/>
      <c r="B37" s="25">
        <v>366</v>
      </c>
      <c r="C37" s="20" t="s">
        <v>68</v>
      </c>
      <c r="D37" s="46">
        <v>22758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22758</v>
      </c>
      <c r="O37" s="47">
        <f t="shared" si="1"/>
        <v>4.646386280114332</v>
      </c>
      <c r="P37" s="9"/>
    </row>
    <row r="38" spans="1:16" ht="15">
      <c r="A38" s="12"/>
      <c r="B38" s="25">
        <v>369.9</v>
      </c>
      <c r="C38" s="20" t="s">
        <v>45</v>
      </c>
      <c r="D38" s="46">
        <v>48735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48735</v>
      </c>
      <c r="O38" s="47">
        <f t="shared" si="1"/>
        <v>9.94997958350347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SUM(D40:D42)</f>
        <v>66160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34117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100277</v>
      </c>
      <c r="O39" s="45">
        <f t="shared" si="1"/>
        <v>20.473050224581463</v>
      </c>
      <c r="P39" s="9"/>
    </row>
    <row r="40" spans="1:16" ht="15">
      <c r="A40" s="12"/>
      <c r="B40" s="25">
        <v>381</v>
      </c>
      <c r="C40" s="20" t="s">
        <v>46</v>
      </c>
      <c r="D40" s="46">
        <v>40000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40000</v>
      </c>
      <c r="O40" s="47">
        <f t="shared" si="1"/>
        <v>8.166598611678236</v>
      </c>
      <c r="P40" s="9"/>
    </row>
    <row r="41" spans="1:16" ht="15">
      <c r="A41" s="12"/>
      <c r="B41" s="25">
        <v>383</v>
      </c>
      <c r="C41" s="20" t="s">
        <v>97</v>
      </c>
      <c r="D41" s="46">
        <v>26160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26160</v>
      </c>
      <c r="O41" s="47">
        <f t="shared" si="1"/>
        <v>5.340955492037566</v>
      </c>
      <c r="P41" s="9"/>
    </row>
    <row r="42" spans="1:16" ht="15.75" thickBot="1">
      <c r="A42" s="12"/>
      <c r="B42" s="25">
        <v>389.7</v>
      </c>
      <c r="C42" s="20" t="s">
        <v>98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34117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34117</v>
      </c>
      <c r="O42" s="47">
        <f t="shared" si="1"/>
        <v>6.96549612086566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SUM(D5,D13,D18,D27,D32,D34,D39)</f>
        <v>1859592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766791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2626383</v>
      </c>
      <c r="O43" s="38">
        <f t="shared" si="1"/>
        <v>536.215394038383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99</v>
      </c>
      <c r="M45" s="48"/>
      <c r="N45" s="48"/>
      <c r="O45" s="43">
        <v>4898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48</v>
      </c>
      <c r="F4" s="34" t="s">
        <v>49</v>
      </c>
      <c r="G4" s="34" t="s">
        <v>50</v>
      </c>
      <c r="H4" s="34" t="s">
        <v>7</v>
      </c>
      <c r="I4" s="34" t="s">
        <v>8</v>
      </c>
      <c r="J4" s="35" t="s">
        <v>51</v>
      </c>
      <c r="K4" s="35" t="s">
        <v>9</v>
      </c>
      <c r="L4" s="35" t="s">
        <v>10</v>
      </c>
      <c r="M4" s="35" t="s">
        <v>11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681600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681600</v>
      </c>
      <c r="O5" s="33">
        <f aca="true" t="shared" si="1" ref="O5:O40">(N5/O$42)</f>
        <v>144.43738080101716</v>
      </c>
      <c r="P5" s="6"/>
    </row>
    <row r="6" spans="1:16" ht="15">
      <c r="A6" s="12"/>
      <c r="B6" s="25">
        <v>311</v>
      </c>
      <c r="C6" s="20" t="s">
        <v>3</v>
      </c>
      <c r="D6" s="46">
        <v>285603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285603</v>
      </c>
      <c r="O6" s="47">
        <f t="shared" si="1"/>
        <v>60.5219326128417</v>
      </c>
      <c r="P6" s="9"/>
    </row>
    <row r="7" spans="1:16" ht="15">
      <c r="A7" s="12"/>
      <c r="B7" s="25">
        <v>312.1</v>
      </c>
      <c r="C7" s="20" t="s">
        <v>73</v>
      </c>
      <c r="D7" s="46">
        <v>82880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82880</v>
      </c>
      <c r="O7" s="47">
        <f t="shared" si="1"/>
        <v>17.563043017588473</v>
      </c>
      <c r="P7" s="9"/>
    </row>
    <row r="8" spans="1:16" ht="15">
      <c r="A8" s="12"/>
      <c r="B8" s="25">
        <v>312.42</v>
      </c>
      <c r="C8" s="20" t="s">
        <v>12</v>
      </c>
      <c r="D8" s="46">
        <v>39166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39166</v>
      </c>
      <c r="O8" s="47">
        <f t="shared" si="1"/>
        <v>8.29963975418521</v>
      </c>
      <c r="P8" s="9"/>
    </row>
    <row r="9" spans="1:16" ht="15">
      <c r="A9" s="12"/>
      <c r="B9" s="25">
        <v>312.6</v>
      </c>
      <c r="C9" s="20" t="s">
        <v>56</v>
      </c>
      <c r="D9" s="46">
        <v>4261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4261</v>
      </c>
      <c r="O9" s="47">
        <f t="shared" si="1"/>
        <v>0.9029455393091756</v>
      </c>
      <c r="P9" s="9"/>
    </row>
    <row r="10" spans="1:16" ht="15">
      <c r="A10" s="12"/>
      <c r="B10" s="25">
        <v>314.1</v>
      </c>
      <c r="C10" s="20" t="s">
        <v>14</v>
      </c>
      <c r="D10" s="46">
        <v>204378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204378</v>
      </c>
      <c r="O10" s="47">
        <f t="shared" si="1"/>
        <v>43.30959949141767</v>
      </c>
      <c r="P10" s="9"/>
    </row>
    <row r="11" spans="1:16" ht="15">
      <c r="A11" s="12"/>
      <c r="B11" s="25">
        <v>314.8</v>
      </c>
      <c r="C11" s="20" t="s">
        <v>62</v>
      </c>
      <c r="D11" s="46">
        <v>5747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5747</v>
      </c>
      <c r="O11" s="47">
        <f t="shared" si="1"/>
        <v>1.2178427632973088</v>
      </c>
      <c r="P11" s="9"/>
    </row>
    <row r="12" spans="1:16" ht="15">
      <c r="A12" s="12"/>
      <c r="B12" s="25">
        <v>315</v>
      </c>
      <c r="C12" s="20" t="s">
        <v>74</v>
      </c>
      <c r="D12" s="46">
        <v>59565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59565</v>
      </c>
      <c r="O12" s="47">
        <f t="shared" si="1"/>
        <v>12.622377622377622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250474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0">SUM(D13:M13)</f>
        <v>250474</v>
      </c>
      <c r="O13" s="45">
        <f t="shared" si="1"/>
        <v>53.07777071413435</v>
      </c>
      <c r="P13" s="10"/>
    </row>
    <row r="14" spans="1:16" ht="15">
      <c r="A14" s="12"/>
      <c r="B14" s="25">
        <v>322</v>
      </c>
      <c r="C14" s="20" t="s">
        <v>0</v>
      </c>
      <c r="D14" s="46">
        <v>28446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28446</v>
      </c>
      <c r="O14" s="47">
        <f t="shared" si="1"/>
        <v>6.027972027972028</v>
      </c>
      <c r="P14" s="9"/>
    </row>
    <row r="15" spans="1:16" ht="15">
      <c r="A15" s="12"/>
      <c r="B15" s="25">
        <v>323.1</v>
      </c>
      <c r="C15" s="20" t="s">
        <v>18</v>
      </c>
      <c r="D15" s="46">
        <v>169221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169221</v>
      </c>
      <c r="O15" s="47">
        <f t="shared" si="1"/>
        <v>35.85950413223141</v>
      </c>
      <c r="P15" s="9"/>
    </row>
    <row r="16" spans="1:16" ht="15">
      <c r="A16" s="12"/>
      <c r="B16" s="25">
        <v>323.7</v>
      </c>
      <c r="C16" s="20" t="s">
        <v>19</v>
      </c>
      <c r="D16" s="46">
        <v>30374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30374</v>
      </c>
      <c r="O16" s="47">
        <f t="shared" si="1"/>
        <v>6.436533163805891</v>
      </c>
      <c r="P16" s="9"/>
    </row>
    <row r="17" spans="1:16" ht="15">
      <c r="A17" s="12"/>
      <c r="B17" s="25">
        <v>329</v>
      </c>
      <c r="C17" s="20" t="s">
        <v>20</v>
      </c>
      <c r="D17" s="46">
        <v>22433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22433</v>
      </c>
      <c r="O17" s="47">
        <f t="shared" si="1"/>
        <v>4.753761390125026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SUM(D19:D26)</f>
        <v>652368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579678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1232046</v>
      </c>
      <c r="O18" s="45">
        <f t="shared" si="1"/>
        <v>261.0820089001907</v>
      </c>
      <c r="P18" s="10"/>
    </row>
    <row r="19" spans="1:16" ht="15">
      <c r="A19" s="12"/>
      <c r="B19" s="25">
        <v>331.2</v>
      </c>
      <c r="C19" s="20" t="s">
        <v>21</v>
      </c>
      <c r="D19" s="46">
        <v>6120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6120</v>
      </c>
      <c r="O19" s="47">
        <f t="shared" si="1"/>
        <v>1.2968849332485697</v>
      </c>
      <c r="P19" s="9"/>
    </row>
    <row r="20" spans="1:16" ht="15">
      <c r="A20" s="12"/>
      <c r="B20" s="25">
        <v>334.34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579678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579678</v>
      </c>
      <c r="O20" s="47">
        <f t="shared" si="1"/>
        <v>122.83916083916084</v>
      </c>
      <c r="P20" s="9"/>
    </row>
    <row r="21" spans="1:16" ht="15">
      <c r="A21" s="12"/>
      <c r="B21" s="25">
        <v>335.12</v>
      </c>
      <c r="C21" s="20" t="s">
        <v>76</v>
      </c>
      <c r="D21" s="46">
        <v>150191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150191</v>
      </c>
      <c r="O21" s="47">
        <f t="shared" si="1"/>
        <v>31.82687009959737</v>
      </c>
      <c r="P21" s="9"/>
    </row>
    <row r="22" spans="1:16" ht="15">
      <c r="A22" s="12"/>
      <c r="B22" s="25">
        <v>335.14</v>
      </c>
      <c r="C22" s="20" t="s">
        <v>77</v>
      </c>
      <c r="D22" s="46">
        <v>1206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1206</v>
      </c>
      <c r="O22" s="47">
        <f t="shared" si="1"/>
        <v>0.2555626191989828</v>
      </c>
      <c r="P22" s="9"/>
    </row>
    <row r="23" spans="1:16" ht="15">
      <c r="A23" s="12"/>
      <c r="B23" s="25">
        <v>335.15</v>
      </c>
      <c r="C23" s="20" t="s">
        <v>78</v>
      </c>
      <c r="D23" s="46">
        <v>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465</v>
      </c>
      <c r="O23" s="47">
        <f t="shared" si="1"/>
        <v>0.09853782581055308</v>
      </c>
      <c r="P23" s="9"/>
    </row>
    <row r="24" spans="1:16" ht="15">
      <c r="A24" s="12"/>
      <c r="B24" s="25">
        <v>335.18</v>
      </c>
      <c r="C24" s="20" t="s">
        <v>79</v>
      </c>
      <c r="D24" s="46">
        <v>203743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203743</v>
      </c>
      <c r="O24" s="47">
        <f t="shared" si="1"/>
        <v>43.17503708412799</v>
      </c>
      <c r="P24" s="9"/>
    </row>
    <row r="25" spans="1:16" ht="15">
      <c r="A25" s="12"/>
      <c r="B25" s="25">
        <v>336</v>
      </c>
      <c r="C25" s="20" t="s">
        <v>4</v>
      </c>
      <c r="D25" s="46">
        <v>275560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275560</v>
      </c>
      <c r="O25" s="47">
        <f t="shared" si="1"/>
        <v>58.39372748463658</v>
      </c>
      <c r="P25" s="9"/>
    </row>
    <row r="26" spans="1:16" ht="15">
      <c r="A26" s="12"/>
      <c r="B26" s="25">
        <v>339</v>
      </c>
      <c r="C26" s="20" t="s">
        <v>28</v>
      </c>
      <c r="D26" s="46">
        <v>15083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15083</v>
      </c>
      <c r="O26" s="47">
        <f t="shared" si="1"/>
        <v>3.1962280144098325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SUM(D28:D30)</f>
        <v>46472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166845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213317</v>
      </c>
      <c r="O27" s="45">
        <f t="shared" si="1"/>
        <v>45.20385674931129</v>
      </c>
      <c r="P27" s="10"/>
    </row>
    <row r="28" spans="1:16" ht="15">
      <c r="A28" s="12"/>
      <c r="B28" s="25">
        <v>341.3</v>
      </c>
      <c r="C28" s="20" t="s">
        <v>80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166845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166845</v>
      </c>
      <c r="O28" s="47">
        <f t="shared" si="1"/>
        <v>35.3560076287349</v>
      </c>
      <c r="P28" s="9"/>
    </row>
    <row r="29" spans="1:16" ht="15">
      <c r="A29" s="12"/>
      <c r="B29" s="25">
        <v>343.9</v>
      </c>
      <c r="C29" s="20" t="s">
        <v>38</v>
      </c>
      <c r="D29" s="46">
        <v>34206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34206</v>
      </c>
      <c r="O29" s="47">
        <f t="shared" si="1"/>
        <v>7.2485696122059755</v>
      </c>
      <c r="P29" s="9"/>
    </row>
    <row r="30" spans="1:16" ht="15">
      <c r="A30" s="12"/>
      <c r="B30" s="25">
        <v>349</v>
      </c>
      <c r="C30" s="20" t="s">
        <v>1</v>
      </c>
      <c r="D30" s="46">
        <v>12266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12266</v>
      </c>
      <c r="O30" s="47">
        <f t="shared" si="1"/>
        <v>2.5992795083704174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SUM(D32:D32)</f>
        <v>12901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12901</v>
      </c>
      <c r="O31" s="45">
        <f t="shared" si="1"/>
        <v>2.7338419156600975</v>
      </c>
      <c r="P31" s="10"/>
    </row>
    <row r="32" spans="1:16" ht="15">
      <c r="A32" s="13"/>
      <c r="B32" s="39">
        <v>354</v>
      </c>
      <c r="C32" s="21" t="s">
        <v>41</v>
      </c>
      <c r="D32" s="46">
        <v>12901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12901</v>
      </c>
      <c r="O32" s="47">
        <f t="shared" si="1"/>
        <v>2.7338419156600975</v>
      </c>
      <c r="P32" s="9"/>
    </row>
    <row r="33" spans="1:16" ht="15.75">
      <c r="A33" s="29" t="s">
        <v>5</v>
      </c>
      <c r="B33" s="30"/>
      <c r="C33" s="31"/>
      <c r="D33" s="32">
        <f aca="true" t="shared" si="8" ref="D33:M33">SUM(D34:D37)</f>
        <v>107132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223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107355</v>
      </c>
      <c r="O33" s="45">
        <f t="shared" si="1"/>
        <v>22.74952320406866</v>
      </c>
      <c r="P33" s="10"/>
    </row>
    <row r="34" spans="1:16" ht="15">
      <c r="A34" s="12"/>
      <c r="B34" s="25">
        <v>361.1</v>
      </c>
      <c r="C34" s="20" t="s">
        <v>42</v>
      </c>
      <c r="D34" s="46">
        <v>615</v>
      </c>
      <c r="E34" s="46">
        <v>0</v>
      </c>
      <c r="F34" s="46">
        <v>0</v>
      </c>
      <c r="G34" s="46">
        <v>0</v>
      </c>
      <c r="H34" s="46">
        <v>0</v>
      </c>
      <c r="I34" s="46">
        <v>223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838</v>
      </c>
      <c r="O34" s="47">
        <f t="shared" si="1"/>
        <v>0.17757999576181394</v>
      </c>
      <c r="P34" s="9"/>
    </row>
    <row r="35" spans="1:16" ht="15">
      <c r="A35" s="12"/>
      <c r="B35" s="25">
        <v>362</v>
      </c>
      <c r="C35" s="20" t="s">
        <v>43</v>
      </c>
      <c r="D35" s="46">
        <v>40691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40691</v>
      </c>
      <c r="O35" s="47">
        <f t="shared" si="1"/>
        <v>8.62280144098326</v>
      </c>
      <c r="P35" s="9"/>
    </row>
    <row r="36" spans="1:16" ht="15">
      <c r="A36" s="12"/>
      <c r="B36" s="25">
        <v>366</v>
      </c>
      <c r="C36" s="20" t="s">
        <v>68</v>
      </c>
      <c r="D36" s="46">
        <v>63150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63150</v>
      </c>
      <c r="O36" s="47">
        <f t="shared" si="1"/>
        <v>13.382072472981564</v>
      </c>
      <c r="P36" s="9"/>
    </row>
    <row r="37" spans="1:16" ht="15">
      <c r="A37" s="12"/>
      <c r="B37" s="25">
        <v>369.9</v>
      </c>
      <c r="C37" s="20" t="s">
        <v>45</v>
      </c>
      <c r="D37" s="46">
        <v>2676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2676</v>
      </c>
      <c r="O37" s="47">
        <f t="shared" si="1"/>
        <v>0.5670692943420216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128500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128500</v>
      </c>
      <c r="O38" s="45">
        <f t="shared" si="1"/>
        <v>27.230345412163594</v>
      </c>
      <c r="P38" s="9"/>
    </row>
    <row r="39" spans="1:16" ht="15.75" thickBot="1">
      <c r="A39" s="12"/>
      <c r="B39" s="25">
        <v>381</v>
      </c>
      <c r="C39" s="20" t="s">
        <v>46</v>
      </c>
      <c r="D39" s="46">
        <v>128500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128500</v>
      </c>
      <c r="O39" s="47">
        <f t="shared" si="1"/>
        <v>27.230345412163594</v>
      </c>
      <c r="P39" s="9"/>
    </row>
    <row r="40" spans="1:119" ht="16.5" thickBot="1">
      <c r="A40" s="14" t="s">
        <v>39</v>
      </c>
      <c r="B40" s="23"/>
      <c r="C40" s="22"/>
      <c r="D40" s="15">
        <f aca="true" t="shared" si="10" ref="D40:M40">SUM(D5,D13,D18,D27,D31,D33,D38)</f>
        <v>1879447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746746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2626193</v>
      </c>
      <c r="O40" s="38">
        <f t="shared" si="1"/>
        <v>556.5147276965458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81</v>
      </c>
      <c r="M42" s="48"/>
      <c r="N42" s="48"/>
      <c r="O42" s="43">
        <v>4719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2022-07-08T16:41:59Z</cp:lastPrinted>
  <dcterms:created xsi:type="dcterms:W3CDTF">2000-08-31T21:26:31Z</dcterms:created>
  <dcterms:modified xsi:type="dcterms:W3CDTF">2022-07-08T16:42:06Z</dcterms:modified>
  <cp:category/>
  <cp:version/>
  <cp:contentType/>
  <cp:contentStatus/>
</cp:coreProperties>
</file>