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'2008'!$A$1:$O$77</definedName>
    <definedName name="_xlnm.Print_Area" localSheetId="12">'2009'!$A$1:$O$77</definedName>
    <definedName name="_xlnm.Print_Area" localSheetId="11">'2010'!$A$1:$O$78</definedName>
    <definedName name="_xlnm.Print_Area" localSheetId="10">'2011'!$A$1:$O$85</definedName>
    <definedName name="_xlnm.Print_Area" localSheetId="9">'2012'!$A$1:$O$79</definedName>
    <definedName name="_xlnm.Print_Area" localSheetId="8">'2013'!$A$1:$O$76</definedName>
    <definedName name="_xlnm.Print_Area" localSheetId="7">'2014'!$A$1:$O$72</definedName>
    <definedName name="_xlnm.Print_Area" localSheetId="6">'2015'!$A$1:$O$72</definedName>
    <definedName name="_xlnm.Print_Area" localSheetId="5">'2016'!$A$1:$O$72</definedName>
    <definedName name="_xlnm.Print_Area" localSheetId="4">'2017'!$A$1:$O$74</definedName>
    <definedName name="_xlnm.Print_Area" localSheetId="3">'2018'!$A$1:$O$70</definedName>
    <definedName name="_xlnm.Print_Area" localSheetId="2">'2019'!$A$1:$O$70</definedName>
    <definedName name="_xlnm.Print_Area" localSheetId="1">'2020'!$A$1:$O$68</definedName>
    <definedName name="_xlnm.Print_Area" localSheetId="0">'2021'!$A$1:$P$65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<sst xmlns="http://schemas.openxmlformats.org/spreadsheetml/2006/main" count="1204" uniqueCount="177">
  <si>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</si>
  <si>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</si>
  <si>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</si>
  <si>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</si>
  <si>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</si>
  <si>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</si>
  <si>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</si>
  <si>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</si>
  <si>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</si>
  <si>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</si>
  <si>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</si>
  <si>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</si>
  <si>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</si>
  <si>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</si>
  <si>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</si>
  <si>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</si>
  <si>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</si>
  <si>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</si>
  <si>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</si>
  <si>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</si>
  <si>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</si>
  <si>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</si>
  <si>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</si>
  <si>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</si>
  <si>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</si>
  <si>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Impact Fees - Commercial - Physical Environment</t>
  </si>
  <si>
    <t>Impact Fees - Commercial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</si>
  <si>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</si>
  <si>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</si>
  <si>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</si>
  <si>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</si>
  <si>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State Grant - Public Safety</t>
  </si>
  <si>
    <t>Federal Grant - Physical Environment - Other Physical Environment</t>
  </si>
  <si>
    <t>State Grant - Physical Environment - Stormwater Management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</si>
  <si>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</si>
  <si>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</si>
  <si>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</si>
  <si>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</si>
  <si>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</si>
  <si>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</si>
  <si>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</si>
  <si>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</si>
  <si>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</si>
  <si>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Transportation</t>
  </si>
  <si>
    <t>Grants from Other Local Units - Human Services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</si>
  <si>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</si>
  <si>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</si>
  <si>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</si>
  <si>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</si>
  <si>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</si>
  <si>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</si>
  <si>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</si>
  <si>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</si>
  <si>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</si>
  <si>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</si>
  <si>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</si>
  <si>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</si>
  <si>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</si>
  <si>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</si>
  <si>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</si>
  <si>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</si>
  <si>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</si>
  <si>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</si>
  <si>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</si>
  <si>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</si>
  <si>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</si>
  <si>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</si>
  <si>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</si>
  <si>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</si>
  <si>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</si>
  <si>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</si>
  <si>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</si>
  <si>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</si>
  <si>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</si>
  <si>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</si>
  <si>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</si>
  <si>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</si>
  <si>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</si>
  <si>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</si>
  <si>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</si>
  <si>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</si>
  <si>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</si>
  <si>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</si>
  <si>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</si>
  <si>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</si>
  <si>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</si>
  <si>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</si>
  <si>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South Daytona Revenues Reported by Account Code and Fund Type</t>
  </si>
  <si>
    <t>Local Fiscal Year Ended September 30, 2010</t>
  </si>
  <si>
    <t>Other General Taxes</t>
  </si>
  <si>
    <t>Impact Fees - Residential - Physical Environment</t>
  </si>
  <si>
    <t>Federal Grant - Physical Environment - Sewer / Wastewater</t>
  </si>
  <si>
    <t>Federal Grant - Other Federal Grants</t>
  </si>
  <si>
    <t>Grants from Other Local Units - Physical Environment</t>
  </si>
  <si>
    <t>Public Safety - Other Public Safety Charges and Fees</t>
  </si>
  <si>
    <t>Physical Environment - Water / Sewer Combination Utility</t>
  </si>
  <si>
    <t>Physical Environment - Other Physical Environment Charges</t>
  </si>
  <si>
    <t>Culture / Recreation - Cultural Services</t>
  </si>
  <si>
    <t>Court-Ordered Judgments and Fines - As Decided by County Court Criminal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</si>
  <si>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</si>
  <si>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</si>
  <si>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</si>
  <si>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Transportation</t>
  </si>
  <si>
    <t>Federal Grant - Economic Environment</t>
  </si>
  <si>
    <t>Federal Grant - Human Services - Public Assistance</t>
  </si>
  <si>
    <t>State Grant - Transportation - Mass Transit</t>
  </si>
  <si>
    <t>Grants from Other Local Units - Other</t>
  </si>
  <si>
    <t>Proceeds - Installment Purchases and Capital Lease Proceeds</t>
  </si>
  <si>
    <t>Proceeds of General Capital Asset Dispositions - Compensation for Loss</t>
  </si>
  <si>
    <t>2011 Municipal Population:</t>
  </si>
  <si>
    <t>Local Fiscal Year Ended September 30, 2012</t>
  </si>
  <si>
    <t>Franchise Fee - Other</t>
  </si>
  <si>
    <t>Impact Fees - Residential - Public Safety</t>
  </si>
  <si>
    <t>Judgments and Fines - Other Court-Ordered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</si>
  <si>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</si>
  <si>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</si>
  <si>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</si>
  <si>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</si>
  <si>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</si>
  <si>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</si>
  <si>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</si>
  <si>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</si>
  <si>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</si>
  <si>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</si>
  <si>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</si>
  <si>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</si>
  <si>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</si>
  <si>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</si>
  <si>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</si>
  <si>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</si>
  <si>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</si>
  <si>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State Shared Revenues - General Gov't - Insurance License Tax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</si>
  <si>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</si>
  <si>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</si>
  <si>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</si>
  <si>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</si>
  <si>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</si>
  <si>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</si>
  <si>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State Grant - Physical Environment - Other Physical Environment</t>
  </si>
  <si>
    <t>Court-Ordered Judgments and Fines - Other Court-Ordered</t>
  </si>
  <si>
    <t>Sales - Sale of Surplus Materials and Scrap</t>
  </si>
  <si>
    <t>2014 Municipal Population:</t>
  </si>
  <si>
    <t>Local Fiscal Year Ended September 30, 2015</t>
  </si>
  <si>
    <t>Federal Fines and Forfeits</t>
  </si>
  <si>
    <t>Other Miscellaneous Revenues - Settlements</t>
  </si>
  <si>
    <t>Proprietary Non-Operating - State Grants and Donations</t>
  </si>
  <si>
    <t>Proprietary Non-Operating - Capital Contributions from Private Source</t>
  </si>
  <si>
    <t>2015 Municipal Population:</t>
  </si>
  <si>
    <t>Local Fiscal Year Ended September 30, 2016</t>
  </si>
  <si>
    <t>Federal Grant - Transportation - Other Transportation</t>
  </si>
  <si>
    <t>2016 Municipal Population:</t>
  </si>
  <si>
    <t>Local Fiscal Year Ended September 30, 2017</t>
  </si>
  <si>
    <t>Utility Service Tax - Other</t>
  </si>
  <si>
    <t>State Shared Revenues - Public Safety - Emergency Management Assistance</t>
  </si>
  <si>
    <t>2017 Municipal Population:</t>
  </si>
  <si>
    <t>Local Fiscal Year Ended September 30, 2018</t>
  </si>
  <si>
    <t>Court-Ordered Judgments and Fines - As Decided by County Court Civil</t>
  </si>
  <si>
    <t>2018 Municipal Population:</t>
  </si>
  <si>
    <t>Local Fiscal Year Ended September 30, 2019</t>
  </si>
  <si>
    <t>2019 Municipal Population:</t>
  </si>
  <si>
    <t>Local Fiscal Year Ended September 30, 2020</t>
  </si>
  <si>
    <t>State Shared Revenues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</si>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</sst>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164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165</v>
      </c>
      <c r="N4" s="35" t="s">
        <v>10</v>
      </c>
      <c r="O4" s="35" t="s">
        <v>166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167</v>
      </c>
      <c r="B5" s="26"/>
      <c r="C5" s="26"/>
      <c r="D5" s="27">
        <f>SUM(D6:D15)</f>
        <v>5803906</v>
      </c>
      <c r="E5" s="27">
        <f>SUM(E6:E15)</f>
        <v>2278063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8081969</v>
      </c>
      <c r="P5" s="33">
        <f>(O5/P$63)</f>
        <v>615.0661339421613</v>
      </c>
      <c r="Q5" s="6"/>
    </row>
    <row r="6" spans="1:17" ht="15">
      <c r="A6" s="12"/>
      <c r="B6" s="25">
        <v>311</v>
      </c>
      <c r="C6" s="20" t="s">
        <v>3</v>
      </c>
      <c r="D6" s="46">
        <v>3901533</v>
      </c>
      <c r="E6" s="46">
        <v>1932099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5833632</v>
      </c>
      <c r="P6" s="47">
        <f>(O6/P$63)</f>
        <v>443.9598173515982</v>
      </c>
      <c r="Q6" s="9"/>
    </row>
    <row r="7" spans="1:17" ht="15">
      <c r="A7" s="12"/>
      <c r="B7" s="25">
        <v>312.41</v>
      </c>
      <c r="C7" s="20" t="s">
        <v>168</v>
      </c>
      <c r="D7" s="46">
        <v>0</v>
      </c>
      <c r="E7" s="46">
        <v>199538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199538</v>
      </c>
      <c r="P7" s="47">
        <f>(O7/P$63)</f>
        <v>15.185540334855403</v>
      </c>
      <c r="Q7" s="9"/>
    </row>
    <row r="8" spans="1:17" ht="15">
      <c r="A8" s="12"/>
      <c r="B8" s="25">
        <v>312.43</v>
      </c>
      <c r="C8" s="20" t="s">
        <v>169</v>
      </c>
      <c r="D8" s="46">
        <v>0</v>
      </c>
      <c r="E8" s="46">
        <v>146426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146426</v>
      </c>
      <c r="P8" s="47">
        <f>(O8/P$63)</f>
        <v>11.143531202435312</v>
      </c>
      <c r="Q8" s="9"/>
    </row>
    <row r="9" spans="1:17" ht="15">
      <c r="A9" s="12"/>
      <c r="B9" s="25">
        <v>314.1</v>
      </c>
      <c r="C9" s="20" t="s">
        <v>13</v>
      </c>
      <c r="D9" s="46">
        <v>986790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986790</v>
      </c>
      <c r="P9" s="47">
        <f>(O9/P$63)</f>
        <v>75.09817351598174</v>
      </c>
      <c r="Q9" s="9"/>
    </row>
    <row r="10" spans="1:17" ht="15">
      <c r="A10" s="12"/>
      <c r="B10" s="25">
        <v>314.3</v>
      </c>
      <c r="C10" s="20" t="s">
        <v>14</v>
      </c>
      <c r="D10" s="46">
        <v>276332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276332</v>
      </c>
      <c r="P10" s="47">
        <f>(O10/P$63)</f>
        <v>21.029832572298325</v>
      </c>
      <c r="Q10" s="9"/>
    </row>
    <row r="11" spans="1:17" ht="15">
      <c r="A11" s="12"/>
      <c r="B11" s="25">
        <v>314.4</v>
      </c>
      <c r="C11" s="20" t="s">
        <v>15</v>
      </c>
      <c r="D11" s="46">
        <v>11115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11115</v>
      </c>
      <c r="P11" s="47">
        <f>(O11/P$63)</f>
        <v>0.8458904109589042</v>
      </c>
      <c r="Q11" s="9"/>
    </row>
    <row r="12" spans="1:17" ht="15">
      <c r="A12" s="12"/>
      <c r="B12" s="25">
        <v>314.7</v>
      </c>
      <c r="C12" s="20" t="s">
        <v>16</v>
      </c>
      <c r="D12" s="46">
        <v>2135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2135</v>
      </c>
      <c r="P12" s="47">
        <f>(O12/P$63)</f>
        <v>0.16248097412480975</v>
      </c>
      <c r="Q12" s="9"/>
    </row>
    <row r="13" spans="1:17" ht="15">
      <c r="A13" s="12"/>
      <c r="B13" s="25">
        <v>314.8</v>
      </c>
      <c r="C13" s="20" t="s">
        <v>17</v>
      </c>
      <c r="D13" s="46">
        <v>12325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12325</v>
      </c>
      <c r="P13" s="47">
        <f>(O13/P$63)</f>
        <v>0.9379756468797564</v>
      </c>
      <c r="Q13" s="9"/>
    </row>
    <row r="14" spans="1:17" ht="15">
      <c r="A14" s="12"/>
      <c r="B14" s="25">
        <v>315.1</v>
      </c>
      <c r="C14" s="20" t="s">
        <v>170</v>
      </c>
      <c r="D14" s="46">
        <v>433950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433950</v>
      </c>
      <c r="P14" s="47">
        <f>(O14/P$63)</f>
        <v>33.02511415525114</v>
      </c>
      <c r="Q14" s="9"/>
    </row>
    <row r="15" spans="1:17" ht="15">
      <c r="A15" s="12"/>
      <c r="B15" s="25">
        <v>316</v>
      </c>
      <c r="C15" s="20" t="s">
        <v>117</v>
      </c>
      <c r="D15" s="46">
        <v>179726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179726</v>
      </c>
      <c r="P15" s="47">
        <f>(O15/P$63)</f>
        <v>13.677777777777777</v>
      </c>
      <c r="Q15" s="9"/>
    </row>
    <row r="16" spans="1:17" ht="15.75">
      <c r="A16" s="29" t="s">
        <v>20</v>
      </c>
      <c r="B16" s="30"/>
      <c r="C16" s="31"/>
      <c r="D16" s="32">
        <f>SUM(D17:D24)</f>
        <v>1037690</v>
      </c>
      <c r="E16" s="32">
        <f>SUM(E17:E24)</f>
        <v>2001</v>
      </c>
      <c r="F16" s="32">
        <f>SUM(F17:F24)</f>
        <v>0</v>
      </c>
      <c r="G16" s="32">
        <f>SUM(G17:G24)</f>
        <v>0</v>
      </c>
      <c r="H16" s="32">
        <f>SUM(H17:H24)</f>
        <v>0</v>
      </c>
      <c r="I16" s="32">
        <f>SUM(I17:I24)</f>
        <v>26539</v>
      </c>
      <c r="J16" s="32">
        <f>SUM(J17:J24)</f>
        <v>0</v>
      </c>
      <c r="K16" s="32">
        <f>SUM(K17:K24)</f>
        <v>0</v>
      </c>
      <c r="L16" s="32">
        <f>SUM(L17:L24)</f>
        <v>0</v>
      </c>
      <c r="M16" s="32">
        <f>SUM(M17:M24)</f>
        <v>0</v>
      </c>
      <c r="N16" s="32">
        <f>SUM(N17:N24)</f>
        <v>0</v>
      </c>
      <c r="O16" s="44">
        <f>SUM(D16:N16)</f>
        <v>1066230</v>
      </c>
      <c r="P16" s="45">
        <f>(O16/P$63)</f>
        <v>81.14383561643835</v>
      </c>
      <c r="Q16" s="10"/>
    </row>
    <row r="17" spans="1:17" ht="15">
      <c r="A17" s="12"/>
      <c r="B17" s="25">
        <v>322</v>
      </c>
      <c r="C17" s="20" t="s">
        <v>171</v>
      </c>
      <c r="D17" s="46">
        <v>222575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222575</v>
      </c>
      <c r="P17" s="47">
        <f>(O17/P$63)</f>
        <v>16.938736681887367</v>
      </c>
      <c r="Q17" s="9"/>
    </row>
    <row r="18" spans="1:17" ht="15">
      <c r="A18" s="12"/>
      <c r="B18" s="25">
        <v>322.9</v>
      </c>
      <c r="C18" s="20" t="s">
        <v>172</v>
      </c>
      <c r="D18" s="46">
        <v>32477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4">SUM(D18:N18)</f>
        <v>32477</v>
      </c>
      <c r="P18" s="47">
        <f>(O18/P$63)</f>
        <v>2.471613394216134</v>
      </c>
      <c r="Q18" s="9"/>
    </row>
    <row r="19" spans="1:17" ht="15">
      <c r="A19" s="12"/>
      <c r="B19" s="25">
        <v>323.1</v>
      </c>
      <c r="C19" s="20" t="s">
        <v>21</v>
      </c>
      <c r="D19" s="46">
        <v>692992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692992</v>
      </c>
      <c r="P19" s="47">
        <f>(O19/P$63)</f>
        <v>52.739117199391174</v>
      </c>
      <c r="Q19" s="9"/>
    </row>
    <row r="20" spans="1:17" ht="15">
      <c r="A20" s="12"/>
      <c r="B20" s="25">
        <v>323.4</v>
      </c>
      <c r="C20" s="20" t="s">
        <v>22</v>
      </c>
      <c r="D20" s="46">
        <v>11935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11935</v>
      </c>
      <c r="P20" s="47">
        <f>(O20/P$63)</f>
        <v>0.9082952815829528</v>
      </c>
      <c r="Q20" s="9"/>
    </row>
    <row r="21" spans="1:17" ht="15">
      <c r="A21" s="12"/>
      <c r="B21" s="25">
        <v>323.7</v>
      </c>
      <c r="C21" s="20" t="s">
        <v>23</v>
      </c>
      <c r="D21" s="46">
        <v>75188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75188</v>
      </c>
      <c r="P21" s="47">
        <f>(O21/P$63)</f>
        <v>5.7220700152207</v>
      </c>
      <c r="Q21" s="9"/>
    </row>
    <row r="22" spans="1:17" ht="15">
      <c r="A22" s="12"/>
      <c r="B22" s="25">
        <v>324.11</v>
      </c>
      <c r="C22" s="20" t="s">
        <v>112</v>
      </c>
      <c r="D22" s="46">
        <v>2523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2523</v>
      </c>
      <c r="P22" s="47">
        <f>(O22/P$63)</f>
        <v>0.19200913242009132</v>
      </c>
      <c r="Q22" s="9"/>
    </row>
    <row r="23" spans="1:17" ht="15">
      <c r="A23" s="12"/>
      <c r="B23" s="25">
        <v>324.21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26539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26539</v>
      </c>
      <c r="P23" s="47">
        <f>(O23/P$63)</f>
        <v>2.019710806697108</v>
      </c>
      <c r="Q23" s="9"/>
    </row>
    <row r="24" spans="1:17" ht="15">
      <c r="A24" s="12"/>
      <c r="B24" s="25">
        <v>324.31</v>
      </c>
      <c r="C24" s="20" t="s">
        <v>102</v>
      </c>
      <c r="D24" s="46">
        <v>0</v>
      </c>
      <c r="E24" s="46">
        <v>2001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2001</v>
      </c>
      <c r="P24" s="47">
        <f>(O24/P$63)</f>
        <v>0.15228310502283104</v>
      </c>
      <c r="Q24" s="9"/>
    </row>
    <row r="25" spans="1:17" ht="15.75">
      <c r="A25" s="29" t="s">
        <v>173</v>
      </c>
      <c r="B25" s="30"/>
      <c r="C25" s="31"/>
      <c r="D25" s="32">
        <f>SUM(D26:D39)</f>
        <v>2271660</v>
      </c>
      <c r="E25" s="32">
        <f>SUM(E26:E39)</f>
        <v>301325</v>
      </c>
      <c r="F25" s="32">
        <f>SUM(F26:F39)</f>
        <v>0</v>
      </c>
      <c r="G25" s="32">
        <f>SUM(G26:G39)</f>
        <v>0</v>
      </c>
      <c r="H25" s="32">
        <f>SUM(H26:H39)</f>
        <v>0</v>
      </c>
      <c r="I25" s="32">
        <f>SUM(I26:I39)</f>
        <v>99450</v>
      </c>
      <c r="J25" s="32">
        <f>SUM(J26:J39)</f>
        <v>0</v>
      </c>
      <c r="K25" s="32">
        <f>SUM(K26:K39)</f>
        <v>0</v>
      </c>
      <c r="L25" s="32">
        <f>SUM(L26:L39)</f>
        <v>0</v>
      </c>
      <c r="M25" s="32">
        <f>SUM(M26:M39)</f>
        <v>0</v>
      </c>
      <c r="N25" s="32">
        <f>SUM(N26:N39)</f>
        <v>0</v>
      </c>
      <c r="O25" s="44">
        <f>SUM(D25:N25)</f>
        <v>2672435</v>
      </c>
      <c r="P25" s="45">
        <f>(O25/P$63)</f>
        <v>203.38165905631658</v>
      </c>
      <c r="Q25" s="10"/>
    </row>
    <row r="26" spans="1:17" ht="15">
      <c r="A26" s="12"/>
      <c r="B26" s="25">
        <v>331.9</v>
      </c>
      <c r="C26" s="20" t="s">
        <v>92</v>
      </c>
      <c r="D26" s="46">
        <v>36709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2" ref="O26:O33">SUM(D26:N26)</f>
        <v>36709</v>
      </c>
      <c r="P26" s="47">
        <f>(O26/P$63)</f>
        <v>2.793683409436834</v>
      </c>
      <c r="Q26" s="9"/>
    </row>
    <row r="27" spans="1:17" ht="15">
      <c r="A27" s="12"/>
      <c r="B27" s="25">
        <v>334.5</v>
      </c>
      <c r="C27" s="20" t="s">
        <v>130</v>
      </c>
      <c r="D27" s="46">
        <v>0</v>
      </c>
      <c r="E27" s="46">
        <v>293770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293770</v>
      </c>
      <c r="P27" s="47">
        <f>(O27/P$63)</f>
        <v>22.356925418569254</v>
      </c>
      <c r="Q27" s="9"/>
    </row>
    <row r="28" spans="1:17" ht="15">
      <c r="A28" s="12"/>
      <c r="B28" s="25">
        <v>334.9</v>
      </c>
      <c r="C28" s="20" t="s">
        <v>118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99450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99450</v>
      </c>
      <c r="P28" s="47">
        <f>(O28/P$63)</f>
        <v>7.568493150684931</v>
      </c>
      <c r="Q28" s="9"/>
    </row>
    <row r="29" spans="1:17" ht="15">
      <c r="A29" s="12"/>
      <c r="B29" s="25">
        <v>335.125</v>
      </c>
      <c r="C29" s="20" t="s">
        <v>174</v>
      </c>
      <c r="D29" s="46">
        <v>533542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533542</v>
      </c>
      <c r="P29" s="47">
        <f>(O29/P$63)</f>
        <v>40.60441400304414</v>
      </c>
      <c r="Q29" s="9"/>
    </row>
    <row r="30" spans="1:17" ht="15">
      <c r="A30" s="12"/>
      <c r="B30" s="25">
        <v>335.14</v>
      </c>
      <c r="C30" s="20" t="s">
        <v>120</v>
      </c>
      <c r="D30" s="46">
        <v>14881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14881</v>
      </c>
      <c r="P30" s="47">
        <f>(O30/P$63)</f>
        <v>1.1324961948249619</v>
      </c>
      <c r="Q30" s="9"/>
    </row>
    <row r="31" spans="1:17" ht="15">
      <c r="A31" s="12"/>
      <c r="B31" s="25">
        <v>335.15</v>
      </c>
      <c r="C31" s="20" t="s">
        <v>121</v>
      </c>
      <c r="D31" s="46">
        <v>8237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8237</v>
      </c>
      <c r="P31" s="47">
        <f>(O31/P$63)</f>
        <v>0.6268645357686453</v>
      </c>
      <c r="Q31" s="9"/>
    </row>
    <row r="32" spans="1:17" ht="15">
      <c r="A32" s="12"/>
      <c r="B32" s="25">
        <v>335.18</v>
      </c>
      <c r="C32" s="20" t="s">
        <v>175</v>
      </c>
      <c r="D32" s="46">
        <v>827486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827486</v>
      </c>
      <c r="P32" s="47">
        <f>(O32/P$63)</f>
        <v>62.974581430745815</v>
      </c>
      <c r="Q32" s="9"/>
    </row>
    <row r="33" spans="1:17" ht="15">
      <c r="A33" s="12"/>
      <c r="B33" s="25">
        <v>335.23</v>
      </c>
      <c r="C33" s="20" t="s">
        <v>153</v>
      </c>
      <c r="D33" s="46">
        <v>4418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4418</v>
      </c>
      <c r="P33" s="47">
        <f>(O33/P$63)</f>
        <v>0.33622526636225264</v>
      </c>
      <c r="Q33" s="9"/>
    </row>
    <row r="34" spans="1:17" ht="15">
      <c r="A34" s="12"/>
      <c r="B34" s="25">
        <v>335.48</v>
      </c>
      <c r="C34" s="20" t="s">
        <v>41</v>
      </c>
      <c r="D34" s="46">
        <v>0</v>
      </c>
      <c r="E34" s="46">
        <v>7555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7555</v>
      </c>
      <c r="P34" s="47">
        <f>(O34/P$63)</f>
        <v>0.5749619482496194</v>
      </c>
      <c r="Q34" s="9"/>
    </row>
    <row r="35" spans="1:17" ht="15">
      <c r="A35" s="12"/>
      <c r="B35" s="25">
        <v>335.9</v>
      </c>
      <c r="C35" s="20" t="s">
        <v>161</v>
      </c>
      <c r="D35" s="46">
        <v>1115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1115</v>
      </c>
      <c r="P35" s="47">
        <f>(O35/P$63)</f>
        <v>0.08485540334855403</v>
      </c>
      <c r="Q35" s="9"/>
    </row>
    <row r="36" spans="1:17" ht="15">
      <c r="A36" s="12"/>
      <c r="B36" s="25">
        <v>337.2</v>
      </c>
      <c r="C36" s="20" t="s">
        <v>42</v>
      </c>
      <c r="D36" s="46">
        <v>31805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31805</v>
      </c>
      <c r="P36" s="47">
        <f>(O36/P$63)</f>
        <v>2.4204718417047184</v>
      </c>
      <c r="Q36" s="9"/>
    </row>
    <row r="37" spans="1:17" ht="15">
      <c r="A37" s="12"/>
      <c r="B37" s="25">
        <v>337.4</v>
      </c>
      <c r="C37" s="20" t="s">
        <v>43</v>
      </c>
      <c r="D37" s="46">
        <v>60600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60600</v>
      </c>
      <c r="P37" s="47">
        <f>(O37/P$63)</f>
        <v>4.6118721461187215</v>
      </c>
      <c r="Q37" s="9"/>
    </row>
    <row r="38" spans="1:17" ht="15">
      <c r="A38" s="12"/>
      <c r="B38" s="25">
        <v>338</v>
      </c>
      <c r="C38" s="20" t="s">
        <v>46</v>
      </c>
      <c r="D38" s="46">
        <v>11840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11840</v>
      </c>
      <c r="P38" s="47">
        <f>(O38/P$63)</f>
        <v>0.9010654490106544</v>
      </c>
      <c r="Q38" s="9"/>
    </row>
    <row r="39" spans="1:17" ht="15">
      <c r="A39" s="12"/>
      <c r="B39" s="25">
        <v>339</v>
      </c>
      <c r="C39" s="20" t="s">
        <v>47</v>
      </c>
      <c r="D39" s="46">
        <v>741027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741027</v>
      </c>
      <c r="P39" s="47">
        <f>(O39/P$63)</f>
        <v>56.394748858447485</v>
      </c>
      <c r="Q39" s="9"/>
    </row>
    <row r="40" spans="1:17" ht="15.75">
      <c r="A40" s="29" t="s">
        <v>52</v>
      </c>
      <c r="B40" s="30"/>
      <c r="C40" s="31"/>
      <c r="D40" s="32">
        <f>SUM(D41:D49)</f>
        <v>2350321</v>
      </c>
      <c r="E40" s="32">
        <f>SUM(E41:E49)</f>
        <v>0</v>
      </c>
      <c r="F40" s="32">
        <f>SUM(F41:F49)</f>
        <v>0</v>
      </c>
      <c r="G40" s="32">
        <f>SUM(G41:G49)</f>
        <v>0</v>
      </c>
      <c r="H40" s="32">
        <f>SUM(H41:H49)</f>
        <v>0</v>
      </c>
      <c r="I40" s="32">
        <f>SUM(I41:I49)</f>
        <v>8309347</v>
      </c>
      <c r="J40" s="32">
        <f>SUM(J41:J49)</f>
        <v>0</v>
      </c>
      <c r="K40" s="32">
        <f>SUM(K41:K49)</f>
        <v>0</v>
      </c>
      <c r="L40" s="32">
        <f>SUM(L41:L49)</f>
        <v>0</v>
      </c>
      <c r="M40" s="32">
        <f>SUM(M41:M49)</f>
        <v>0</v>
      </c>
      <c r="N40" s="32">
        <f>SUM(N41:N49)</f>
        <v>0</v>
      </c>
      <c r="O40" s="32">
        <f>SUM(D40:N40)</f>
        <v>10659668</v>
      </c>
      <c r="P40" s="45">
        <f>(O40/P$63)</f>
        <v>811.2380517503805</v>
      </c>
      <c r="Q40" s="10"/>
    </row>
    <row r="41" spans="1:17" ht="15">
      <c r="A41" s="12"/>
      <c r="B41" s="25">
        <v>341.9</v>
      </c>
      <c r="C41" s="20" t="s">
        <v>123</v>
      </c>
      <c r="D41" s="46">
        <v>12056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3" ref="O41:O49">SUM(D41:N41)</f>
        <v>12056</v>
      </c>
      <c r="P41" s="47">
        <f>(O41/P$63)</f>
        <v>0.917503805175038</v>
      </c>
      <c r="Q41" s="9"/>
    </row>
    <row r="42" spans="1:17" ht="15">
      <c r="A42" s="12"/>
      <c r="B42" s="25">
        <v>342.1</v>
      </c>
      <c r="C42" s="20" t="s">
        <v>56</v>
      </c>
      <c r="D42" s="46">
        <v>1370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1370</v>
      </c>
      <c r="P42" s="47">
        <f>(O42/P$63)</f>
        <v>0.10426179604261795</v>
      </c>
      <c r="Q42" s="9"/>
    </row>
    <row r="43" spans="1:17" ht="15">
      <c r="A43" s="12"/>
      <c r="B43" s="25">
        <v>342.2</v>
      </c>
      <c r="C43" s="20" t="s">
        <v>57</v>
      </c>
      <c r="D43" s="46">
        <v>24789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24789</v>
      </c>
      <c r="P43" s="47">
        <f>(O43/P$63)</f>
        <v>1.886529680365297</v>
      </c>
      <c r="Q43" s="9"/>
    </row>
    <row r="44" spans="1:17" ht="15">
      <c r="A44" s="12"/>
      <c r="B44" s="25">
        <v>343.3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3105606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3105606</v>
      </c>
      <c r="P44" s="47">
        <f>(O44/P$63)</f>
        <v>236.3474885844749</v>
      </c>
      <c r="Q44" s="9"/>
    </row>
    <row r="45" spans="1:17" ht="15">
      <c r="A45" s="12"/>
      <c r="B45" s="25">
        <v>343.4</v>
      </c>
      <c r="C45" s="20" t="s">
        <v>59</v>
      </c>
      <c r="D45" s="46">
        <v>2222554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2222554</v>
      </c>
      <c r="P45" s="47">
        <f>(O45/P$63)</f>
        <v>169.1441400304414</v>
      </c>
      <c r="Q45" s="9"/>
    </row>
    <row r="46" spans="1:17" ht="15">
      <c r="A46" s="12"/>
      <c r="B46" s="25">
        <v>343.5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4113812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4113812</v>
      </c>
      <c r="P46" s="47">
        <f>(O46/P$63)</f>
        <v>313.0754946727549</v>
      </c>
      <c r="Q46" s="9"/>
    </row>
    <row r="47" spans="1:17" ht="15">
      <c r="A47" s="12"/>
      <c r="B47" s="25">
        <v>343.9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1089929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1089929</v>
      </c>
      <c r="P47" s="47">
        <f>(O47/P$63)</f>
        <v>82.94741248097412</v>
      </c>
      <c r="Q47" s="9"/>
    </row>
    <row r="48" spans="1:17" ht="15">
      <c r="A48" s="12"/>
      <c r="B48" s="25">
        <v>347.2</v>
      </c>
      <c r="C48" s="20" t="s">
        <v>61</v>
      </c>
      <c r="D48" s="46">
        <v>62316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62316</v>
      </c>
      <c r="P48" s="47">
        <f>(O48/P$63)</f>
        <v>4.742465753424658</v>
      </c>
      <c r="Q48" s="9"/>
    </row>
    <row r="49" spans="1:17" ht="15">
      <c r="A49" s="12"/>
      <c r="B49" s="25">
        <v>347.4</v>
      </c>
      <c r="C49" s="20" t="s">
        <v>62</v>
      </c>
      <c r="D49" s="46">
        <v>27236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27236</v>
      </c>
      <c r="P49" s="47">
        <f>(O49/P$63)</f>
        <v>2.0727549467275495</v>
      </c>
      <c r="Q49" s="9"/>
    </row>
    <row r="50" spans="1:17" ht="15.75">
      <c r="A50" s="29" t="s">
        <v>53</v>
      </c>
      <c r="B50" s="30"/>
      <c r="C50" s="31"/>
      <c r="D50" s="32">
        <f>SUM(D51:D53)</f>
        <v>119194</v>
      </c>
      <c r="E50" s="32">
        <f>SUM(E51:E53)</f>
        <v>0</v>
      </c>
      <c r="F50" s="32">
        <f>SUM(F51:F53)</f>
        <v>0</v>
      </c>
      <c r="G50" s="32">
        <f>SUM(G51:G53)</f>
        <v>0</v>
      </c>
      <c r="H50" s="32">
        <f>SUM(H51:H53)</f>
        <v>0</v>
      </c>
      <c r="I50" s="32">
        <f>SUM(I51:I53)</f>
        <v>0</v>
      </c>
      <c r="J50" s="32">
        <f>SUM(J51:J53)</f>
        <v>0</v>
      </c>
      <c r="K50" s="32">
        <f>SUM(K51:K53)</f>
        <v>0</v>
      </c>
      <c r="L50" s="32">
        <f>SUM(L51:L53)</f>
        <v>0</v>
      </c>
      <c r="M50" s="32">
        <f>SUM(M51:M53)</f>
        <v>0</v>
      </c>
      <c r="N50" s="32">
        <f>SUM(N51:N53)</f>
        <v>0</v>
      </c>
      <c r="O50" s="32">
        <f>SUM(D50:N50)</f>
        <v>119194</v>
      </c>
      <c r="P50" s="45">
        <f>(O50/P$63)</f>
        <v>9.071080669710806</v>
      </c>
      <c r="Q50" s="10"/>
    </row>
    <row r="51" spans="1:17" ht="15">
      <c r="A51" s="13"/>
      <c r="B51" s="39">
        <v>351.1</v>
      </c>
      <c r="C51" s="21" t="s">
        <v>98</v>
      </c>
      <c r="D51" s="46">
        <v>49988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49988</v>
      </c>
      <c r="P51" s="47">
        <f>(O51/P$63)</f>
        <v>3.804261796042618</v>
      </c>
      <c r="Q51" s="9"/>
    </row>
    <row r="52" spans="1:17" ht="15">
      <c r="A52" s="13"/>
      <c r="B52" s="39">
        <v>354</v>
      </c>
      <c r="C52" s="21" t="s">
        <v>68</v>
      </c>
      <c r="D52" s="46">
        <v>68243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68243</v>
      </c>
      <c r="P52" s="47">
        <f>(O52/P$63)</f>
        <v>5.193531202435312</v>
      </c>
      <c r="Q52" s="9"/>
    </row>
    <row r="53" spans="1:17" ht="15">
      <c r="A53" s="13"/>
      <c r="B53" s="39">
        <v>359</v>
      </c>
      <c r="C53" s="21" t="s">
        <v>69</v>
      </c>
      <c r="D53" s="46">
        <v>963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963</v>
      </c>
      <c r="P53" s="47">
        <f>(O53/P$63)</f>
        <v>0.07328767123287672</v>
      </c>
      <c r="Q53" s="9"/>
    </row>
    <row r="54" spans="1:17" ht="15.75">
      <c r="A54" s="29" t="s">
        <v>4</v>
      </c>
      <c r="B54" s="30"/>
      <c r="C54" s="31"/>
      <c r="D54" s="32">
        <f>SUM(D55:D57)</f>
        <v>186199</v>
      </c>
      <c r="E54" s="32">
        <f>SUM(E55:E57)</f>
        <v>15855</v>
      </c>
      <c r="F54" s="32">
        <f>SUM(F55:F57)</f>
        <v>0</v>
      </c>
      <c r="G54" s="32">
        <f>SUM(G55:G57)</f>
        <v>0</v>
      </c>
      <c r="H54" s="32">
        <f>SUM(H55:H57)</f>
        <v>0</v>
      </c>
      <c r="I54" s="32">
        <f>SUM(I55:I57)</f>
        <v>128199</v>
      </c>
      <c r="J54" s="32">
        <f>SUM(J55:J57)</f>
        <v>162976</v>
      </c>
      <c r="K54" s="32">
        <f>SUM(K55:K57)</f>
        <v>0</v>
      </c>
      <c r="L54" s="32">
        <f>SUM(L55:L57)</f>
        <v>0</v>
      </c>
      <c r="M54" s="32">
        <f>SUM(M55:M57)</f>
        <v>0</v>
      </c>
      <c r="N54" s="32">
        <f>SUM(N55:N57)</f>
        <v>0</v>
      </c>
      <c r="O54" s="32">
        <f>SUM(D54:N54)</f>
        <v>493229</v>
      </c>
      <c r="P54" s="45">
        <f>(O54/P$63)</f>
        <v>37.53645357686454</v>
      </c>
      <c r="Q54" s="10"/>
    </row>
    <row r="55" spans="1:17" ht="15">
      <c r="A55" s="12"/>
      <c r="B55" s="25">
        <v>361.1</v>
      </c>
      <c r="C55" s="20" t="s">
        <v>70</v>
      </c>
      <c r="D55" s="46">
        <v>3001</v>
      </c>
      <c r="E55" s="46">
        <v>0</v>
      </c>
      <c r="F55" s="46">
        <v>0</v>
      </c>
      <c r="G55" s="46">
        <v>0</v>
      </c>
      <c r="H55" s="46">
        <v>0</v>
      </c>
      <c r="I55" s="46">
        <v>3068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6069</v>
      </c>
      <c r="P55" s="47">
        <f>(O55/P$63)</f>
        <v>0.46187214611872146</v>
      </c>
      <c r="Q55" s="9"/>
    </row>
    <row r="56" spans="1:17" ht="15">
      <c r="A56" s="12"/>
      <c r="B56" s="25">
        <v>365</v>
      </c>
      <c r="C56" s="20" t="s">
        <v>140</v>
      </c>
      <c r="D56" s="46">
        <v>16442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16442</v>
      </c>
      <c r="P56" s="47">
        <f>(O56/P$63)</f>
        <v>1.2512937595129376</v>
      </c>
      <c r="Q56" s="9"/>
    </row>
    <row r="57" spans="1:17" ht="15">
      <c r="A57" s="12"/>
      <c r="B57" s="25">
        <v>369.9</v>
      </c>
      <c r="C57" s="20" t="s">
        <v>75</v>
      </c>
      <c r="D57" s="46">
        <v>166756</v>
      </c>
      <c r="E57" s="46">
        <v>15855</v>
      </c>
      <c r="F57" s="46">
        <v>0</v>
      </c>
      <c r="G57" s="46">
        <v>0</v>
      </c>
      <c r="H57" s="46">
        <v>0</v>
      </c>
      <c r="I57" s="46">
        <v>125131</v>
      </c>
      <c r="J57" s="46">
        <v>162976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470718</v>
      </c>
      <c r="P57" s="47">
        <f>(O57/P$63)</f>
        <v>35.823287671232876</v>
      </c>
      <c r="Q57" s="9"/>
    </row>
    <row r="58" spans="1:17" ht="15.75">
      <c r="A58" s="29" t="s">
        <v>54</v>
      </c>
      <c r="B58" s="30"/>
      <c r="C58" s="31"/>
      <c r="D58" s="32">
        <f>SUM(D59:D60)</f>
        <v>565327</v>
      </c>
      <c r="E58" s="32">
        <f>SUM(E59:E60)</f>
        <v>0</v>
      </c>
      <c r="F58" s="32">
        <f>SUM(F59:F60)</f>
        <v>0</v>
      </c>
      <c r="G58" s="32">
        <f>SUM(G59:G60)</f>
        <v>0</v>
      </c>
      <c r="H58" s="32">
        <f>SUM(H59:H60)</f>
        <v>0</v>
      </c>
      <c r="I58" s="32">
        <f>SUM(I59:I60)</f>
        <v>108500</v>
      </c>
      <c r="J58" s="32">
        <f>SUM(J59:J60)</f>
        <v>0</v>
      </c>
      <c r="K58" s="32">
        <f>SUM(K59:K60)</f>
        <v>0</v>
      </c>
      <c r="L58" s="32">
        <f>SUM(L59:L60)</f>
        <v>0</v>
      </c>
      <c r="M58" s="32">
        <f>SUM(M59:M60)</f>
        <v>0</v>
      </c>
      <c r="N58" s="32">
        <f>SUM(N59:N60)</f>
        <v>0</v>
      </c>
      <c r="O58" s="32">
        <f>SUM(D58:N58)</f>
        <v>673827</v>
      </c>
      <c r="P58" s="45">
        <f>(O58/P$63)</f>
        <v>51.28059360730594</v>
      </c>
      <c r="Q58" s="9"/>
    </row>
    <row r="59" spans="1:17" ht="15">
      <c r="A59" s="12"/>
      <c r="B59" s="25">
        <v>381</v>
      </c>
      <c r="C59" s="20" t="s">
        <v>76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108500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108500</v>
      </c>
      <c r="P59" s="47">
        <f>(O59/P$63)</f>
        <v>8.257229832572298</v>
      </c>
      <c r="Q59" s="9"/>
    </row>
    <row r="60" spans="1:17" ht="15.75" thickBot="1">
      <c r="A60" s="12"/>
      <c r="B60" s="25">
        <v>382</v>
      </c>
      <c r="C60" s="20" t="s">
        <v>86</v>
      </c>
      <c r="D60" s="46">
        <v>565327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565327</v>
      </c>
      <c r="P60" s="47">
        <f>(O60/P$63)</f>
        <v>43.02336377473364</v>
      </c>
      <c r="Q60" s="9"/>
    </row>
    <row r="61" spans="1:120" ht="16.5" thickBot="1">
      <c r="A61" s="14" t="s">
        <v>65</v>
      </c>
      <c r="B61" s="23"/>
      <c r="C61" s="22"/>
      <c r="D61" s="15">
        <f>SUM(D5,D16,D25,D40,D50,D54,D58)</f>
        <v>12334297</v>
      </c>
      <c r="E61" s="15">
        <f>SUM(E5,E16,E25,E40,E50,E54,E58)</f>
        <v>2597244</v>
      </c>
      <c r="F61" s="15">
        <f>SUM(F5,F16,F25,F40,F50,F54,F58)</f>
        <v>0</v>
      </c>
      <c r="G61" s="15">
        <f>SUM(G5,G16,G25,G40,G50,G54,G58)</f>
        <v>0</v>
      </c>
      <c r="H61" s="15">
        <f>SUM(H5,H16,H25,H40,H50,H54,H58)</f>
        <v>0</v>
      </c>
      <c r="I61" s="15">
        <f>SUM(I5,I16,I25,I40,I50,I54,I58)</f>
        <v>8672035</v>
      </c>
      <c r="J61" s="15">
        <f>SUM(J5,J16,J25,J40,J50,J54,J58)</f>
        <v>162976</v>
      </c>
      <c r="K61" s="15">
        <f>SUM(K5,K16,K25,K40,K50,K54,K58)</f>
        <v>0</v>
      </c>
      <c r="L61" s="15">
        <f>SUM(L5,L16,L25,L40,L50,L54,L58)</f>
        <v>0</v>
      </c>
      <c r="M61" s="15">
        <f>SUM(M5,M16,M25,M40,M50,M54,M58)</f>
        <v>0</v>
      </c>
      <c r="N61" s="15">
        <f>SUM(N5,N16,N25,N40,N50,N54,N58)</f>
        <v>0</v>
      </c>
      <c r="O61" s="15">
        <f>SUM(D61:N61)</f>
        <v>23766552</v>
      </c>
      <c r="P61" s="38">
        <f>(O61/P$63)</f>
        <v>1808.717808219178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6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6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176</v>
      </c>
      <c r="N63" s="48"/>
      <c r="O63" s="48"/>
      <c r="P63" s="43">
        <v>13140</v>
      </c>
    </row>
    <row r="64" spans="1:16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100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sheetProtection/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3897116</v>
      </c>
      <c r="E5" s="27">
        <f t="shared" si="0"/>
        <v>305233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905599</v>
      </c>
      <c r="N5" s="28">
        <f>SUM(D5:M5)</f>
        <v>5107948</v>
      </c>
      <c r="O5" s="33">
        <f aca="true" t="shared" si="1" ref="O5:O36">(N5/O$77)</f>
        <v>415.482999837319</v>
      </c>
      <c r="P5" s="6"/>
    </row>
    <row r="6" spans="1:16" ht="15">
      <c r="A6" s="12"/>
      <c r="B6" s="25">
        <v>311</v>
      </c>
      <c r="C6" s="20" t="s">
        <v>3</v>
      </c>
      <c r="D6" s="46">
        <v>2176715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905599</v>
      </c>
      <c r="N6" s="46">
        <f>SUM(D6:M6)</f>
        <v>3082314</v>
      </c>
      <c r="O6" s="47">
        <f t="shared" si="1"/>
        <v>250.71693509028793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174785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174785</v>
      </c>
      <c r="O7" s="47">
        <f t="shared" si="1"/>
        <v>14.217097771270538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130448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130448</v>
      </c>
      <c r="O8" s="47">
        <f t="shared" si="1"/>
        <v>10.610704408654628</v>
      </c>
      <c r="P8" s="9"/>
    </row>
    <row r="9" spans="1:16" ht="15">
      <c r="A9" s="12"/>
      <c r="B9" s="25">
        <v>314.1</v>
      </c>
      <c r="C9" s="20" t="s">
        <v>13</v>
      </c>
      <c r="D9" s="46">
        <v>732553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732553</v>
      </c>
      <c r="O9" s="47">
        <f t="shared" si="1"/>
        <v>59.58622092077436</v>
      </c>
      <c r="P9" s="9"/>
    </row>
    <row r="10" spans="1:16" ht="15">
      <c r="A10" s="12"/>
      <c r="B10" s="25">
        <v>314.3</v>
      </c>
      <c r="C10" s="20" t="s">
        <v>14</v>
      </c>
      <c r="D10" s="46">
        <v>220632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220632</v>
      </c>
      <c r="O10" s="47">
        <f t="shared" si="1"/>
        <v>17.946315275744265</v>
      </c>
      <c r="P10" s="9"/>
    </row>
    <row r="11" spans="1:16" ht="15">
      <c r="A11" s="12"/>
      <c r="B11" s="25">
        <v>314.4</v>
      </c>
      <c r="C11" s="20" t="s">
        <v>15</v>
      </c>
      <c r="D11" s="46">
        <v>11449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11449</v>
      </c>
      <c r="O11" s="47">
        <f t="shared" si="1"/>
        <v>0.9312672848544005</v>
      </c>
      <c r="P11" s="9"/>
    </row>
    <row r="12" spans="1:16" ht="15">
      <c r="A12" s="12"/>
      <c r="B12" s="25">
        <v>314.7</v>
      </c>
      <c r="C12" s="20" t="s">
        <v>16</v>
      </c>
      <c r="D12" s="46">
        <v>3855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3855</v>
      </c>
      <c r="O12" s="47">
        <f t="shared" si="1"/>
        <v>0.31356759394826744</v>
      </c>
      <c r="P12" s="9"/>
    </row>
    <row r="13" spans="1:16" ht="15">
      <c r="A13" s="12"/>
      <c r="B13" s="25">
        <v>314.8</v>
      </c>
      <c r="C13" s="20" t="s">
        <v>17</v>
      </c>
      <c r="D13" s="46">
        <v>19587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19587</v>
      </c>
      <c r="O13" s="47">
        <f t="shared" si="1"/>
        <v>1.5932162030258663</v>
      </c>
      <c r="P13" s="9"/>
    </row>
    <row r="14" spans="1:16" ht="15">
      <c r="A14" s="12"/>
      <c r="B14" s="25">
        <v>315</v>
      </c>
      <c r="C14" s="20" t="s">
        <v>18</v>
      </c>
      <c r="D14" s="46">
        <v>556874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556874</v>
      </c>
      <c r="O14" s="47">
        <f t="shared" si="1"/>
        <v>45.296404750284694</v>
      </c>
      <c r="P14" s="9"/>
    </row>
    <row r="15" spans="1:16" ht="15">
      <c r="A15" s="12"/>
      <c r="B15" s="25">
        <v>316</v>
      </c>
      <c r="C15" s="20" t="s">
        <v>19</v>
      </c>
      <c r="D15" s="46">
        <v>175451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175451</v>
      </c>
      <c r="O15" s="47">
        <f t="shared" si="1"/>
        <v>14.271270538474052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SUM(D17:D26)</f>
        <v>786938</v>
      </c>
      <c r="E16" s="32">
        <f t="shared" si="3"/>
        <v>1418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10657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799013</v>
      </c>
      <c r="O16" s="45">
        <f t="shared" si="1"/>
        <v>64.99210997234424</v>
      </c>
      <c r="P16" s="10"/>
    </row>
    <row r="17" spans="1:16" ht="15">
      <c r="A17" s="12"/>
      <c r="B17" s="25">
        <v>322</v>
      </c>
      <c r="C17" s="20" t="s">
        <v>0</v>
      </c>
      <c r="D17" s="46">
        <v>97469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97469</v>
      </c>
      <c r="O17" s="47">
        <f t="shared" si="1"/>
        <v>7.928176346185131</v>
      </c>
      <c r="P17" s="9"/>
    </row>
    <row r="18" spans="1:16" ht="15">
      <c r="A18" s="12"/>
      <c r="B18" s="25">
        <v>323.1</v>
      </c>
      <c r="C18" s="20" t="s">
        <v>21</v>
      </c>
      <c r="D18" s="46">
        <v>580572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580572</v>
      </c>
      <c r="O18" s="47">
        <f t="shared" si="1"/>
        <v>47.22401171303075</v>
      </c>
      <c r="P18" s="9"/>
    </row>
    <row r="19" spans="1:16" ht="15">
      <c r="A19" s="12"/>
      <c r="B19" s="25">
        <v>323.4</v>
      </c>
      <c r="C19" s="20" t="s">
        <v>22</v>
      </c>
      <c r="D19" s="46">
        <v>11848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11848</v>
      </c>
      <c r="O19" s="47">
        <f t="shared" si="1"/>
        <v>0.9637221408817309</v>
      </c>
      <c r="P19" s="9"/>
    </row>
    <row r="20" spans="1:16" ht="15">
      <c r="A20" s="12"/>
      <c r="B20" s="25">
        <v>323.7</v>
      </c>
      <c r="C20" s="20" t="s">
        <v>23</v>
      </c>
      <c r="D20" s="46">
        <v>59776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59776</v>
      </c>
      <c r="O20" s="47">
        <f t="shared" si="1"/>
        <v>4.862209207743615</v>
      </c>
      <c r="P20" s="9"/>
    </row>
    <row r="21" spans="1:16" ht="15">
      <c r="A21" s="12"/>
      <c r="B21" s="25">
        <v>323.9</v>
      </c>
      <c r="C21" s="20" t="s">
        <v>111</v>
      </c>
      <c r="D21" s="46">
        <v>162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</v>
      </c>
      <c r="O21" s="47">
        <f t="shared" si="1"/>
        <v>0.013177159590043924</v>
      </c>
      <c r="P21" s="9"/>
    </row>
    <row r="22" spans="1:16" ht="15">
      <c r="A22" s="12"/>
      <c r="B22" s="25">
        <v>324.11</v>
      </c>
      <c r="C22" s="20" t="s">
        <v>112</v>
      </c>
      <c r="D22" s="46">
        <v>1517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1517</v>
      </c>
      <c r="O22" s="47">
        <f t="shared" si="1"/>
        <v>0.12339352529689279</v>
      </c>
      <c r="P22" s="9"/>
    </row>
    <row r="23" spans="1:16" ht="15">
      <c r="A23" s="12"/>
      <c r="B23" s="25">
        <v>324.21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10657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10657</v>
      </c>
      <c r="O23" s="47">
        <f t="shared" si="1"/>
        <v>0.8668456157475191</v>
      </c>
      <c r="P23" s="9"/>
    </row>
    <row r="24" spans="1:16" ht="15">
      <c r="A24" s="12"/>
      <c r="B24" s="25">
        <v>324.32</v>
      </c>
      <c r="C24" s="20" t="s">
        <v>26</v>
      </c>
      <c r="D24" s="46">
        <v>0</v>
      </c>
      <c r="E24" s="46">
        <v>1418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1418</v>
      </c>
      <c r="O24" s="47">
        <f t="shared" si="1"/>
        <v>0.11534081665853262</v>
      </c>
      <c r="P24" s="9"/>
    </row>
    <row r="25" spans="1:16" ht="15">
      <c r="A25" s="12"/>
      <c r="B25" s="25">
        <v>324.61</v>
      </c>
      <c r="C25" s="20" t="s">
        <v>27</v>
      </c>
      <c r="D25" s="46">
        <v>1024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1024</v>
      </c>
      <c r="O25" s="47">
        <f t="shared" si="1"/>
        <v>0.08329266308768506</v>
      </c>
      <c r="P25" s="9"/>
    </row>
    <row r="26" spans="1:16" ht="15">
      <c r="A26" s="12"/>
      <c r="B26" s="25">
        <v>329</v>
      </c>
      <c r="C26" s="20" t="s">
        <v>28</v>
      </c>
      <c r="D26" s="46">
        <v>34570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34570</v>
      </c>
      <c r="O26" s="47">
        <f t="shared" si="1"/>
        <v>2.8119407841223363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SUM(D28:D42)</f>
        <v>1582378</v>
      </c>
      <c r="E27" s="32">
        <f t="shared" si="6"/>
        <v>1168443</v>
      </c>
      <c r="F27" s="32">
        <f t="shared" si="6"/>
        <v>0</v>
      </c>
      <c r="G27" s="32">
        <f t="shared" si="6"/>
        <v>297716</v>
      </c>
      <c r="H27" s="32">
        <f t="shared" si="6"/>
        <v>0</v>
      </c>
      <c r="I27" s="32">
        <f t="shared" si="6"/>
        <v>18413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2524389</v>
      </c>
      <c r="N27" s="44">
        <f t="shared" si="5"/>
        <v>5591339</v>
      </c>
      <c r="O27" s="45">
        <f t="shared" si="1"/>
        <v>454.80226126565805</v>
      </c>
      <c r="P27" s="10"/>
    </row>
    <row r="28" spans="1:16" ht="15">
      <c r="A28" s="12"/>
      <c r="B28" s="25">
        <v>331.2</v>
      </c>
      <c r="C28" s="20" t="s">
        <v>29</v>
      </c>
      <c r="D28" s="46">
        <v>321664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321664</v>
      </c>
      <c r="O28" s="47">
        <f t="shared" si="1"/>
        <v>26.164307792419066</v>
      </c>
      <c r="P28" s="9"/>
    </row>
    <row r="29" spans="1:16" ht="15">
      <c r="A29" s="12"/>
      <c r="B29" s="25">
        <v>331.39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18413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18413</v>
      </c>
      <c r="O29" s="47">
        <f t="shared" si="1"/>
        <v>1.497722466243696</v>
      </c>
      <c r="P29" s="9"/>
    </row>
    <row r="30" spans="1:16" ht="15">
      <c r="A30" s="12"/>
      <c r="B30" s="25">
        <v>331.9</v>
      </c>
      <c r="C30" s="20" t="s">
        <v>92</v>
      </c>
      <c r="D30" s="46">
        <v>0</v>
      </c>
      <c r="E30" s="46">
        <v>0</v>
      </c>
      <c r="F30" s="46">
        <v>0</v>
      </c>
      <c r="G30" s="46">
        <v>227716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227716</v>
      </c>
      <c r="O30" s="47">
        <f t="shared" si="1"/>
        <v>18.52253131608915</v>
      </c>
      <c r="P30" s="9"/>
    </row>
    <row r="31" spans="1:16" ht="15">
      <c r="A31" s="12"/>
      <c r="B31" s="25">
        <v>334.2</v>
      </c>
      <c r="C31" s="20" t="s">
        <v>31</v>
      </c>
      <c r="D31" s="46">
        <v>14056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14056</v>
      </c>
      <c r="O31" s="47">
        <f t="shared" si="1"/>
        <v>1.1433219456645518</v>
      </c>
      <c r="P31" s="9"/>
    </row>
    <row r="32" spans="1:16" ht="15">
      <c r="A32" s="12"/>
      <c r="B32" s="25">
        <v>334.49</v>
      </c>
      <c r="C32" s="20" t="s">
        <v>34</v>
      </c>
      <c r="D32" s="46">
        <v>0</v>
      </c>
      <c r="E32" s="46">
        <v>1162203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2524389</v>
      </c>
      <c r="N32" s="46">
        <f aca="true" t="shared" si="7" ref="N32:N38">SUM(D32:M32)</f>
        <v>3686592</v>
      </c>
      <c r="O32" s="47">
        <f t="shared" si="1"/>
        <v>299.8692044899951</v>
      </c>
      <c r="P32" s="9"/>
    </row>
    <row r="33" spans="1:16" ht="15">
      <c r="A33" s="12"/>
      <c r="B33" s="25">
        <v>335.12</v>
      </c>
      <c r="C33" s="20" t="s">
        <v>36</v>
      </c>
      <c r="D33" s="46">
        <v>373178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373178</v>
      </c>
      <c r="O33" s="47">
        <f t="shared" si="1"/>
        <v>30.35448186107044</v>
      </c>
      <c r="P33" s="9"/>
    </row>
    <row r="34" spans="1:16" ht="15">
      <c r="A34" s="12"/>
      <c r="B34" s="25">
        <v>335.14</v>
      </c>
      <c r="C34" s="20" t="s">
        <v>37</v>
      </c>
      <c r="D34" s="46">
        <v>14688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14688</v>
      </c>
      <c r="O34" s="47">
        <f t="shared" si="1"/>
        <v>1.1947291361639825</v>
      </c>
      <c r="P34" s="9"/>
    </row>
    <row r="35" spans="1:16" ht="15">
      <c r="A35" s="12"/>
      <c r="B35" s="25">
        <v>335.15</v>
      </c>
      <c r="C35" s="20" t="s">
        <v>38</v>
      </c>
      <c r="D35" s="46">
        <v>7195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7195</v>
      </c>
      <c r="O35" s="47">
        <f t="shared" si="1"/>
        <v>0.5852448348788026</v>
      </c>
      <c r="P35" s="9"/>
    </row>
    <row r="36" spans="1:16" ht="15">
      <c r="A36" s="12"/>
      <c r="B36" s="25">
        <v>335.18</v>
      </c>
      <c r="C36" s="20" t="s">
        <v>39</v>
      </c>
      <c r="D36" s="46">
        <v>533527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533527</v>
      </c>
      <c r="O36" s="47">
        <f t="shared" si="1"/>
        <v>43.39734829998373</v>
      </c>
      <c r="P36" s="9"/>
    </row>
    <row r="37" spans="1:16" ht="15">
      <c r="A37" s="12"/>
      <c r="B37" s="25">
        <v>335.21</v>
      </c>
      <c r="C37" s="20" t="s">
        <v>40</v>
      </c>
      <c r="D37" s="46">
        <v>2253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2253</v>
      </c>
      <c r="O37" s="47">
        <f aca="true" t="shared" si="8" ref="O37:O68">(N37/O$77)</f>
        <v>0.1832601268911664</v>
      </c>
      <c r="P37" s="9"/>
    </row>
    <row r="38" spans="1:16" ht="15">
      <c r="A38" s="12"/>
      <c r="B38" s="25">
        <v>335.49</v>
      </c>
      <c r="C38" s="20" t="s">
        <v>41</v>
      </c>
      <c r="D38" s="46">
        <v>0</v>
      </c>
      <c r="E38" s="46">
        <v>6240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6240</v>
      </c>
      <c r="O38" s="47">
        <f t="shared" si="8"/>
        <v>0.5075646656905808</v>
      </c>
      <c r="P38" s="9"/>
    </row>
    <row r="39" spans="1:16" ht="15">
      <c r="A39" s="12"/>
      <c r="B39" s="25">
        <v>337.2</v>
      </c>
      <c r="C39" s="20" t="s">
        <v>42</v>
      </c>
      <c r="D39" s="46">
        <v>69082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69082</v>
      </c>
      <c r="O39" s="47">
        <f t="shared" si="8"/>
        <v>5.619163819749471</v>
      </c>
      <c r="P39" s="9"/>
    </row>
    <row r="40" spans="1:16" ht="15">
      <c r="A40" s="12"/>
      <c r="B40" s="25">
        <v>337.7</v>
      </c>
      <c r="C40" s="20" t="s">
        <v>45</v>
      </c>
      <c r="D40" s="46">
        <v>0</v>
      </c>
      <c r="E40" s="46">
        <v>0</v>
      </c>
      <c r="F40" s="46">
        <v>0</v>
      </c>
      <c r="G40" s="46">
        <v>70000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70000</v>
      </c>
      <c r="O40" s="47">
        <f t="shared" si="8"/>
        <v>5.69383439075972</v>
      </c>
      <c r="P40" s="9"/>
    </row>
    <row r="41" spans="1:16" ht="15">
      <c r="A41" s="12"/>
      <c r="B41" s="25">
        <v>338</v>
      </c>
      <c r="C41" s="20" t="s">
        <v>46</v>
      </c>
      <c r="D41" s="46">
        <v>13860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13860</v>
      </c>
      <c r="O41" s="47">
        <f t="shared" si="8"/>
        <v>1.1273792093704247</v>
      </c>
      <c r="P41" s="9"/>
    </row>
    <row r="42" spans="1:16" ht="15">
      <c r="A42" s="12"/>
      <c r="B42" s="25">
        <v>339</v>
      </c>
      <c r="C42" s="20" t="s">
        <v>47</v>
      </c>
      <c r="D42" s="46">
        <v>232875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232875</v>
      </c>
      <c r="O42" s="47">
        <f t="shared" si="8"/>
        <v>18.94216691068814</v>
      </c>
      <c r="P42" s="9"/>
    </row>
    <row r="43" spans="1:16" ht="15.75">
      <c r="A43" s="29" t="s">
        <v>52</v>
      </c>
      <c r="B43" s="30"/>
      <c r="C43" s="31"/>
      <c r="D43" s="32">
        <f aca="true" t="shared" si="9" ref="D43:M43">SUM(D44:D56)</f>
        <v>1961185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6190724</v>
      </c>
      <c r="J43" s="32">
        <f t="shared" si="9"/>
        <v>148630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8300539</v>
      </c>
      <c r="O43" s="45">
        <f t="shared" si="8"/>
        <v>675.1699202863185</v>
      </c>
      <c r="P43" s="10"/>
    </row>
    <row r="44" spans="1:16" ht="15">
      <c r="A44" s="12"/>
      <c r="B44" s="25">
        <v>341.9</v>
      </c>
      <c r="C44" s="20" t="s">
        <v>55</v>
      </c>
      <c r="D44" s="46">
        <v>3295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148630</v>
      </c>
      <c r="K44" s="46">
        <v>0</v>
      </c>
      <c r="L44" s="46">
        <v>0</v>
      </c>
      <c r="M44" s="46">
        <v>0</v>
      </c>
      <c r="N44" s="46">
        <f aca="true" t="shared" si="10" ref="N44:N56">SUM(D44:M44)</f>
        <v>151925</v>
      </c>
      <c r="O44" s="47">
        <f t="shared" si="8"/>
        <v>12.357654140231007</v>
      </c>
      <c r="P44" s="9"/>
    </row>
    <row r="45" spans="1:16" ht="15">
      <c r="A45" s="12"/>
      <c r="B45" s="25">
        <v>342.1</v>
      </c>
      <c r="C45" s="20" t="s">
        <v>56</v>
      </c>
      <c r="D45" s="46">
        <v>3610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3610</v>
      </c>
      <c r="O45" s="47">
        <f t="shared" si="8"/>
        <v>0.2936391735806084</v>
      </c>
      <c r="P45" s="9"/>
    </row>
    <row r="46" spans="1:16" ht="15">
      <c r="A46" s="12"/>
      <c r="B46" s="25">
        <v>342.2</v>
      </c>
      <c r="C46" s="20" t="s">
        <v>57</v>
      </c>
      <c r="D46" s="46">
        <v>22385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22385</v>
      </c>
      <c r="O46" s="47">
        <f t="shared" si="8"/>
        <v>1.820806897673662</v>
      </c>
      <c r="P46" s="9"/>
    </row>
    <row r="47" spans="1:16" ht="15">
      <c r="A47" s="12"/>
      <c r="B47" s="25">
        <v>343.3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2528249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2528249</v>
      </c>
      <c r="O47" s="47">
        <f t="shared" si="8"/>
        <v>205.64901578005532</v>
      </c>
      <c r="P47" s="9"/>
    </row>
    <row r="48" spans="1:16" ht="15">
      <c r="A48" s="12"/>
      <c r="B48" s="25">
        <v>343.4</v>
      </c>
      <c r="C48" s="20" t="s">
        <v>59</v>
      </c>
      <c r="D48" s="46">
        <v>1717477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1717477</v>
      </c>
      <c r="O48" s="47">
        <f t="shared" si="8"/>
        <v>139.70042297055474</v>
      </c>
      <c r="P48" s="9"/>
    </row>
    <row r="49" spans="1:16" ht="15">
      <c r="A49" s="12"/>
      <c r="B49" s="25">
        <v>343.5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2617914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2617914</v>
      </c>
      <c r="O49" s="47">
        <f t="shared" si="8"/>
        <v>212.94241093216203</v>
      </c>
      <c r="P49" s="9"/>
    </row>
    <row r="50" spans="1:16" ht="15">
      <c r="A50" s="12"/>
      <c r="B50" s="25">
        <v>343.6</v>
      </c>
      <c r="C50" s="20" t="s">
        <v>95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6050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6050</v>
      </c>
      <c r="O50" s="47">
        <f t="shared" si="8"/>
        <v>0.492109972344233</v>
      </c>
      <c r="P50" s="9"/>
    </row>
    <row r="51" spans="1:16" ht="15">
      <c r="A51" s="12"/>
      <c r="B51" s="25">
        <v>343.9</v>
      </c>
      <c r="C51" s="20" t="s">
        <v>96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1038511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1038511</v>
      </c>
      <c r="O51" s="47">
        <f t="shared" si="8"/>
        <v>84.47299495688954</v>
      </c>
      <c r="P51" s="9"/>
    </row>
    <row r="52" spans="1:16" ht="15">
      <c r="A52" s="12"/>
      <c r="B52" s="25">
        <v>347.2</v>
      </c>
      <c r="C52" s="20" t="s">
        <v>61</v>
      </c>
      <c r="D52" s="46">
        <v>130712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130712</v>
      </c>
      <c r="O52" s="47">
        <f t="shared" si="8"/>
        <v>10.632178298356923</v>
      </c>
      <c r="P52" s="9"/>
    </row>
    <row r="53" spans="1:16" ht="15">
      <c r="A53" s="12"/>
      <c r="B53" s="25">
        <v>347.4</v>
      </c>
      <c r="C53" s="20" t="s">
        <v>62</v>
      </c>
      <c r="D53" s="46">
        <v>18877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18877</v>
      </c>
      <c r="O53" s="47">
        <f t="shared" si="8"/>
        <v>1.5354644542053033</v>
      </c>
      <c r="P53" s="9"/>
    </row>
    <row r="54" spans="1:16" ht="15">
      <c r="A54" s="12"/>
      <c r="B54" s="25">
        <v>347.5</v>
      </c>
      <c r="C54" s="20" t="s">
        <v>63</v>
      </c>
      <c r="D54" s="46">
        <v>33709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33709</v>
      </c>
      <c r="O54" s="47">
        <f t="shared" si="8"/>
        <v>2.7419066211159917</v>
      </c>
      <c r="P54" s="9"/>
    </row>
    <row r="55" spans="1:16" ht="15">
      <c r="A55" s="12"/>
      <c r="B55" s="25">
        <v>347.9</v>
      </c>
      <c r="C55" s="20" t="s">
        <v>64</v>
      </c>
      <c r="D55" s="46">
        <v>29620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29620</v>
      </c>
      <c r="O55" s="47">
        <f t="shared" si="8"/>
        <v>2.4093053522043273</v>
      </c>
      <c r="P55" s="9"/>
    </row>
    <row r="56" spans="1:16" ht="15">
      <c r="A56" s="12"/>
      <c r="B56" s="25">
        <v>349</v>
      </c>
      <c r="C56" s="20" t="s">
        <v>1</v>
      </c>
      <c r="D56" s="46">
        <v>1500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1500</v>
      </c>
      <c r="O56" s="47">
        <f t="shared" si="8"/>
        <v>0.12201073694485115</v>
      </c>
      <c r="P56" s="9"/>
    </row>
    <row r="57" spans="1:16" ht="15.75">
      <c r="A57" s="29" t="s">
        <v>53</v>
      </c>
      <c r="B57" s="30"/>
      <c r="C57" s="31"/>
      <c r="D57" s="32">
        <f aca="true" t="shared" si="11" ref="D57:M57">SUM(D58:D61)</f>
        <v>83486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75">SUM(D57:M57)</f>
        <v>83486</v>
      </c>
      <c r="O57" s="45">
        <f t="shared" si="8"/>
        <v>6.790792256385228</v>
      </c>
      <c r="P57" s="10"/>
    </row>
    <row r="58" spans="1:16" ht="15">
      <c r="A58" s="13"/>
      <c r="B58" s="39">
        <v>351.5</v>
      </c>
      <c r="C58" s="21" t="s">
        <v>67</v>
      </c>
      <c r="D58" s="46">
        <v>29674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29674</v>
      </c>
      <c r="O58" s="47">
        <f t="shared" si="8"/>
        <v>2.413697738734342</v>
      </c>
      <c r="P58" s="9"/>
    </row>
    <row r="59" spans="1:16" ht="15">
      <c r="A59" s="13"/>
      <c r="B59" s="39">
        <v>351.9</v>
      </c>
      <c r="C59" s="21" t="s">
        <v>113</v>
      </c>
      <c r="D59" s="46">
        <v>7891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7891</v>
      </c>
      <c r="O59" s="47">
        <f t="shared" si="8"/>
        <v>0.6418578168212136</v>
      </c>
      <c r="P59" s="9"/>
    </row>
    <row r="60" spans="1:16" ht="15">
      <c r="A60" s="13"/>
      <c r="B60" s="39">
        <v>354</v>
      </c>
      <c r="C60" s="21" t="s">
        <v>68</v>
      </c>
      <c r="D60" s="46">
        <v>32980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32980</v>
      </c>
      <c r="O60" s="47">
        <f t="shared" si="8"/>
        <v>2.682609402960794</v>
      </c>
      <c r="P60" s="9"/>
    </row>
    <row r="61" spans="1:16" ht="15">
      <c r="A61" s="13"/>
      <c r="B61" s="39">
        <v>359</v>
      </c>
      <c r="C61" s="21" t="s">
        <v>69</v>
      </c>
      <c r="D61" s="46">
        <v>12941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12941</v>
      </c>
      <c r="O61" s="47">
        <f t="shared" si="8"/>
        <v>1.052627297868879</v>
      </c>
      <c r="P61" s="9"/>
    </row>
    <row r="62" spans="1:16" ht="15.75">
      <c r="A62" s="29" t="s">
        <v>4</v>
      </c>
      <c r="B62" s="30"/>
      <c r="C62" s="31"/>
      <c r="D62" s="32">
        <f aca="true" t="shared" si="13" ref="D62:M62">SUM(D63:D68)</f>
        <v>50247</v>
      </c>
      <c r="E62" s="32">
        <f t="shared" si="13"/>
        <v>0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28600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2"/>
        <v>78847</v>
      </c>
      <c r="O62" s="45">
        <f t="shared" si="8"/>
        <v>6.413453717260452</v>
      </c>
      <c r="P62" s="10"/>
    </row>
    <row r="63" spans="1:16" ht="15">
      <c r="A63" s="12"/>
      <c r="B63" s="25">
        <v>361.1</v>
      </c>
      <c r="C63" s="20" t="s">
        <v>70</v>
      </c>
      <c r="D63" s="46">
        <v>35</v>
      </c>
      <c r="E63" s="46">
        <v>0</v>
      </c>
      <c r="F63" s="46">
        <v>0</v>
      </c>
      <c r="G63" s="46">
        <v>0</v>
      </c>
      <c r="H63" s="46">
        <v>0</v>
      </c>
      <c r="I63" s="46">
        <v>-917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-882</v>
      </c>
      <c r="O63" s="47">
        <f t="shared" si="8"/>
        <v>-0.07174231332357248</v>
      </c>
      <c r="P63" s="9"/>
    </row>
    <row r="64" spans="1:16" ht="15">
      <c r="A64" s="12"/>
      <c r="B64" s="25">
        <v>361.3</v>
      </c>
      <c r="C64" s="20" t="s">
        <v>71</v>
      </c>
      <c r="D64" s="46">
        <v>-297</v>
      </c>
      <c r="E64" s="46">
        <v>0</v>
      </c>
      <c r="F64" s="46">
        <v>0</v>
      </c>
      <c r="G64" s="46">
        <v>0</v>
      </c>
      <c r="H64" s="46">
        <v>0</v>
      </c>
      <c r="I64" s="46">
        <v>-198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-495</v>
      </c>
      <c r="O64" s="47">
        <f t="shared" si="8"/>
        <v>-0.04026354319180088</v>
      </c>
      <c r="P64" s="9"/>
    </row>
    <row r="65" spans="1:16" ht="15">
      <c r="A65" s="12"/>
      <c r="B65" s="25">
        <v>364</v>
      </c>
      <c r="C65" s="20" t="s">
        <v>72</v>
      </c>
      <c r="D65" s="46">
        <v>4098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4098</v>
      </c>
      <c r="O65" s="47">
        <f t="shared" si="8"/>
        <v>0.3333333333333333</v>
      </c>
      <c r="P65" s="9"/>
    </row>
    <row r="66" spans="1:16" ht="15">
      <c r="A66" s="12"/>
      <c r="B66" s="25">
        <v>365</v>
      </c>
      <c r="C66" s="20" t="s">
        <v>73</v>
      </c>
      <c r="D66" s="46">
        <v>1168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1168</v>
      </c>
      <c r="O66" s="47">
        <f t="shared" si="8"/>
        <v>0.09500569383439075</v>
      </c>
      <c r="P66" s="9"/>
    </row>
    <row r="67" spans="1:16" ht="15">
      <c r="A67" s="12"/>
      <c r="B67" s="25">
        <v>366</v>
      </c>
      <c r="C67" s="20" t="s">
        <v>74</v>
      </c>
      <c r="D67" s="46">
        <v>17075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17075</v>
      </c>
      <c r="O67" s="47">
        <f t="shared" si="8"/>
        <v>1.3888888888888888</v>
      </c>
      <c r="P67" s="9"/>
    </row>
    <row r="68" spans="1:16" ht="15">
      <c r="A68" s="12"/>
      <c r="B68" s="25">
        <v>369.9</v>
      </c>
      <c r="C68" s="20" t="s">
        <v>75</v>
      </c>
      <c r="D68" s="46">
        <v>28168</v>
      </c>
      <c r="E68" s="46">
        <v>0</v>
      </c>
      <c r="F68" s="46">
        <v>0</v>
      </c>
      <c r="G68" s="46">
        <v>0</v>
      </c>
      <c r="H68" s="46">
        <v>0</v>
      </c>
      <c r="I68" s="46">
        <v>29715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57883</v>
      </c>
      <c r="O68" s="47">
        <f t="shared" si="8"/>
        <v>4.708231657719213</v>
      </c>
      <c r="P68" s="9"/>
    </row>
    <row r="69" spans="1:16" ht="15.75">
      <c r="A69" s="29" t="s">
        <v>54</v>
      </c>
      <c r="B69" s="30"/>
      <c r="C69" s="31"/>
      <c r="D69" s="32">
        <f aca="true" t="shared" si="14" ref="D69:M69">SUM(D70:D74)</f>
        <v>7404600</v>
      </c>
      <c r="E69" s="32">
        <f t="shared" si="14"/>
        <v>752074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1119412</v>
      </c>
      <c r="J69" s="32">
        <f t="shared" si="14"/>
        <v>0</v>
      </c>
      <c r="K69" s="32">
        <f t="shared" si="14"/>
        <v>0</v>
      </c>
      <c r="L69" s="32">
        <f t="shared" si="14"/>
        <v>34461</v>
      </c>
      <c r="M69" s="32">
        <f t="shared" si="14"/>
        <v>564152</v>
      </c>
      <c r="N69" s="32">
        <f t="shared" si="12"/>
        <v>9874699</v>
      </c>
      <c r="O69" s="45">
        <f aca="true" t="shared" si="15" ref="O69:O75">(N69/O$77)</f>
        <v>803.2128680657231</v>
      </c>
      <c r="P69" s="9"/>
    </row>
    <row r="70" spans="1:16" ht="15">
      <c r="A70" s="12"/>
      <c r="B70" s="25">
        <v>381</v>
      </c>
      <c r="C70" s="20" t="s">
        <v>76</v>
      </c>
      <c r="D70" s="46">
        <v>445912</v>
      </c>
      <c r="E70" s="46">
        <v>700042</v>
      </c>
      <c r="F70" s="46">
        <v>0</v>
      </c>
      <c r="G70" s="46">
        <v>0</v>
      </c>
      <c r="H70" s="46">
        <v>0</v>
      </c>
      <c r="I70" s="46">
        <v>813886</v>
      </c>
      <c r="J70" s="46">
        <v>0</v>
      </c>
      <c r="K70" s="46">
        <v>0</v>
      </c>
      <c r="L70" s="46">
        <v>0</v>
      </c>
      <c r="M70" s="46">
        <v>564152</v>
      </c>
      <c r="N70" s="46">
        <f t="shared" si="12"/>
        <v>2523992</v>
      </c>
      <c r="O70" s="47">
        <f t="shared" si="15"/>
        <v>205.30274930860583</v>
      </c>
      <c r="P70" s="9"/>
    </row>
    <row r="71" spans="1:16" ht="15">
      <c r="A71" s="12"/>
      <c r="B71" s="25">
        <v>382</v>
      </c>
      <c r="C71" s="20" t="s">
        <v>86</v>
      </c>
      <c r="D71" s="46">
        <v>1194005</v>
      </c>
      <c r="E71" s="46">
        <v>52032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1246037</v>
      </c>
      <c r="O71" s="47">
        <f t="shared" si="15"/>
        <v>101.35326175370099</v>
      </c>
      <c r="P71" s="9"/>
    </row>
    <row r="72" spans="1:16" ht="15">
      <c r="A72" s="12"/>
      <c r="B72" s="25">
        <v>383</v>
      </c>
      <c r="C72" s="20" t="s">
        <v>107</v>
      </c>
      <c r="D72" s="46">
        <v>374017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374017</v>
      </c>
      <c r="O72" s="47">
        <f t="shared" si="15"/>
        <v>30.42272653326826</v>
      </c>
      <c r="P72" s="9"/>
    </row>
    <row r="73" spans="1:16" ht="15">
      <c r="A73" s="12"/>
      <c r="B73" s="25">
        <v>384</v>
      </c>
      <c r="C73" s="20" t="s">
        <v>77</v>
      </c>
      <c r="D73" s="46">
        <v>5390666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5390666</v>
      </c>
      <c r="O73" s="47">
        <f t="shared" si="15"/>
        <v>438.47942085570196</v>
      </c>
      <c r="P73" s="9"/>
    </row>
    <row r="74" spans="1:16" ht="15.75" thickBot="1">
      <c r="A74" s="12"/>
      <c r="B74" s="25">
        <v>389.4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305526</v>
      </c>
      <c r="J74" s="46">
        <v>0</v>
      </c>
      <c r="K74" s="46">
        <v>0</v>
      </c>
      <c r="L74" s="46">
        <v>34461</v>
      </c>
      <c r="M74" s="46">
        <v>0</v>
      </c>
      <c r="N74" s="46">
        <f t="shared" si="12"/>
        <v>339987</v>
      </c>
      <c r="O74" s="47">
        <f t="shared" si="15"/>
        <v>27.65470961444607</v>
      </c>
      <c r="P74" s="9"/>
    </row>
    <row r="75" spans="1:119" ht="16.5" thickBot="1">
      <c r="A75" s="14" t="s">
        <v>65</v>
      </c>
      <c r="B75" s="23"/>
      <c r="C75" s="22"/>
      <c r="D75" s="15">
        <f aca="true" t="shared" si="16" ref="D75:M75">SUM(D5,D16,D27,D43,D57,D62,D69)</f>
        <v>15765950</v>
      </c>
      <c r="E75" s="15">
        <f t="shared" si="16"/>
        <v>2227168</v>
      </c>
      <c r="F75" s="15">
        <f t="shared" si="16"/>
        <v>0</v>
      </c>
      <c r="G75" s="15">
        <f t="shared" si="16"/>
        <v>297716</v>
      </c>
      <c r="H75" s="15">
        <f t="shared" si="16"/>
        <v>0</v>
      </c>
      <c r="I75" s="15">
        <f t="shared" si="16"/>
        <v>7367806</v>
      </c>
      <c r="J75" s="15">
        <f t="shared" si="16"/>
        <v>148630</v>
      </c>
      <c r="K75" s="15">
        <f t="shared" si="16"/>
        <v>0</v>
      </c>
      <c r="L75" s="15">
        <f t="shared" si="16"/>
        <v>34461</v>
      </c>
      <c r="M75" s="15">
        <f t="shared" si="16"/>
        <v>3994140</v>
      </c>
      <c r="N75" s="15">
        <f t="shared" si="12"/>
        <v>29835871</v>
      </c>
      <c r="O75" s="38">
        <f t="shared" si="15"/>
        <v>2426.8644054010088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114</v>
      </c>
      <c r="M77" s="48"/>
      <c r="N77" s="48"/>
      <c r="O77" s="43">
        <v>12294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100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4078394</v>
      </c>
      <c r="E5" s="27">
        <f t="shared" si="0"/>
        <v>304108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1099180</v>
      </c>
      <c r="N5" s="28">
        <f>SUM(D5:M5)</f>
        <v>5481682</v>
      </c>
      <c r="O5" s="33">
        <f aca="true" t="shared" si="1" ref="O5:O36">(N5/O$83)</f>
        <v>446.20936100936103</v>
      </c>
      <c r="P5" s="6"/>
    </row>
    <row r="6" spans="1:16" ht="15">
      <c r="A6" s="12"/>
      <c r="B6" s="25">
        <v>311</v>
      </c>
      <c r="C6" s="20" t="s">
        <v>3</v>
      </c>
      <c r="D6" s="46">
        <v>2325914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1099180</v>
      </c>
      <c r="N6" s="46">
        <f>SUM(D6:M6)</f>
        <v>3425094</v>
      </c>
      <c r="O6" s="47">
        <f t="shared" si="1"/>
        <v>278.80293040293043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174227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174227</v>
      </c>
      <c r="O7" s="47">
        <f t="shared" si="1"/>
        <v>14.182091982091983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129881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129881</v>
      </c>
      <c r="O8" s="47">
        <f t="shared" si="1"/>
        <v>10.572323972323971</v>
      </c>
      <c r="P8" s="9"/>
    </row>
    <row r="9" spans="1:16" ht="15">
      <c r="A9" s="12"/>
      <c r="B9" s="25">
        <v>314.1</v>
      </c>
      <c r="C9" s="20" t="s">
        <v>13</v>
      </c>
      <c r="D9" s="46">
        <v>763292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763292</v>
      </c>
      <c r="O9" s="47">
        <f t="shared" si="1"/>
        <v>62.13203093203093</v>
      </c>
      <c r="P9" s="9"/>
    </row>
    <row r="10" spans="1:16" ht="15">
      <c r="A10" s="12"/>
      <c r="B10" s="25">
        <v>314.3</v>
      </c>
      <c r="C10" s="20" t="s">
        <v>14</v>
      </c>
      <c r="D10" s="46">
        <v>212575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212575</v>
      </c>
      <c r="O10" s="47">
        <f t="shared" si="1"/>
        <v>17.303622303622305</v>
      </c>
      <c r="P10" s="9"/>
    </row>
    <row r="11" spans="1:16" ht="15">
      <c r="A11" s="12"/>
      <c r="B11" s="25">
        <v>314.4</v>
      </c>
      <c r="C11" s="20" t="s">
        <v>15</v>
      </c>
      <c r="D11" s="46">
        <v>13431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13431</v>
      </c>
      <c r="O11" s="47">
        <f t="shared" si="1"/>
        <v>1.0932844932844932</v>
      </c>
      <c r="P11" s="9"/>
    </row>
    <row r="12" spans="1:16" ht="15">
      <c r="A12" s="12"/>
      <c r="B12" s="25">
        <v>314.7</v>
      </c>
      <c r="C12" s="20" t="s">
        <v>16</v>
      </c>
      <c r="D12" s="46">
        <v>2766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2766</v>
      </c>
      <c r="O12" s="47">
        <f t="shared" si="1"/>
        <v>0.22515262515262516</v>
      </c>
      <c r="P12" s="9"/>
    </row>
    <row r="13" spans="1:16" ht="15">
      <c r="A13" s="12"/>
      <c r="B13" s="25">
        <v>314.8</v>
      </c>
      <c r="C13" s="20" t="s">
        <v>17</v>
      </c>
      <c r="D13" s="46">
        <v>15751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15751</v>
      </c>
      <c r="O13" s="47">
        <f t="shared" si="1"/>
        <v>1.2821326821326822</v>
      </c>
      <c r="P13" s="9"/>
    </row>
    <row r="14" spans="1:16" ht="15">
      <c r="A14" s="12"/>
      <c r="B14" s="25">
        <v>315</v>
      </c>
      <c r="C14" s="20" t="s">
        <v>18</v>
      </c>
      <c r="D14" s="46">
        <v>558385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558385</v>
      </c>
      <c r="O14" s="47">
        <f t="shared" si="1"/>
        <v>45.45258445258445</v>
      </c>
      <c r="P14" s="9"/>
    </row>
    <row r="15" spans="1:16" ht="15">
      <c r="A15" s="12"/>
      <c r="B15" s="25">
        <v>316</v>
      </c>
      <c r="C15" s="20" t="s">
        <v>19</v>
      </c>
      <c r="D15" s="46">
        <v>186280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186280</v>
      </c>
      <c r="O15" s="47">
        <f t="shared" si="1"/>
        <v>15.163207163207163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SUM(D17:D26)</f>
        <v>845408</v>
      </c>
      <c r="E16" s="32">
        <f t="shared" si="3"/>
        <v>6691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24429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876528</v>
      </c>
      <c r="O16" s="45">
        <f t="shared" si="1"/>
        <v>71.34945054945055</v>
      </c>
      <c r="P16" s="10"/>
    </row>
    <row r="17" spans="1:16" ht="15">
      <c r="A17" s="12"/>
      <c r="B17" s="25">
        <v>322</v>
      </c>
      <c r="C17" s="20" t="s">
        <v>0</v>
      </c>
      <c r="D17" s="46">
        <v>92843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92843</v>
      </c>
      <c r="O17" s="47">
        <f t="shared" si="1"/>
        <v>7.5574277574277575</v>
      </c>
      <c r="P17" s="9"/>
    </row>
    <row r="18" spans="1:16" ht="15">
      <c r="A18" s="12"/>
      <c r="B18" s="25">
        <v>323.1</v>
      </c>
      <c r="C18" s="20" t="s">
        <v>21</v>
      </c>
      <c r="D18" s="46">
        <v>635672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635672</v>
      </c>
      <c r="O18" s="47">
        <f t="shared" si="1"/>
        <v>51.74375254375254</v>
      </c>
      <c r="P18" s="9"/>
    </row>
    <row r="19" spans="1:16" ht="15">
      <c r="A19" s="12"/>
      <c r="B19" s="25">
        <v>323.4</v>
      </c>
      <c r="C19" s="20" t="s">
        <v>22</v>
      </c>
      <c r="D19" s="46">
        <v>16025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16025</v>
      </c>
      <c r="O19" s="47">
        <f t="shared" si="1"/>
        <v>1.3044363044363045</v>
      </c>
      <c r="P19" s="9"/>
    </row>
    <row r="20" spans="1:16" ht="15">
      <c r="A20" s="12"/>
      <c r="B20" s="25">
        <v>323.7</v>
      </c>
      <c r="C20" s="20" t="s">
        <v>23</v>
      </c>
      <c r="D20" s="46">
        <v>57974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57974</v>
      </c>
      <c r="O20" s="47">
        <f t="shared" si="1"/>
        <v>4.7190883190883195</v>
      </c>
      <c r="P20" s="9"/>
    </row>
    <row r="21" spans="1:16" ht="15">
      <c r="A21" s="12"/>
      <c r="B21" s="25">
        <v>324.12</v>
      </c>
      <c r="C21" s="20" t="s">
        <v>24</v>
      </c>
      <c r="D21" s="46">
        <v>3267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3267</v>
      </c>
      <c r="O21" s="47">
        <f t="shared" si="1"/>
        <v>0.26593406593406593</v>
      </c>
      <c r="P21" s="9"/>
    </row>
    <row r="22" spans="1:16" ht="15">
      <c r="A22" s="12"/>
      <c r="B22" s="25">
        <v>324.21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24079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24079</v>
      </c>
      <c r="O22" s="47">
        <f t="shared" si="1"/>
        <v>1.96003256003256</v>
      </c>
      <c r="P22" s="9"/>
    </row>
    <row r="23" spans="1:16" ht="15">
      <c r="A23" s="12"/>
      <c r="B23" s="25">
        <v>324.22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350</v>
      </c>
      <c r="O23" s="47">
        <f t="shared" si="1"/>
        <v>0.02849002849002849</v>
      </c>
      <c r="P23" s="9"/>
    </row>
    <row r="24" spans="1:16" ht="15">
      <c r="A24" s="12"/>
      <c r="B24" s="25">
        <v>324.31</v>
      </c>
      <c r="C24" s="20" t="s">
        <v>102</v>
      </c>
      <c r="D24" s="46">
        <v>0</v>
      </c>
      <c r="E24" s="46">
        <v>6691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6691</v>
      </c>
      <c r="O24" s="47">
        <f t="shared" si="1"/>
        <v>0.5446479446479446</v>
      </c>
      <c r="P24" s="9"/>
    </row>
    <row r="25" spans="1:16" ht="15">
      <c r="A25" s="12"/>
      <c r="B25" s="25">
        <v>324.61</v>
      </c>
      <c r="C25" s="20" t="s">
        <v>27</v>
      </c>
      <c r="D25" s="46">
        <v>2205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2205</v>
      </c>
      <c r="O25" s="47">
        <f t="shared" si="1"/>
        <v>0.1794871794871795</v>
      </c>
      <c r="P25" s="9"/>
    </row>
    <row r="26" spans="1:16" ht="15">
      <c r="A26" s="12"/>
      <c r="B26" s="25">
        <v>329</v>
      </c>
      <c r="C26" s="20" t="s">
        <v>28</v>
      </c>
      <c r="D26" s="46">
        <v>37422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37422</v>
      </c>
      <c r="O26" s="47">
        <f t="shared" si="1"/>
        <v>3.046153846153846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SUM(D28:D49)</f>
        <v>1548022</v>
      </c>
      <c r="E27" s="32">
        <f t="shared" si="5"/>
        <v>40638</v>
      </c>
      <c r="F27" s="32">
        <f t="shared" si="5"/>
        <v>0</v>
      </c>
      <c r="G27" s="32">
        <f t="shared" si="5"/>
        <v>77948</v>
      </c>
      <c r="H27" s="32">
        <f t="shared" si="5"/>
        <v>0</v>
      </c>
      <c r="I27" s="32">
        <f t="shared" si="5"/>
        <v>547109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4379</v>
      </c>
      <c r="N27" s="44">
        <f>SUM(D27:M27)</f>
        <v>2218096</v>
      </c>
      <c r="O27" s="45">
        <f t="shared" si="1"/>
        <v>180.55319495319495</v>
      </c>
      <c r="P27" s="10"/>
    </row>
    <row r="28" spans="1:16" ht="15">
      <c r="A28" s="12"/>
      <c r="B28" s="25">
        <v>331.2</v>
      </c>
      <c r="C28" s="20" t="s">
        <v>29</v>
      </c>
      <c r="D28" s="46">
        <v>144483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144483</v>
      </c>
      <c r="O28" s="47">
        <f t="shared" si="1"/>
        <v>11.760927960927962</v>
      </c>
      <c r="P28" s="9"/>
    </row>
    <row r="29" spans="1:16" ht="15">
      <c r="A29" s="12"/>
      <c r="B29" s="25">
        <v>331.35</v>
      </c>
      <c r="C29" s="20" t="s">
        <v>91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151324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151324</v>
      </c>
      <c r="O29" s="47">
        <f t="shared" si="1"/>
        <v>12.317785917785917</v>
      </c>
      <c r="P29" s="9"/>
    </row>
    <row r="30" spans="1:16" ht="15">
      <c r="A30" s="12"/>
      <c r="B30" s="25">
        <v>331.39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75950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75950</v>
      </c>
      <c r="O30" s="47">
        <f t="shared" si="1"/>
        <v>6.182336182336182</v>
      </c>
      <c r="P30" s="9"/>
    </row>
    <row r="31" spans="1:16" ht="15">
      <c r="A31" s="12"/>
      <c r="B31" s="25">
        <v>331.5</v>
      </c>
      <c r="C31" s="20" t="s">
        <v>103</v>
      </c>
      <c r="D31" s="46">
        <v>7979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7979</v>
      </c>
      <c r="O31" s="47">
        <f t="shared" si="1"/>
        <v>0.6494912494912495</v>
      </c>
      <c r="P31" s="9"/>
    </row>
    <row r="32" spans="1:16" ht="15">
      <c r="A32" s="12"/>
      <c r="B32" s="25">
        <v>331.62</v>
      </c>
      <c r="C32" s="20" t="s">
        <v>104</v>
      </c>
      <c r="D32" s="46">
        <v>35827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35827</v>
      </c>
      <c r="O32" s="47">
        <f t="shared" si="1"/>
        <v>2.9163207163207163</v>
      </c>
      <c r="P32" s="9"/>
    </row>
    <row r="33" spans="1:16" ht="15">
      <c r="A33" s="12"/>
      <c r="B33" s="25">
        <v>331.9</v>
      </c>
      <c r="C33" s="20" t="s">
        <v>92</v>
      </c>
      <c r="D33" s="46">
        <v>0</v>
      </c>
      <c r="E33" s="46">
        <v>0</v>
      </c>
      <c r="F33" s="46">
        <v>0</v>
      </c>
      <c r="G33" s="46">
        <v>77948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77948</v>
      </c>
      <c r="O33" s="47">
        <f t="shared" si="1"/>
        <v>6.344973544973545</v>
      </c>
      <c r="P33" s="9"/>
    </row>
    <row r="34" spans="1:16" ht="15">
      <c r="A34" s="12"/>
      <c r="B34" s="25">
        <v>334.2</v>
      </c>
      <c r="C34" s="20" t="s">
        <v>31</v>
      </c>
      <c r="D34" s="46">
        <v>24108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24108</v>
      </c>
      <c r="O34" s="47">
        <f t="shared" si="1"/>
        <v>1.9623931623931623</v>
      </c>
      <c r="P34" s="9"/>
    </row>
    <row r="35" spans="1:16" ht="15">
      <c r="A35" s="12"/>
      <c r="B35" s="25">
        <v>334.36</v>
      </c>
      <c r="C35" s="20" t="s">
        <v>33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-84388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3">SUM(D35:M35)</f>
        <v>-84388</v>
      </c>
      <c r="O35" s="47">
        <f t="shared" si="1"/>
        <v>-6.869190069190069</v>
      </c>
      <c r="P35" s="9"/>
    </row>
    <row r="36" spans="1:16" ht="15">
      <c r="A36" s="12"/>
      <c r="B36" s="25">
        <v>334.42</v>
      </c>
      <c r="C36" s="20" t="s">
        <v>105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4379</v>
      </c>
      <c r="N36" s="46">
        <f t="shared" si="7"/>
        <v>4379</v>
      </c>
      <c r="O36" s="47">
        <f t="shared" si="1"/>
        <v>0.3564509564509564</v>
      </c>
      <c r="P36" s="9"/>
    </row>
    <row r="37" spans="1:16" ht="15">
      <c r="A37" s="12"/>
      <c r="B37" s="25">
        <v>334.49</v>
      </c>
      <c r="C37" s="20" t="s">
        <v>34</v>
      </c>
      <c r="D37" s="46">
        <v>0</v>
      </c>
      <c r="E37" s="46">
        <v>27617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27617</v>
      </c>
      <c r="O37" s="47">
        <f aca="true" t="shared" si="8" ref="O37:O68">(N37/O$83)</f>
        <v>2.248026048026048</v>
      </c>
      <c r="P37" s="9"/>
    </row>
    <row r="38" spans="1:16" ht="15">
      <c r="A38" s="12"/>
      <c r="B38" s="25">
        <v>335.12</v>
      </c>
      <c r="C38" s="20" t="s">
        <v>36</v>
      </c>
      <c r="D38" s="46">
        <v>372309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372309</v>
      </c>
      <c r="O38" s="47">
        <f t="shared" si="8"/>
        <v>30.305982905982905</v>
      </c>
      <c r="P38" s="9"/>
    </row>
    <row r="39" spans="1:16" ht="15">
      <c r="A39" s="12"/>
      <c r="B39" s="25">
        <v>335.14</v>
      </c>
      <c r="C39" s="20" t="s">
        <v>37</v>
      </c>
      <c r="D39" s="46">
        <v>15459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15459</v>
      </c>
      <c r="O39" s="47">
        <f t="shared" si="8"/>
        <v>1.2583638583638583</v>
      </c>
      <c r="P39" s="9"/>
    </row>
    <row r="40" spans="1:16" ht="15">
      <c r="A40" s="12"/>
      <c r="B40" s="25">
        <v>335.15</v>
      </c>
      <c r="C40" s="20" t="s">
        <v>38</v>
      </c>
      <c r="D40" s="46">
        <v>5742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5742</v>
      </c>
      <c r="O40" s="47">
        <f t="shared" si="8"/>
        <v>0.4673992673992674</v>
      </c>
      <c r="P40" s="9"/>
    </row>
    <row r="41" spans="1:16" ht="15">
      <c r="A41" s="12"/>
      <c r="B41" s="25">
        <v>335.18</v>
      </c>
      <c r="C41" s="20" t="s">
        <v>39</v>
      </c>
      <c r="D41" s="46">
        <v>551740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551740</v>
      </c>
      <c r="O41" s="47">
        <f t="shared" si="8"/>
        <v>44.91168091168091</v>
      </c>
      <c r="P41" s="9"/>
    </row>
    <row r="42" spans="1:16" ht="15">
      <c r="A42" s="12"/>
      <c r="B42" s="25">
        <v>335.21</v>
      </c>
      <c r="C42" s="20" t="s">
        <v>40</v>
      </c>
      <c r="D42" s="46">
        <v>2683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2683</v>
      </c>
      <c r="O42" s="47">
        <f t="shared" si="8"/>
        <v>0.2183964183964184</v>
      </c>
      <c r="P42" s="9"/>
    </row>
    <row r="43" spans="1:16" ht="15">
      <c r="A43" s="12"/>
      <c r="B43" s="25">
        <v>335.49</v>
      </c>
      <c r="C43" s="20" t="s">
        <v>41</v>
      </c>
      <c r="D43" s="46">
        <v>0</v>
      </c>
      <c r="E43" s="46">
        <v>6252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6252</v>
      </c>
      <c r="O43" s="47">
        <f t="shared" si="8"/>
        <v>0.5089133089133089</v>
      </c>
      <c r="P43" s="9"/>
    </row>
    <row r="44" spans="1:16" ht="15">
      <c r="A44" s="12"/>
      <c r="B44" s="25">
        <v>337.2</v>
      </c>
      <c r="C44" s="20" t="s">
        <v>42</v>
      </c>
      <c r="D44" s="46">
        <v>141833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50">SUM(D44:M44)</f>
        <v>141833</v>
      </c>
      <c r="O44" s="47">
        <f t="shared" si="8"/>
        <v>11.545217745217744</v>
      </c>
      <c r="P44" s="9"/>
    </row>
    <row r="45" spans="1:16" ht="15">
      <c r="A45" s="12"/>
      <c r="B45" s="25">
        <v>337.3</v>
      </c>
      <c r="C45" s="20" t="s">
        <v>93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132391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132391</v>
      </c>
      <c r="O45" s="47">
        <f t="shared" si="8"/>
        <v>10.776638176638176</v>
      </c>
      <c r="P45" s="9"/>
    </row>
    <row r="46" spans="1:16" ht="15">
      <c r="A46" s="12"/>
      <c r="B46" s="25">
        <v>337.4</v>
      </c>
      <c r="C46" s="20" t="s">
        <v>43</v>
      </c>
      <c r="D46" s="46">
        <v>0</v>
      </c>
      <c r="E46" s="46">
        <v>6769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6769</v>
      </c>
      <c r="O46" s="47">
        <f t="shared" si="8"/>
        <v>0.550997150997151</v>
      </c>
      <c r="P46" s="9"/>
    </row>
    <row r="47" spans="1:16" ht="15">
      <c r="A47" s="12"/>
      <c r="B47" s="25">
        <v>337.9</v>
      </c>
      <c r="C47" s="20" t="s">
        <v>106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271832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271832</v>
      </c>
      <c r="O47" s="47">
        <f t="shared" si="8"/>
        <v>22.127146927146928</v>
      </c>
      <c r="P47" s="9"/>
    </row>
    <row r="48" spans="1:16" ht="15">
      <c r="A48" s="12"/>
      <c r="B48" s="25">
        <v>338</v>
      </c>
      <c r="C48" s="20" t="s">
        <v>46</v>
      </c>
      <c r="D48" s="46">
        <v>14889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14889</v>
      </c>
      <c r="O48" s="47">
        <f t="shared" si="8"/>
        <v>1.2119658119658119</v>
      </c>
      <c r="P48" s="9"/>
    </row>
    <row r="49" spans="1:16" ht="15">
      <c r="A49" s="12"/>
      <c r="B49" s="25">
        <v>339</v>
      </c>
      <c r="C49" s="20" t="s">
        <v>47</v>
      </c>
      <c r="D49" s="46">
        <v>230970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230970</v>
      </c>
      <c r="O49" s="47">
        <f t="shared" si="8"/>
        <v>18.8009768009768</v>
      </c>
      <c r="P49" s="9"/>
    </row>
    <row r="50" spans="1:16" ht="15.75">
      <c r="A50" s="29" t="s">
        <v>52</v>
      </c>
      <c r="B50" s="30"/>
      <c r="C50" s="31"/>
      <c r="D50" s="32">
        <f aca="true" t="shared" si="10" ref="D50:M50">SUM(D51:D62)</f>
        <v>1913487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5960361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7873848</v>
      </c>
      <c r="O50" s="45">
        <f t="shared" si="8"/>
        <v>640.9318681318681</v>
      </c>
      <c r="P50" s="10"/>
    </row>
    <row r="51" spans="1:16" ht="15">
      <c r="A51" s="12"/>
      <c r="B51" s="25">
        <v>341.9</v>
      </c>
      <c r="C51" s="20" t="s">
        <v>55</v>
      </c>
      <c r="D51" s="46">
        <v>1796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1" ref="N51:N62">SUM(D51:M51)</f>
        <v>1796</v>
      </c>
      <c r="O51" s="47">
        <f t="shared" si="8"/>
        <v>0.1461945461945462</v>
      </c>
      <c r="P51" s="9"/>
    </row>
    <row r="52" spans="1:16" ht="15">
      <c r="A52" s="12"/>
      <c r="B52" s="25">
        <v>342.9</v>
      </c>
      <c r="C52" s="20" t="s">
        <v>94</v>
      </c>
      <c r="D52" s="46">
        <v>28048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28048</v>
      </c>
      <c r="O52" s="47">
        <f t="shared" si="8"/>
        <v>2.283109483109483</v>
      </c>
      <c r="P52" s="9"/>
    </row>
    <row r="53" spans="1:16" ht="15">
      <c r="A53" s="12"/>
      <c r="B53" s="25">
        <v>343.3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2443294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2443294</v>
      </c>
      <c r="O53" s="47">
        <f t="shared" si="8"/>
        <v>198.8843304843305</v>
      </c>
      <c r="P53" s="9"/>
    </row>
    <row r="54" spans="1:16" ht="15">
      <c r="A54" s="12"/>
      <c r="B54" s="25">
        <v>343.4</v>
      </c>
      <c r="C54" s="20" t="s">
        <v>59</v>
      </c>
      <c r="D54" s="46">
        <v>1636119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1636119</v>
      </c>
      <c r="O54" s="47">
        <f t="shared" si="8"/>
        <v>133.18021978021977</v>
      </c>
      <c r="P54" s="9"/>
    </row>
    <row r="55" spans="1:16" ht="15">
      <c r="A55" s="12"/>
      <c r="B55" s="25">
        <v>343.5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2480249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2480249</v>
      </c>
      <c r="O55" s="47">
        <f t="shared" si="8"/>
        <v>201.8924704924705</v>
      </c>
      <c r="P55" s="9"/>
    </row>
    <row r="56" spans="1:16" ht="15">
      <c r="A56" s="12"/>
      <c r="B56" s="25">
        <v>343.6</v>
      </c>
      <c r="C56" s="20" t="s">
        <v>95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1750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1750</v>
      </c>
      <c r="O56" s="47">
        <f t="shared" si="8"/>
        <v>0.14245014245014245</v>
      </c>
      <c r="P56" s="9"/>
    </row>
    <row r="57" spans="1:16" ht="15">
      <c r="A57" s="12"/>
      <c r="B57" s="25">
        <v>343.9</v>
      </c>
      <c r="C57" s="20" t="s">
        <v>96</v>
      </c>
      <c r="D57" s="46">
        <v>445</v>
      </c>
      <c r="E57" s="46">
        <v>0</v>
      </c>
      <c r="F57" s="46">
        <v>0</v>
      </c>
      <c r="G57" s="46">
        <v>0</v>
      </c>
      <c r="H57" s="46">
        <v>0</v>
      </c>
      <c r="I57" s="46">
        <v>3870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4315</v>
      </c>
      <c r="O57" s="47">
        <f t="shared" si="8"/>
        <v>0.35124135124135125</v>
      </c>
      <c r="P57" s="9"/>
    </row>
    <row r="58" spans="1:16" ht="15">
      <c r="A58" s="12"/>
      <c r="B58" s="25">
        <v>347.2</v>
      </c>
      <c r="C58" s="20" t="s">
        <v>61</v>
      </c>
      <c r="D58" s="46">
        <v>187078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187078</v>
      </c>
      <c r="O58" s="47">
        <f t="shared" si="8"/>
        <v>15.228164428164428</v>
      </c>
      <c r="P58" s="9"/>
    </row>
    <row r="59" spans="1:16" ht="15">
      <c r="A59" s="12"/>
      <c r="B59" s="25">
        <v>347.4</v>
      </c>
      <c r="C59" s="20" t="s">
        <v>62</v>
      </c>
      <c r="D59" s="46">
        <v>8093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8093</v>
      </c>
      <c r="O59" s="47">
        <f t="shared" si="8"/>
        <v>0.6587708587708587</v>
      </c>
      <c r="P59" s="9"/>
    </row>
    <row r="60" spans="1:16" ht="15">
      <c r="A60" s="12"/>
      <c r="B60" s="25">
        <v>347.5</v>
      </c>
      <c r="C60" s="20" t="s">
        <v>63</v>
      </c>
      <c r="D60" s="46">
        <v>10390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10390</v>
      </c>
      <c r="O60" s="47">
        <f t="shared" si="8"/>
        <v>0.8457468457468458</v>
      </c>
      <c r="P60" s="9"/>
    </row>
    <row r="61" spans="1:16" ht="15">
      <c r="A61" s="12"/>
      <c r="B61" s="25">
        <v>347.9</v>
      </c>
      <c r="C61" s="20" t="s">
        <v>64</v>
      </c>
      <c r="D61" s="46">
        <v>40248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40248</v>
      </c>
      <c r="O61" s="47">
        <f t="shared" si="8"/>
        <v>3.276190476190476</v>
      </c>
      <c r="P61" s="9"/>
    </row>
    <row r="62" spans="1:16" ht="15">
      <c r="A62" s="12"/>
      <c r="B62" s="25">
        <v>349</v>
      </c>
      <c r="C62" s="20" t="s">
        <v>1</v>
      </c>
      <c r="D62" s="46">
        <v>1270</v>
      </c>
      <c r="E62" s="46">
        <v>0</v>
      </c>
      <c r="F62" s="46">
        <v>0</v>
      </c>
      <c r="G62" s="46">
        <v>0</v>
      </c>
      <c r="H62" s="46">
        <v>0</v>
      </c>
      <c r="I62" s="46">
        <v>1031198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1032468</v>
      </c>
      <c r="O62" s="47">
        <f t="shared" si="8"/>
        <v>84.04297924297924</v>
      </c>
      <c r="P62" s="9"/>
    </row>
    <row r="63" spans="1:16" ht="15.75">
      <c r="A63" s="29" t="s">
        <v>53</v>
      </c>
      <c r="B63" s="30"/>
      <c r="C63" s="31"/>
      <c r="D63" s="32">
        <f aca="true" t="shared" si="12" ref="D63:M63">SUM(D64:D66)</f>
        <v>147471</v>
      </c>
      <c r="E63" s="32">
        <f t="shared" si="12"/>
        <v>0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aca="true" t="shared" si="13" ref="N63:N81">SUM(D63:M63)</f>
        <v>147471</v>
      </c>
      <c r="O63" s="45">
        <f t="shared" si="8"/>
        <v>12.004151404151404</v>
      </c>
      <c r="P63" s="10"/>
    </row>
    <row r="64" spans="1:16" ht="15">
      <c r="A64" s="13"/>
      <c r="B64" s="39">
        <v>351.1</v>
      </c>
      <c r="C64" s="21" t="s">
        <v>98</v>
      </c>
      <c r="D64" s="46">
        <v>63243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63243</v>
      </c>
      <c r="O64" s="47">
        <f t="shared" si="8"/>
        <v>5.147985347985348</v>
      </c>
      <c r="P64" s="9"/>
    </row>
    <row r="65" spans="1:16" ht="15">
      <c r="A65" s="13"/>
      <c r="B65" s="39">
        <v>354</v>
      </c>
      <c r="C65" s="21" t="s">
        <v>68</v>
      </c>
      <c r="D65" s="46">
        <v>48875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48875</v>
      </c>
      <c r="O65" s="47">
        <f t="shared" si="8"/>
        <v>3.9784289784289784</v>
      </c>
      <c r="P65" s="9"/>
    </row>
    <row r="66" spans="1:16" ht="15">
      <c r="A66" s="13"/>
      <c r="B66" s="39">
        <v>359</v>
      </c>
      <c r="C66" s="21" t="s">
        <v>69</v>
      </c>
      <c r="D66" s="46">
        <v>35353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35353</v>
      </c>
      <c r="O66" s="47">
        <f t="shared" si="8"/>
        <v>2.877737077737078</v>
      </c>
      <c r="P66" s="9"/>
    </row>
    <row r="67" spans="1:16" ht="15.75">
      <c r="A67" s="29" t="s">
        <v>4</v>
      </c>
      <c r="B67" s="30"/>
      <c r="C67" s="31"/>
      <c r="D67" s="32">
        <f aca="true" t="shared" si="14" ref="D67:M67">SUM(D68:D73)</f>
        <v>114660</v>
      </c>
      <c r="E67" s="32">
        <f t="shared" si="14"/>
        <v>0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4031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3"/>
        <v>118691</v>
      </c>
      <c r="O67" s="45">
        <f t="shared" si="8"/>
        <v>9.661457061457062</v>
      </c>
      <c r="P67" s="10"/>
    </row>
    <row r="68" spans="1:16" ht="15">
      <c r="A68" s="12"/>
      <c r="B68" s="25">
        <v>361.1</v>
      </c>
      <c r="C68" s="20" t="s">
        <v>70</v>
      </c>
      <c r="D68" s="46">
        <v>63</v>
      </c>
      <c r="E68" s="46">
        <v>0</v>
      </c>
      <c r="F68" s="46">
        <v>0</v>
      </c>
      <c r="G68" s="46">
        <v>0</v>
      </c>
      <c r="H68" s="46">
        <v>0</v>
      </c>
      <c r="I68" s="46">
        <v>-1288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-1225</v>
      </c>
      <c r="O68" s="47">
        <f t="shared" si="8"/>
        <v>-0.09971509971509972</v>
      </c>
      <c r="P68" s="9"/>
    </row>
    <row r="69" spans="1:16" ht="15">
      <c r="A69" s="12"/>
      <c r="B69" s="25">
        <v>361.3</v>
      </c>
      <c r="C69" s="20" t="s">
        <v>71</v>
      </c>
      <c r="D69" s="46">
        <v>-485</v>
      </c>
      <c r="E69" s="46">
        <v>0</v>
      </c>
      <c r="F69" s="46">
        <v>0</v>
      </c>
      <c r="G69" s="46">
        <v>0</v>
      </c>
      <c r="H69" s="46">
        <v>0</v>
      </c>
      <c r="I69" s="46">
        <v>-323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-808</v>
      </c>
      <c r="O69" s="47">
        <f aca="true" t="shared" si="15" ref="O69:O81">(N69/O$83)</f>
        <v>-0.06577126577126577</v>
      </c>
      <c r="P69" s="9"/>
    </row>
    <row r="70" spans="1:16" ht="15">
      <c r="A70" s="12"/>
      <c r="B70" s="25">
        <v>364</v>
      </c>
      <c r="C70" s="20" t="s">
        <v>72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558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558</v>
      </c>
      <c r="O70" s="47">
        <f t="shared" si="15"/>
        <v>0.04542124542124542</v>
      </c>
      <c r="P70" s="9"/>
    </row>
    <row r="71" spans="1:16" ht="15">
      <c r="A71" s="12"/>
      <c r="B71" s="25">
        <v>365</v>
      </c>
      <c r="C71" s="20" t="s">
        <v>73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5084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5084</v>
      </c>
      <c r="O71" s="47">
        <f t="shared" si="15"/>
        <v>0.41383801383801383</v>
      </c>
      <c r="P71" s="9"/>
    </row>
    <row r="72" spans="1:16" ht="15">
      <c r="A72" s="12"/>
      <c r="B72" s="25">
        <v>366</v>
      </c>
      <c r="C72" s="20" t="s">
        <v>74</v>
      </c>
      <c r="D72" s="46">
        <v>19140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19140</v>
      </c>
      <c r="O72" s="47">
        <f t="shared" si="15"/>
        <v>1.557997557997558</v>
      </c>
      <c r="P72" s="9"/>
    </row>
    <row r="73" spans="1:16" ht="15">
      <c r="A73" s="12"/>
      <c r="B73" s="25">
        <v>369.9</v>
      </c>
      <c r="C73" s="20" t="s">
        <v>75</v>
      </c>
      <c r="D73" s="46">
        <v>95942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95942</v>
      </c>
      <c r="O73" s="47">
        <f t="shared" si="15"/>
        <v>7.80968660968661</v>
      </c>
      <c r="P73" s="9"/>
    </row>
    <row r="74" spans="1:16" ht="15.75">
      <c r="A74" s="29" t="s">
        <v>54</v>
      </c>
      <c r="B74" s="30"/>
      <c r="C74" s="31"/>
      <c r="D74" s="32">
        <f aca="true" t="shared" si="16" ref="D74:M74">SUM(D75:D80)</f>
        <v>4544767</v>
      </c>
      <c r="E74" s="32">
        <f t="shared" si="16"/>
        <v>440954</v>
      </c>
      <c r="F74" s="32">
        <f t="shared" si="16"/>
        <v>0</v>
      </c>
      <c r="G74" s="32">
        <f t="shared" si="16"/>
        <v>0</v>
      </c>
      <c r="H74" s="32">
        <f t="shared" si="16"/>
        <v>0</v>
      </c>
      <c r="I74" s="32">
        <f t="shared" si="16"/>
        <v>990904</v>
      </c>
      <c r="J74" s="32">
        <f t="shared" si="16"/>
        <v>247054</v>
      </c>
      <c r="K74" s="32">
        <f t="shared" si="16"/>
        <v>0</v>
      </c>
      <c r="L74" s="32">
        <f t="shared" si="16"/>
        <v>15620</v>
      </c>
      <c r="M74" s="32">
        <f t="shared" si="16"/>
        <v>185944</v>
      </c>
      <c r="N74" s="32">
        <f t="shared" si="13"/>
        <v>6425243</v>
      </c>
      <c r="O74" s="45">
        <f t="shared" si="15"/>
        <v>523.0153032153032</v>
      </c>
      <c r="P74" s="9"/>
    </row>
    <row r="75" spans="1:16" ht="15">
      <c r="A75" s="12"/>
      <c r="B75" s="25">
        <v>381</v>
      </c>
      <c r="C75" s="20" t="s">
        <v>76</v>
      </c>
      <c r="D75" s="46">
        <v>878423</v>
      </c>
      <c r="E75" s="46">
        <v>422949</v>
      </c>
      <c r="F75" s="46">
        <v>0</v>
      </c>
      <c r="G75" s="46">
        <v>0</v>
      </c>
      <c r="H75" s="46">
        <v>0</v>
      </c>
      <c r="I75" s="46">
        <v>990904</v>
      </c>
      <c r="J75" s="46">
        <v>214828</v>
      </c>
      <c r="K75" s="46">
        <v>0</v>
      </c>
      <c r="L75" s="46">
        <v>0</v>
      </c>
      <c r="M75" s="46">
        <v>185944</v>
      </c>
      <c r="N75" s="46">
        <f t="shared" si="13"/>
        <v>2693048</v>
      </c>
      <c r="O75" s="47">
        <f t="shared" si="15"/>
        <v>219.21432641432642</v>
      </c>
      <c r="P75" s="9"/>
    </row>
    <row r="76" spans="1:16" ht="15">
      <c r="A76" s="12"/>
      <c r="B76" s="25">
        <v>382</v>
      </c>
      <c r="C76" s="20" t="s">
        <v>86</v>
      </c>
      <c r="D76" s="46">
        <v>1184233</v>
      </c>
      <c r="E76" s="46">
        <v>12309</v>
      </c>
      <c r="F76" s="46">
        <v>0</v>
      </c>
      <c r="G76" s="46">
        <v>0</v>
      </c>
      <c r="H76" s="46">
        <v>0</v>
      </c>
      <c r="I76" s="46">
        <v>0</v>
      </c>
      <c r="J76" s="46">
        <v>32226</v>
      </c>
      <c r="K76" s="46">
        <v>0</v>
      </c>
      <c r="L76" s="46">
        <v>0</v>
      </c>
      <c r="M76" s="46">
        <v>0</v>
      </c>
      <c r="N76" s="46">
        <f t="shared" si="13"/>
        <v>1228768</v>
      </c>
      <c r="O76" s="47">
        <f t="shared" si="15"/>
        <v>100.02181522181522</v>
      </c>
      <c r="P76" s="9"/>
    </row>
    <row r="77" spans="1:16" ht="15">
      <c r="A77" s="12"/>
      <c r="B77" s="25">
        <v>383</v>
      </c>
      <c r="C77" s="20" t="s">
        <v>107</v>
      </c>
      <c r="D77" s="46">
        <v>435057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3"/>
        <v>435057</v>
      </c>
      <c r="O77" s="47">
        <f t="shared" si="15"/>
        <v>35.41367521367521</v>
      </c>
      <c r="P77" s="9"/>
    </row>
    <row r="78" spans="1:16" ht="15">
      <c r="A78" s="12"/>
      <c r="B78" s="25">
        <v>384</v>
      </c>
      <c r="C78" s="20" t="s">
        <v>77</v>
      </c>
      <c r="D78" s="46">
        <v>2047054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3"/>
        <v>2047054</v>
      </c>
      <c r="O78" s="47">
        <f t="shared" si="15"/>
        <v>166.63036223036224</v>
      </c>
      <c r="P78" s="9"/>
    </row>
    <row r="79" spans="1:16" ht="15">
      <c r="A79" s="12"/>
      <c r="B79" s="25">
        <v>388.2</v>
      </c>
      <c r="C79" s="20" t="s">
        <v>108</v>
      </c>
      <c r="D79" s="46">
        <v>0</v>
      </c>
      <c r="E79" s="46">
        <v>5696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5696</v>
      </c>
      <c r="O79" s="47">
        <f t="shared" si="15"/>
        <v>0.46365486365486364</v>
      </c>
      <c r="P79" s="9"/>
    </row>
    <row r="80" spans="1:16" ht="15.75" thickBot="1">
      <c r="A80" s="12"/>
      <c r="B80" s="25">
        <v>389.4</v>
      </c>
      <c r="C80" s="20" t="s">
        <v>78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15620</v>
      </c>
      <c r="M80" s="46">
        <v>0</v>
      </c>
      <c r="N80" s="46">
        <f t="shared" si="13"/>
        <v>15620</v>
      </c>
      <c r="O80" s="47">
        <f t="shared" si="15"/>
        <v>1.2714692714692715</v>
      </c>
      <c r="P80" s="9"/>
    </row>
    <row r="81" spans="1:119" ht="16.5" thickBot="1">
      <c r="A81" s="14" t="s">
        <v>65</v>
      </c>
      <c r="B81" s="23"/>
      <c r="C81" s="22"/>
      <c r="D81" s="15">
        <f aca="true" t="shared" si="17" ref="D81:M81">SUM(D5,D16,D27,D50,D63,D67,D74)</f>
        <v>13192209</v>
      </c>
      <c r="E81" s="15">
        <f t="shared" si="17"/>
        <v>792391</v>
      </c>
      <c r="F81" s="15">
        <f t="shared" si="17"/>
        <v>0</v>
      </c>
      <c r="G81" s="15">
        <f t="shared" si="17"/>
        <v>77948</v>
      </c>
      <c r="H81" s="15">
        <f t="shared" si="17"/>
        <v>0</v>
      </c>
      <c r="I81" s="15">
        <f t="shared" si="17"/>
        <v>7526834</v>
      </c>
      <c r="J81" s="15">
        <f t="shared" si="17"/>
        <v>247054</v>
      </c>
      <c r="K81" s="15">
        <f t="shared" si="17"/>
        <v>0</v>
      </c>
      <c r="L81" s="15">
        <f t="shared" si="17"/>
        <v>15620</v>
      </c>
      <c r="M81" s="15">
        <f t="shared" si="17"/>
        <v>1289503</v>
      </c>
      <c r="N81" s="15">
        <f t="shared" si="13"/>
        <v>23141559</v>
      </c>
      <c r="O81" s="38">
        <f t="shared" si="15"/>
        <v>1883.7247863247862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109</v>
      </c>
      <c r="M83" s="48"/>
      <c r="N83" s="48"/>
      <c r="O83" s="43">
        <v>12285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SUM(D6:D16)</f>
        <v>4468255</v>
      </c>
      <c r="E5" s="27">
        <f aca="true" t="shared" si="0" ref="E5:M5">SUM(E6:E16)</f>
        <v>305868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1885685</v>
      </c>
      <c r="N5" s="28">
        <f>SUM(D5:M5)</f>
        <v>6659808</v>
      </c>
      <c r="O5" s="33">
        <f aca="true" t="shared" si="1" ref="O5:O36">(N5/O$76)</f>
        <v>543.5690499510284</v>
      </c>
      <c r="P5" s="6"/>
    </row>
    <row r="6" spans="1:16" ht="15">
      <c r="A6" s="12"/>
      <c r="B6" s="25">
        <v>311</v>
      </c>
      <c r="C6" s="20" t="s">
        <v>3</v>
      </c>
      <c r="D6" s="46">
        <v>2622288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1885685</v>
      </c>
      <c r="N6" s="46">
        <f>SUM(D6:M6)</f>
        <v>4507973</v>
      </c>
      <c r="O6" s="47">
        <f t="shared" si="1"/>
        <v>367.9377244531505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174975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174975</v>
      </c>
      <c r="O7" s="47">
        <f t="shared" si="1"/>
        <v>14.28134182174339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130893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130893</v>
      </c>
      <c r="O8" s="47">
        <f t="shared" si="1"/>
        <v>10.683398628795299</v>
      </c>
      <c r="P8" s="9"/>
    </row>
    <row r="9" spans="1:16" ht="15">
      <c r="A9" s="12"/>
      <c r="B9" s="25">
        <v>314.1</v>
      </c>
      <c r="C9" s="20" t="s">
        <v>13</v>
      </c>
      <c r="D9" s="46">
        <v>773158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773158</v>
      </c>
      <c r="O9" s="47">
        <f t="shared" si="1"/>
        <v>63.104635977799546</v>
      </c>
      <c r="P9" s="9"/>
    </row>
    <row r="10" spans="1:16" ht="15">
      <c r="A10" s="12"/>
      <c r="B10" s="25">
        <v>314.3</v>
      </c>
      <c r="C10" s="20" t="s">
        <v>14</v>
      </c>
      <c r="D10" s="46">
        <v>213544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213544</v>
      </c>
      <c r="O10" s="47">
        <f t="shared" si="1"/>
        <v>17.429317662422463</v>
      </c>
      <c r="P10" s="9"/>
    </row>
    <row r="11" spans="1:16" ht="15">
      <c r="A11" s="12"/>
      <c r="B11" s="25">
        <v>314.4</v>
      </c>
      <c r="C11" s="20" t="s">
        <v>15</v>
      </c>
      <c r="D11" s="46">
        <v>15225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15225</v>
      </c>
      <c r="O11" s="47">
        <f t="shared" si="1"/>
        <v>1.2426542605288933</v>
      </c>
      <c r="P11" s="9"/>
    </row>
    <row r="12" spans="1:16" ht="15">
      <c r="A12" s="12"/>
      <c r="B12" s="25">
        <v>314.7</v>
      </c>
      <c r="C12" s="20" t="s">
        <v>16</v>
      </c>
      <c r="D12" s="46">
        <v>2826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2826</v>
      </c>
      <c r="O12" s="47">
        <f t="shared" si="1"/>
        <v>0.23065621939275222</v>
      </c>
      <c r="P12" s="9"/>
    </row>
    <row r="13" spans="1:16" ht="15">
      <c r="A13" s="12"/>
      <c r="B13" s="25">
        <v>314.8</v>
      </c>
      <c r="C13" s="20" t="s">
        <v>17</v>
      </c>
      <c r="D13" s="46">
        <v>19056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19056</v>
      </c>
      <c r="O13" s="47">
        <f t="shared" si="1"/>
        <v>1.555337904015671</v>
      </c>
      <c r="P13" s="9"/>
    </row>
    <row r="14" spans="1:16" ht="15">
      <c r="A14" s="12"/>
      <c r="B14" s="25">
        <v>315</v>
      </c>
      <c r="C14" s="20" t="s">
        <v>18</v>
      </c>
      <c r="D14" s="46">
        <v>598073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598073</v>
      </c>
      <c r="O14" s="47">
        <f t="shared" si="1"/>
        <v>48.81431603003591</v>
      </c>
      <c r="P14" s="9"/>
    </row>
    <row r="15" spans="1:16" ht="15">
      <c r="A15" s="12"/>
      <c r="B15" s="25">
        <v>316</v>
      </c>
      <c r="C15" s="20" t="s">
        <v>19</v>
      </c>
      <c r="D15" s="46">
        <v>186366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186366</v>
      </c>
      <c r="O15" s="47">
        <f t="shared" si="1"/>
        <v>15.211067580803133</v>
      </c>
      <c r="P15" s="9"/>
    </row>
    <row r="16" spans="1:16" ht="15">
      <c r="A16" s="12"/>
      <c r="B16" s="25">
        <v>319</v>
      </c>
      <c r="C16" s="20" t="s">
        <v>89</v>
      </c>
      <c r="D16" s="46">
        <v>37719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37719</v>
      </c>
      <c r="O16" s="47">
        <f t="shared" si="1"/>
        <v>3.0785994123408424</v>
      </c>
      <c r="P16" s="9"/>
    </row>
    <row r="17" spans="1:16" ht="15.75">
      <c r="A17" s="29" t="s">
        <v>20</v>
      </c>
      <c r="B17" s="30"/>
      <c r="C17" s="31"/>
      <c r="D17" s="32">
        <f aca="true" t="shared" si="3" ref="D17:M17">SUM(D18:D23)</f>
        <v>836256</v>
      </c>
      <c r="E17" s="32">
        <f t="shared" si="3"/>
        <v>1219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15552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9">SUM(D17:M17)</f>
        <v>853027</v>
      </c>
      <c r="O17" s="45">
        <f t="shared" si="1"/>
        <v>69.62349004244206</v>
      </c>
      <c r="P17" s="10"/>
    </row>
    <row r="18" spans="1:16" ht="15">
      <c r="A18" s="12"/>
      <c r="B18" s="25">
        <v>322</v>
      </c>
      <c r="C18" s="20" t="s">
        <v>0</v>
      </c>
      <c r="D18" s="46">
        <v>111613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111613</v>
      </c>
      <c r="O18" s="47">
        <f t="shared" si="1"/>
        <v>9.109777995429317</v>
      </c>
      <c r="P18" s="9"/>
    </row>
    <row r="19" spans="1:16" ht="15">
      <c r="A19" s="12"/>
      <c r="B19" s="25">
        <v>323.1</v>
      </c>
      <c r="C19" s="20" t="s">
        <v>21</v>
      </c>
      <c r="D19" s="46">
        <v>650741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650741</v>
      </c>
      <c r="O19" s="47">
        <f t="shared" si="1"/>
        <v>53.113042768527585</v>
      </c>
      <c r="P19" s="9"/>
    </row>
    <row r="20" spans="1:16" ht="15">
      <c r="A20" s="12"/>
      <c r="B20" s="25">
        <v>323.4</v>
      </c>
      <c r="C20" s="20" t="s">
        <v>22</v>
      </c>
      <c r="D20" s="46">
        <v>15162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15162</v>
      </c>
      <c r="O20" s="47">
        <f t="shared" si="1"/>
        <v>1.2375122428991185</v>
      </c>
      <c r="P20" s="9"/>
    </row>
    <row r="21" spans="1:16" ht="15">
      <c r="A21" s="12"/>
      <c r="B21" s="25">
        <v>323.7</v>
      </c>
      <c r="C21" s="20" t="s">
        <v>23</v>
      </c>
      <c r="D21" s="46">
        <v>58740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58740</v>
      </c>
      <c r="O21" s="47">
        <f t="shared" si="1"/>
        <v>4.794319294809011</v>
      </c>
      <c r="P21" s="9"/>
    </row>
    <row r="22" spans="1:16" ht="15">
      <c r="A22" s="12"/>
      <c r="B22" s="25">
        <v>324.21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15552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15552</v>
      </c>
      <c r="O22" s="47">
        <f t="shared" si="1"/>
        <v>1.2693437806072478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1219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1219</v>
      </c>
      <c r="O23" s="47">
        <f t="shared" si="1"/>
        <v>0.0994939601697682</v>
      </c>
      <c r="P23" s="9"/>
    </row>
    <row r="24" spans="1:16" ht="15.75">
      <c r="A24" s="29" t="s">
        <v>30</v>
      </c>
      <c r="B24" s="30"/>
      <c r="C24" s="31"/>
      <c r="D24" s="32">
        <f aca="true" t="shared" si="5" ref="D24:M24">SUM(D25:D43)</f>
        <v>1389340</v>
      </c>
      <c r="E24" s="32">
        <f t="shared" si="5"/>
        <v>45273</v>
      </c>
      <c r="F24" s="32">
        <f t="shared" si="5"/>
        <v>0</v>
      </c>
      <c r="G24" s="32">
        <f t="shared" si="5"/>
        <v>85000</v>
      </c>
      <c r="H24" s="32">
        <f t="shared" si="5"/>
        <v>0</v>
      </c>
      <c r="I24" s="32">
        <f t="shared" si="5"/>
        <v>1688482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25000</v>
      </c>
      <c r="N24" s="44">
        <f t="shared" si="4"/>
        <v>3233095</v>
      </c>
      <c r="O24" s="45">
        <f t="shared" si="1"/>
        <v>263.8830395037545</v>
      </c>
      <c r="P24" s="10"/>
    </row>
    <row r="25" spans="1:16" ht="15">
      <c r="A25" s="12"/>
      <c r="B25" s="25">
        <v>331.2</v>
      </c>
      <c r="C25" s="20" t="s">
        <v>29</v>
      </c>
      <c r="D25" s="46">
        <v>31755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31755</v>
      </c>
      <c r="O25" s="47">
        <f t="shared" si="1"/>
        <v>2.5918217433888344</v>
      </c>
      <c r="P25" s="9"/>
    </row>
    <row r="26" spans="1:16" ht="15">
      <c r="A26" s="12"/>
      <c r="B26" s="25">
        <v>331.35</v>
      </c>
      <c r="C26" s="20" t="s">
        <v>91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183943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183943</v>
      </c>
      <c r="O26" s="47">
        <f t="shared" si="1"/>
        <v>15.013303950375448</v>
      </c>
      <c r="P26" s="9"/>
    </row>
    <row r="27" spans="1:16" ht="15">
      <c r="A27" s="12"/>
      <c r="B27" s="25">
        <v>331.39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-6782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-6782</v>
      </c>
      <c r="O27" s="47">
        <f t="shared" si="1"/>
        <v>-0.5535422788116225</v>
      </c>
      <c r="P27" s="9"/>
    </row>
    <row r="28" spans="1:16" ht="15">
      <c r="A28" s="12"/>
      <c r="B28" s="25">
        <v>331.9</v>
      </c>
      <c r="C28" s="20" t="s">
        <v>92</v>
      </c>
      <c r="D28" s="46">
        <v>9706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9706</v>
      </c>
      <c r="O28" s="47">
        <f t="shared" si="1"/>
        <v>0.7921971922951355</v>
      </c>
      <c r="P28" s="9"/>
    </row>
    <row r="29" spans="1:16" ht="15">
      <c r="A29" s="12"/>
      <c r="B29" s="25">
        <v>334.2</v>
      </c>
      <c r="C29" s="20" t="s">
        <v>31</v>
      </c>
      <c r="D29" s="46">
        <v>29948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29948</v>
      </c>
      <c r="O29" s="47">
        <f t="shared" si="1"/>
        <v>2.444335618674502</v>
      </c>
      <c r="P29" s="9"/>
    </row>
    <row r="30" spans="1:16" ht="15">
      <c r="A30" s="12"/>
      <c r="B30" s="25">
        <v>334.36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533712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533712</v>
      </c>
      <c r="O30" s="47">
        <f t="shared" si="1"/>
        <v>43.56121449559256</v>
      </c>
      <c r="P30" s="9"/>
    </row>
    <row r="31" spans="1:16" ht="15">
      <c r="A31" s="12"/>
      <c r="B31" s="25">
        <v>334.49</v>
      </c>
      <c r="C31" s="20" t="s">
        <v>34</v>
      </c>
      <c r="D31" s="46">
        <v>0</v>
      </c>
      <c r="E31" s="46">
        <v>35670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25000</v>
      </c>
      <c r="N31" s="46">
        <f t="shared" si="6"/>
        <v>60670</v>
      </c>
      <c r="O31" s="47">
        <f t="shared" si="1"/>
        <v>4.951844596800522</v>
      </c>
      <c r="P31" s="9"/>
    </row>
    <row r="32" spans="1:16" ht="15">
      <c r="A32" s="12"/>
      <c r="B32" s="25">
        <v>335.12</v>
      </c>
      <c r="C32" s="20" t="s">
        <v>36</v>
      </c>
      <c r="D32" s="46">
        <v>370724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370724</v>
      </c>
      <c r="O32" s="47">
        <f t="shared" si="1"/>
        <v>30.258243552073132</v>
      </c>
      <c r="P32" s="9"/>
    </row>
    <row r="33" spans="1:16" ht="15">
      <c r="A33" s="12"/>
      <c r="B33" s="25">
        <v>335.14</v>
      </c>
      <c r="C33" s="20" t="s">
        <v>37</v>
      </c>
      <c r="D33" s="46">
        <v>14281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14281</v>
      </c>
      <c r="O33" s="47">
        <f t="shared" si="1"/>
        <v>1.165605615409729</v>
      </c>
      <c r="P33" s="9"/>
    </row>
    <row r="34" spans="1:16" ht="15">
      <c r="A34" s="12"/>
      <c r="B34" s="25">
        <v>335.15</v>
      </c>
      <c r="C34" s="20" t="s">
        <v>38</v>
      </c>
      <c r="D34" s="46">
        <v>7406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7406</v>
      </c>
      <c r="O34" s="47">
        <f t="shared" si="1"/>
        <v>0.6044727391446294</v>
      </c>
      <c r="P34" s="9"/>
    </row>
    <row r="35" spans="1:16" ht="15">
      <c r="A35" s="12"/>
      <c r="B35" s="25">
        <v>335.18</v>
      </c>
      <c r="C35" s="20" t="s">
        <v>39</v>
      </c>
      <c r="D35" s="46">
        <v>552906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552906</v>
      </c>
      <c r="O35" s="47">
        <f t="shared" si="1"/>
        <v>45.127815866797256</v>
      </c>
      <c r="P35" s="9"/>
    </row>
    <row r="36" spans="1:16" ht="15">
      <c r="A36" s="12"/>
      <c r="B36" s="25">
        <v>335.21</v>
      </c>
      <c r="C36" s="20" t="s">
        <v>40</v>
      </c>
      <c r="D36" s="46">
        <v>2400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2400</v>
      </c>
      <c r="O36" s="47">
        <f t="shared" si="1"/>
        <v>0.1958863858961802</v>
      </c>
      <c r="P36" s="9"/>
    </row>
    <row r="37" spans="1:16" ht="15">
      <c r="A37" s="12"/>
      <c r="B37" s="25">
        <v>335.49</v>
      </c>
      <c r="C37" s="20" t="s">
        <v>41</v>
      </c>
      <c r="D37" s="46">
        <v>0</v>
      </c>
      <c r="E37" s="46">
        <v>2943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2943</v>
      </c>
      <c r="O37" s="47">
        <f aca="true" t="shared" si="7" ref="O37:O68">(N37/O$76)</f>
        <v>0.240205680705191</v>
      </c>
      <c r="P37" s="9"/>
    </row>
    <row r="38" spans="1:16" ht="15">
      <c r="A38" s="12"/>
      <c r="B38" s="25">
        <v>337.2</v>
      </c>
      <c r="C38" s="20" t="s">
        <v>42</v>
      </c>
      <c r="D38" s="46">
        <v>140558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4">SUM(D38:M38)</f>
        <v>140558</v>
      </c>
      <c r="O38" s="47">
        <f t="shared" si="7"/>
        <v>11.472249428664707</v>
      </c>
      <c r="P38" s="9"/>
    </row>
    <row r="39" spans="1:16" ht="15">
      <c r="A39" s="12"/>
      <c r="B39" s="25">
        <v>337.3</v>
      </c>
      <c r="C39" s="20" t="s">
        <v>93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977609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977609</v>
      </c>
      <c r="O39" s="47">
        <f t="shared" si="7"/>
        <v>79.79178909565785</v>
      </c>
      <c r="P39" s="9"/>
    </row>
    <row r="40" spans="1:16" ht="15">
      <c r="A40" s="12"/>
      <c r="B40" s="25">
        <v>337.4</v>
      </c>
      <c r="C40" s="20" t="s">
        <v>43</v>
      </c>
      <c r="D40" s="46">
        <v>0</v>
      </c>
      <c r="E40" s="46">
        <v>6660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6660</v>
      </c>
      <c r="O40" s="47">
        <f t="shared" si="7"/>
        <v>0.5435847208619001</v>
      </c>
      <c r="P40" s="9"/>
    </row>
    <row r="41" spans="1:16" ht="15">
      <c r="A41" s="12"/>
      <c r="B41" s="25">
        <v>337.7</v>
      </c>
      <c r="C41" s="20" t="s">
        <v>45</v>
      </c>
      <c r="D41" s="46">
        <v>0</v>
      </c>
      <c r="E41" s="46">
        <v>0</v>
      </c>
      <c r="F41" s="46">
        <v>0</v>
      </c>
      <c r="G41" s="46">
        <v>85000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85000</v>
      </c>
      <c r="O41" s="47">
        <f t="shared" si="7"/>
        <v>6.937642833823049</v>
      </c>
      <c r="P41" s="9"/>
    </row>
    <row r="42" spans="1:16" ht="15">
      <c r="A42" s="12"/>
      <c r="B42" s="25">
        <v>338</v>
      </c>
      <c r="C42" s="20" t="s">
        <v>46</v>
      </c>
      <c r="D42" s="46">
        <v>19056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19056</v>
      </c>
      <c r="O42" s="47">
        <f t="shared" si="7"/>
        <v>1.555337904015671</v>
      </c>
      <c r="P42" s="9"/>
    </row>
    <row r="43" spans="1:16" ht="15">
      <c r="A43" s="12"/>
      <c r="B43" s="25">
        <v>339</v>
      </c>
      <c r="C43" s="20" t="s">
        <v>47</v>
      </c>
      <c r="D43" s="46">
        <v>210600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210600</v>
      </c>
      <c r="O43" s="47">
        <f t="shared" si="7"/>
        <v>17.189030362389815</v>
      </c>
      <c r="P43" s="9"/>
    </row>
    <row r="44" spans="1:16" ht="15.75">
      <c r="A44" s="29" t="s">
        <v>52</v>
      </c>
      <c r="B44" s="30"/>
      <c r="C44" s="31"/>
      <c r="D44" s="32">
        <f aca="true" t="shared" si="9" ref="D44:M44">SUM(D45:D58)</f>
        <v>2040664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5971355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8012019</v>
      </c>
      <c r="O44" s="45">
        <f t="shared" si="7"/>
        <v>653.9356023506366</v>
      </c>
      <c r="P44" s="10"/>
    </row>
    <row r="45" spans="1:16" ht="15">
      <c r="A45" s="12"/>
      <c r="B45" s="25">
        <v>341.9</v>
      </c>
      <c r="C45" s="20" t="s">
        <v>55</v>
      </c>
      <c r="D45" s="46">
        <v>1075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8">SUM(D45:M45)</f>
        <v>1075</v>
      </c>
      <c r="O45" s="47">
        <f t="shared" si="7"/>
        <v>0.08774077701599739</v>
      </c>
      <c r="P45" s="9"/>
    </row>
    <row r="46" spans="1:16" ht="15">
      <c r="A46" s="12"/>
      <c r="B46" s="25">
        <v>342.1</v>
      </c>
      <c r="C46" s="20" t="s">
        <v>56</v>
      </c>
      <c r="D46" s="46">
        <v>15848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15848</v>
      </c>
      <c r="O46" s="47">
        <f t="shared" si="7"/>
        <v>1.2935031015344434</v>
      </c>
      <c r="P46" s="9"/>
    </row>
    <row r="47" spans="1:16" ht="15">
      <c r="A47" s="12"/>
      <c r="B47" s="25">
        <v>342.9</v>
      </c>
      <c r="C47" s="20" t="s">
        <v>94</v>
      </c>
      <c r="D47" s="46">
        <v>27588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27588</v>
      </c>
      <c r="O47" s="47">
        <f t="shared" si="7"/>
        <v>2.2517140058765914</v>
      </c>
      <c r="P47" s="9"/>
    </row>
    <row r="48" spans="1:16" ht="15">
      <c r="A48" s="12"/>
      <c r="B48" s="25">
        <v>343.3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2423349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2423349</v>
      </c>
      <c r="O48" s="47">
        <f t="shared" si="7"/>
        <v>197.79211557296767</v>
      </c>
      <c r="P48" s="9"/>
    </row>
    <row r="49" spans="1:16" ht="15">
      <c r="A49" s="12"/>
      <c r="B49" s="25">
        <v>343.4</v>
      </c>
      <c r="C49" s="20" t="s">
        <v>59</v>
      </c>
      <c r="D49" s="46">
        <v>1735733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1735733</v>
      </c>
      <c r="O49" s="47">
        <f t="shared" si="7"/>
        <v>141.66936010447273</v>
      </c>
      <c r="P49" s="9"/>
    </row>
    <row r="50" spans="1:16" ht="15">
      <c r="A50" s="12"/>
      <c r="B50" s="25">
        <v>343.5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2507034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2507034</v>
      </c>
      <c r="O50" s="47">
        <f t="shared" si="7"/>
        <v>204.6224289911851</v>
      </c>
      <c r="P50" s="9"/>
    </row>
    <row r="51" spans="1:16" ht="15">
      <c r="A51" s="12"/>
      <c r="B51" s="25">
        <v>343.6</v>
      </c>
      <c r="C51" s="20" t="s">
        <v>95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8640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8640</v>
      </c>
      <c r="O51" s="47">
        <f t="shared" si="7"/>
        <v>0.7051909892262488</v>
      </c>
      <c r="P51" s="9"/>
    </row>
    <row r="52" spans="1:16" ht="15">
      <c r="A52" s="12"/>
      <c r="B52" s="25">
        <v>343.9</v>
      </c>
      <c r="C52" s="20" t="s">
        <v>96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1032332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1032332</v>
      </c>
      <c r="O52" s="47">
        <f t="shared" si="7"/>
        <v>84.25824355207313</v>
      </c>
      <c r="P52" s="9"/>
    </row>
    <row r="53" spans="1:16" ht="15">
      <c r="A53" s="12"/>
      <c r="B53" s="25">
        <v>347.2</v>
      </c>
      <c r="C53" s="20" t="s">
        <v>61</v>
      </c>
      <c r="D53" s="46">
        <v>205155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205155</v>
      </c>
      <c r="O53" s="47">
        <f t="shared" si="7"/>
        <v>16.744613124387854</v>
      </c>
      <c r="P53" s="9"/>
    </row>
    <row r="54" spans="1:16" ht="15">
      <c r="A54" s="12"/>
      <c r="B54" s="25">
        <v>347.3</v>
      </c>
      <c r="C54" s="20" t="s">
        <v>97</v>
      </c>
      <c r="D54" s="46">
        <v>438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438</v>
      </c>
      <c r="O54" s="47">
        <f t="shared" si="7"/>
        <v>0.03574926542605289</v>
      </c>
      <c r="P54" s="9"/>
    </row>
    <row r="55" spans="1:16" ht="15">
      <c r="A55" s="12"/>
      <c r="B55" s="25">
        <v>347.4</v>
      </c>
      <c r="C55" s="20" t="s">
        <v>62</v>
      </c>
      <c r="D55" s="46">
        <v>5648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5648</v>
      </c>
      <c r="O55" s="47">
        <f t="shared" si="7"/>
        <v>0.46098596147567744</v>
      </c>
      <c r="P55" s="9"/>
    </row>
    <row r="56" spans="1:16" ht="15">
      <c r="A56" s="12"/>
      <c r="B56" s="25">
        <v>347.5</v>
      </c>
      <c r="C56" s="20" t="s">
        <v>63</v>
      </c>
      <c r="D56" s="46">
        <v>10978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10978</v>
      </c>
      <c r="O56" s="47">
        <f t="shared" si="7"/>
        <v>0.896016976820111</v>
      </c>
      <c r="P56" s="9"/>
    </row>
    <row r="57" spans="1:16" ht="15">
      <c r="A57" s="12"/>
      <c r="B57" s="25">
        <v>347.9</v>
      </c>
      <c r="C57" s="20" t="s">
        <v>64</v>
      </c>
      <c r="D57" s="46">
        <v>25731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25731</v>
      </c>
      <c r="O57" s="47">
        <f t="shared" si="7"/>
        <v>2.100146914789422</v>
      </c>
      <c r="P57" s="9"/>
    </row>
    <row r="58" spans="1:16" ht="15">
      <c r="A58" s="12"/>
      <c r="B58" s="25">
        <v>349</v>
      </c>
      <c r="C58" s="20" t="s">
        <v>1</v>
      </c>
      <c r="D58" s="46">
        <v>12470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12470</v>
      </c>
      <c r="O58" s="47">
        <f t="shared" si="7"/>
        <v>1.0177930133855697</v>
      </c>
      <c r="P58" s="9"/>
    </row>
    <row r="59" spans="1:16" ht="15.75">
      <c r="A59" s="29" t="s">
        <v>53</v>
      </c>
      <c r="B59" s="30"/>
      <c r="C59" s="31"/>
      <c r="D59" s="32">
        <f aca="true" t="shared" si="11" ref="D59:M59">SUM(D60:D62)</f>
        <v>97179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74">SUM(D59:M59)</f>
        <v>97179</v>
      </c>
      <c r="O59" s="45">
        <f t="shared" si="7"/>
        <v>7.9316846229187075</v>
      </c>
      <c r="P59" s="10"/>
    </row>
    <row r="60" spans="1:16" ht="15">
      <c r="A60" s="13"/>
      <c r="B60" s="39">
        <v>351.1</v>
      </c>
      <c r="C60" s="21" t="s">
        <v>98</v>
      </c>
      <c r="D60" s="46">
        <v>45303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45303</v>
      </c>
      <c r="O60" s="47">
        <f t="shared" si="7"/>
        <v>3.697600391772772</v>
      </c>
      <c r="P60" s="9"/>
    </row>
    <row r="61" spans="1:16" ht="15">
      <c r="A61" s="13"/>
      <c r="B61" s="39">
        <v>354</v>
      </c>
      <c r="C61" s="21" t="s">
        <v>68</v>
      </c>
      <c r="D61" s="46">
        <v>33858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33858</v>
      </c>
      <c r="O61" s="47">
        <f t="shared" si="7"/>
        <v>2.7634671890303624</v>
      </c>
      <c r="P61" s="9"/>
    </row>
    <row r="62" spans="1:16" ht="15">
      <c r="A62" s="13"/>
      <c r="B62" s="39">
        <v>359</v>
      </c>
      <c r="C62" s="21" t="s">
        <v>69</v>
      </c>
      <c r="D62" s="46">
        <v>18018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18018</v>
      </c>
      <c r="O62" s="47">
        <f t="shared" si="7"/>
        <v>1.4706170421155729</v>
      </c>
      <c r="P62" s="9"/>
    </row>
    <row r="63" spans="1:16" ht="15.75">
      <c r="A63" s="29" t="s">
        <v>4</v>
      </c>
      <c r="B63" s="30"/>
      <c r="C63" s="31"/>
      <c r="D63" s="32">
        <f aca="true" t="shared" si="13" ref="D63:M63">SUM(D64:D69)</f>
        <v>142527</v>
      </c>
      <c r="E63" s="32">
        <f t="shared" si="13"/>
        <v>0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36749</v>
      </c>
      <c r="J63" s="32">
        <f t="shared" si="13"/>
        <v>6000</v>
      </c>
      <c r="K63" s="32">
        <f t="shared" si="13"/>
        <v>0</v>
      </c>
      <c r="L63" s="32">
        <f t="shared" si="13"/>
        <v>94</v>
      </c>
      <c r="M63" s="32">
        <f t="shared" si="13"/>
        <v>2769</v>
      </c>
      <c r="N63" s="32">
        <f t="shared" si="12"/>
        <v>188139</v>
      </c>
      <c r="O63" s="45">
        <f t="shared" si="7"/>
        <v>15.355778648383938</v>
      </c>
      <c r="P63" s="10"/>
    </row>
    <row r="64" spans="1:16" ht="15">
      <c r="A64" s="12"/>
      <c r="B64" s="25">
        <v>361.1</v>
      </c>
      <c r="C64" s="20" t="s">
        <v>70</v>
      </c>
      <c r="D64" s="46">
        <v>7239</v>
      </c>
      <c r="E64" s="46">
        <v>0</v>
      </c>
      <c r="F64" s="46">
        <v>0</v>
      </c>
      <c r="G64" s="46">
        <v>0</v>
      </c>
      <c r="H64" s="46">
        <v>0</v>
      </c>
      <c r="I64" s="46">
        <v>-528</v>
      </c>
      <c r="J64" s="46">
        <v>0</v>
      </c>
      <c r="K64" s="46">
        <v>0</v>
      </c>
      <c r="L64" s="46">
        <v>94</v>
      </c>
      <c r="M64" s="46">
        <v>2769</v>
      </c>
      <c r="N64" s="46">
        <f t="shared" si="12"/>
        <v>9574</v>
      </c>
      <c r="O64" s="47">
        <f t="shared" si="7"/>
        <v>0.7814234410708456</v>
      </c>
      <c r="P64" s="9"/>
    </row>
    <row r="65" spans="1:16" ht="15">
      <c r="A65" s="12"/>
      <c r="B65" s="25">
        <v>361.3</v>
      </c>
      <c r="C65" s="20" t="s">
        <v>71</v>
      </c>
      <c r="D65" s="46">
        <v>-443</v>
      </c>
      <c r="E65" s="46">
        <v>0</v>
      </c>
      <c r="F65" s="46">
        <v>0</v>
      </c>
      <c r="G65" s="46">
        <v>0</v>
      </c>
      <c r="H65" s="46">
        <v>0</v>
      </c>
      <c r="I65" s="46">
        <v>-294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-737</v>
      </c>
      <c r="O65" s="47">
        <f t="shared" si="7"/>
        <v>-0.06015344433561867</v>
      </c>
      <c r="P65" s="9"/>
    </row>
    <row r="66" spans="1:16" ht="15">
      <c r="A66" s="12"/>
      <c r="B66" s="25">
        <v>364</v>
      </c>
      <c r="C66" s="20" t="s">
        <v>72</v>
      </c>
      <c r="D66" s="46">
        <v>55310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6000</v>
      </c>
      <c r="K66" s="46">
        <v>0</v>
      </c>
      <c r="L66" s="46">
        <v>0</v>
      </c>
      <c r="M66" s="46">
        <v>0</v>
      </c>
      <c r="N66" s="46">
        <f t="shared" si="12"/>
        <v>61310</v>
      </c>
      <c r="O66" s="47">
        <f t="shared" si="7"/>
        <v>5.004080966372837</v>
      </c>
      <c r="P66" s="9"/>
    </row>
    <row r="67" spans="1:16" ht="15">
      <c r="A67" s="12"/>
      <c r="B67" s="25">
        <v>365</v>
      </c>
      <c r="C67" s="20" t="s">
        <v>73</v>
      </c>
      <c r="D67" s="46">
        <v>9551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9551</v>
      </c>
      <c r="O67" s="47">
        <f t="shared" si="7"/>
        <v>0.7795461965393405</v>
      </c>
      <c r="P67" s="9"/>
    </row>
    <row r="68" spans="1:16" ht="15">
      <c r="A68" s="12"/>
      <c r="B68" s="25">
        <v>366</v>
      </c>
      <c r="C68" s="20" t="s">
        <v>74</v>
      </c>
      <c r="D68" s="46">
        <v>33907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33907</v>
      </c>
      <c r="O68" s="47">
        <f t="shared" si="7"/>
        <v>2.7674665360757427</v>
      </c>
      <c r="P68" s="9"/>
    </row>
    <row r="69" spans="1:16" ht="15">
      <c r="A69" s="12"/>
      <c r="B69" s="25">
        <v>369.9</v>
      </c>
      <c r="C69" s="20" t="s">
        <v>75</v>
      </c>
      <c r="D69" s="46">
        <v>36963</v>
      </c>
      <c r="E69" s="46">
        <v>0</v>
      </c>
      <c r="F69" s="46">
        <v>0</v>
      </c>
      <c r="G69" s="46">
        <v>0</v>
      </c>
      <c r="H69" s="46">
        <v>0</v>
      </c>
      <c r="I69" s="46">
        <v>37571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74534</v>
      </c>
      <c r="O69" s="47">
        <f aca="true" t="shared" si="14" ref="O69:O74">(N69/O$76)</f>
        <v>6.08341495266079</v>
      </c>
      <c r="P69" s="9"/>
    </row>
    <row r="70" spans="1:16" ht="15.75">
      <c r="A70" s="29" t="s">
        <v>54</v>
      </c>
      <c r="B70" s="30"/>
      <c r="C70" s="31"/>
      <c r="D70" s="32">
        <f aca="true" t="shared" si="15" ref="D70:M70">SUM(D71:D73)</f>
        <v>2621981</v>
      </c>
      <c r="E70" s="32">
        <f t="shared" si="15"/>
        <v>705205</v>
      </c>
      <c r="F70" s="32">
        <f t="shared" si="15"/>
        <v>0</v>
      </c>
      <c r="G70" s="32">
        <f t="shared" si="15"/>
        <v>0</v>
      </c>
      <c r="H70" s="32">
        <f t="shared" si="15"/>
        <v>0</v>
      </c>
      <c r="I70" s="32">
        <f t="shared" si="15"/>
        <v>23504</v>
      </c>
      <c r="J70" s="32">
        <f t="shared" si="15"/>
        <v>191496</v>
      </c>
      <c r="K70" s="32">
        <f t="shared" si="15"/>
        <v>0</v>
      </c>
      <c r="L70" s="32">
        <f t="shared" si="15"/>
        <v>53976</v>
      </c>
      <c r="M70" s="32">
        <f t="shared" si="15"/>
        <v>0</v>
      </c>
      <c r="N70" s="32">
        <f t="shared" si="12"/>
        <v>3596162</v>
      </c>
      <c r="O70" s="45">
        <f t="shared" si="14"/>
        <v>293.51632386549136</v>
      </c>
      <c r="P70" s="9"/>
    </row>
    <row r="71" spans="1:16" ht="15">
      <c r="A71" s="12"/>
      <c r="B71" s="25">
        <v>381</v>
      </c>
      <c r="C71" s="20" t="s">
        <v>76</v>
      </c>
      <c r="D71" s="46">
        <v>1493049</v>
      </c>
      <c r="E71" s="46">
        <v>615940</v>
      </c>
      <c r="F71" s="46">
        <v>0</v>
      </c>
      <c r="G71" s="46">
        <v>0</v>
      </c>
      <c r="H71" s="46">
        <v>0</v>
      </c>
      <c r="I71" s="46">
        <v>0</v>
      </c>
      <c r="J71" s="46">
        <v>143750</v>
      </c>
      <c r="K71" s="46">
        <v>0</v>
      </c>
      <c r="L71" s="46">
        <v>0</v>
      </c>
      <c r="M71" s="46">
        <v>0</v>
      </c>
      <c r="N71" s="46">
        <f t="shared" si="12"/>
        <v>2252739</v>
      </c>
      <c r="O71" s="47">
        <f t="shared" si="14"/>
        <v>183.86704211557296</v>
      </c>
      <c r="P71" s="9"/>
    </row>
    <row r="72" spans="1:16" ht="15">
      <c r="A72" s="12"/>
      <c r="B72" s="25">
        <v>382</v>
      </c>
      <c r="C72" s="20" t="s">
        <v>86</v>
      </c>
      <c r="D72" s="46">
        <v>1128932</v>
      </c>
      <c r="E72" s="46">
        <v>89265</v>
      </c>
      <c r="F72" s="46">
        <v>0</v>
      </c>
      <c r="G72" s="46">
        <v>0</v>
      </c>
      <c r="H72" s="46">
        <v>0</v>
      </c>
      <c r="I72" s="46">
        <v>23504</v>
      </c>
      <c r="J72" s="46">
        <v>47746</v>
      </c>
      <c r="K72" s="46">
        <v>0</v>
      </c>
      <c r="L72" s="46">
        <v>0</v>
      </c>
      <c r="M72" s="46">
        <v>0</v>
      </c>
      <c r="N72" s="46">
        <f t="shared" si="12"/>
        <v>1289447</v>
      </c>
      <c r="O72" s="47">
        <f t="shared" si="14"/>
        <v>105.2437969311133</v>
      </c>
      <c r="P72" s="9"/>
    </row>
    <row r="73" spans="1:16" ht="15.75" thickBot="1">
      <c r="A73" s="12"/>
      <c r="B73" s="25">
        <v>389.4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53976</v>
      </c>
      <c r="M73" s="46">
        <v>0</v>
      </c>
      <c r="N73" s="46">
        <f t="shared" si="12"/>
        <v>53976</v>
      </c>
      <c r="O73" s="47">
        <f t="shared" si="14"/>
        <v>4.4054848188050935</v>
      </c>
      <c r="P73" s="9"/>
    </row>
    <row r="74" spans="1:119" ht="16.5" thickBot="1">
      <c r="A74" s="14" t="s">
        <v>65</v>
      </c>
      <c r="B74" s="23"/>
      <c r="C74" s="22"/>
      <c r="D74" s="15">
        <f aca="true" t="shared" si="16" ref="D74:M74">SUM(D5,D17,D24,D44,D59,D63,D70)</f>
        <v>11596202</v>
      </c>
      <c r="E74" s="15">
        <f t="shared" si="16"/>
        <v>1057565</v>
      </c>
      <c r="F74" s="15">
        <f t="shared" si="16"/>
        <v>0</v>
      </c>
      <c r="G74" s="15">
        <f t="shared" si="16"/>
        <v>85000</v>
      </c>
      <c r="H74" s="15">
        <f t="shared" si="16"/>
        <v>0</v>
      </c>
      <c r="I74" s="15">
        <f t="shared" si="16"/>
        <v>7735642</v>
      </c>
      <c r="J74" s="15">
        <f t="shared" si="16"/>
        <v>197496</v>
      </c>
      <c r="K74" s="15">
        <f t="shared" si="16"/>
        <v>0</v>
      </c>
      <c r="L74" s="15">
        <f t="shared" si="16"/>
        <v>54070</v>
      </c>
      <c r="M74" s="15">
        <f t="shared" si="16"/>
        <v>1913454</v>
      </c>
      <c r="N74" s="15">
        <f t="shared" si="12"/>
        <v>22639429</v>
      </c>
      <c r="O74" s="38">
        <f t="shared" si="14"/>
        <v>1847.8149689846555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99</v>
      </c>
      <c r="M76" s="48"/>
      <c r="N76" s="48"/>
      <c r="O76" s="43">
        <v>12252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thickBot="1">
      <c r="A78" s="52" t="s">
        <v>100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A78:O78"/>
    <mergeCell ref="L76:N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4002822</v>
      </c>
      <c r="E5" s="27">
        <f t="shared" si="0"/>
        <v>2247942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6250764</v>
      </c>
      <c r="O5" s="33">
        <f aca="true" t="shared" si="1" ref="O5:O36">(N5/O$75)</f>
        <v>461.9929046563193</v>
      </c>
      <c r="P5" s="6"/>
    </row>
    <row r="6" spans="1:16" ht="15">
      <c r="A6" s="12"/>
      <c r="B6" s="25">
        <v>311</v>
      </c>
      <c r="C6" s="20" t="s">
        <v>3</v>
      </c>
      <c r="D6" s="46">
        <v>2308752</v>
      </c>
      <c r="E6" s="46">
        <v>1938642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4247394</v>
      </c>
      <c r="O6" s="47">
        <f t="shared" si="1"/>
        <v>313.92416851441243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176222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176222</v>
      </c>
      <c r="O7" s="47">
        <f t="shared" si="1"/>
        <v>13.024538063562455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133078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133078</v>
      </c>
      <c r="O8" s="47">
        <f t="shared" si="1"/>
        <v>9.835772357723577</v>
      </c>
      <c r="P8" s="9"/>
    </row>
    <row r="9" spans="1:16" ht="15">
      <c r="A9" s="12"/>
      <c r="B9" s="25">
        <v>314.1</v>
      </c>
      <c r="C9" s="20" t="s">
        <v>13</v>
      </c>
      <c r="D9" s="46">
        <v>710495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710495</v>
      </c>
      <c r="O9" s="47">
        <f t="shared" si="1"/>
        <v>52.51256467110126</v>
      </c>
      <c r="P9" s="9"/>
    </row>
    <row r="10" spans="1:16" ht="15">
      <c r="A10" s="12"/>
      <c r="B10" s="25">
        <v>314.3</v>
      </c>
      <c r="C10" s="20" t="s">
        <v>14</v>
      </c>
      <c r="D10" s="46">
        <v>214233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214233</v>
      </c>
      <c r="O10" s="47">
        <f t="shared" si="1"/>
        <v>15.833924611973393</v>
      </c>
      <c r="P10" s="9"/>
    </row>
    <row r="11" spans="1:16" ht="15">
      <c r="A11" s="12"/>
      <c r="B11" s="25">
        <v>314.4</v>
      </c>
      <c r="C11" s="20" t="s">
        <v>15</v>
      </c>
      <c r="D11" s="46">
        <v>13185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13185</v>
      </c>
      <c r="O11" s="47">
        <f t="shared" si="1"/>
        <v>0.9745011086474501</v>
      </c>
      <c r="P11" s="9"/>
    </row>
    <row r="12" spans="1:16" ht="15">
      <c r="A12" s="12"/>
      <c r="B12" s="25">
        <v>314.7</v>
      </c>
      <c r="C12" s="20" t="s">
        <v>16</v>
      </c>
      <c r="D12" s="46">
        <v>2585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2585</v>
      </c>
      <c r="O12" s="47">
        <f t="shared" si="1"/>
        <v>0.1910569105691057</v>
      </c>
      <c r="P12" s="9"/>
    </row>
    <row r="13" spans="1:16" ht="15">
      <c r="A13" s="12"/>
      <c r="B13" s="25">
        <v>314.8</v>
      </c>
      <c r="C13" s="20" t="s">
        <v>17</v>
      </c>
      <c r="D13" s="46">
        <v>14544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14544</v>
      </c>
      <c r="O13" s="47">
        <f t="shared" si="1"/>
        <v>1.0749445676274945</v>
      </c>
      <c r="P13" s="9"/>
    </row>
    <row r="14" spans="1:16" ht="15">
      <c r="A14" s="12"/>
      <c r="B14" s="25">
        <v>315</v>
      </c>
      <c r="C14" s="20" t="s">
        <v>18</v>
      </c>
      <c r="D14" s="46">
        <v>572902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572902</v>
      </c>
      <c r="O14" s="47">
        <f t="shared" si="1"/>
        <v>42.34308943089431</v>
      </c>
      <c r="P14" s="9"/>
    </row>
    <row r="15" spans="1:16" ht="15">
      <c r="A15" s="12"/>
      <c r="B15" s="25">
        <v>316</v>
      </c>
      <c r="C15" s="20" t="s">
        <v>19</v>
      </c>
      <c r="D15" s="46">
        <v>166126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166126</v>
      </c>
      <c r="O15" s="47">
        <f t="shared" si="1"/>
        <v>12.278344419807835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SUM(D17:D25)</f>
        <v>953099</v>
      </c>
      <c r="E16" s="32">
        <f t="shared" si="3"/>
        <v>10649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40829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1004577</v>
      </c>
      <c r="O16" s="45">
        <f t="shared" si="1"/>
        <v>74.24811529933481</v>
      </c>
      <c r="P16" s="10"/>
    </row>
    <row r="17" spans="1:16" ht="15">
      <c r="A17" s="12"/>
      <c r="B17" s="25">
        <v>322</v>
      </c>
      <c r="C17" s="20" t="s">
        <v>0</v>
      </c>
      <c r="D17" s="46">
        <v>113212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113212</v>
      </c>
      <c r="O17" s="47">
        <f t="shared" si="1"/>
        <v>8.367479674796748</v>
      </c>
      <c r="P17" s="9"/>
    </row>
    <row r="18" spans="1:16" ht="15">
      <c r="A18" s="12"/>
      <c r="B18" s="25">
        <v>323.1</v>
      </c>
      <c r="C18" s="20" t="s">
        <v>21</v>
      </c>
      <c r="D18" s="46">
        <v>709452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709452</v>
      </c>
      <c r="O18" s="47">
        <f t="shared" si="1"/>
        <v>52.43547671840355</v>
      </c>
      <c r="P18" s="9"/>
    </row>
    <row r="19" spans="1:16" ht="15">
      <c r="A19" s="12"/>
      <c r="B19" s="25">
        <v>323.4</v>
      </c>
      <c r="C19" s="20" t="s">
        <v>22</v>
      </c>
      <c r="D19" s="46">
        <v>14229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14229</v>
      </c>
      <c r="O19" s="47">
        <f t="shared" si="1"/>
        <v>1.0516629711751664</v>
      </c>
      <c r="P19" s="9"/>
    </row>
    <row r="20" spans="1:16" ht="15">
      <c r="A20" s="12"/>
      <c r="B20" s="25">
        <v>323.7</v>
      </c>
      <c r="C20" s="20" t="s">
        <v>23</v>
      </c>
      <c r="D20" s="46">
        <v>64551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64551</v>
      </c>
      <c r="O20" s="47">
        <f t="shared" si="1"/>
        <v>4.770953436807095</v>
      </c>
      <c r="P20" s="9"/>
    </row>
    <row r="21" spans="1:16" ht="15">
      <c r="A21" s="12"/>
      <c r="B21" s="25">
        <v>324.07</v>
      </c>
      <c r="C21" s="20" t="s">
        <v>27</v>
      </c>
      <c r="D21" s="46">
        <v>643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643</v>
      </c>
      <c r="O21" s="47">
        <f t="shared" si="1"/>
        <v>0.0475240206947524</v>
      </c>
      <c r="P21" s="9"/>
    </row>
    <row r="22" spans="1:16" ht="15">
      <c r="A22" s="12"/>
      <c r="B22" s="25">
        <v>324.12</v>
      </c>
      <c r="C22" s="20" t="s">
        <v>24</v>
      </c>
      <c r="D22" s="46">
        <v>9792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9792</v>
      </c>
      <c r="O22" s="47">
        <f t="shared" si="1"/>
        <v>0.7237250554323725</v>
      </c>
      <c r="P22" s="9"/>
    </row>
    <row r="23" spans="1:16" ht="15">
      <c r="A23" s="12"/>
      <c r="B23" s="25">
        <v>324.22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40829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40829</v>
      </c>
      <c r="O23" s="47">
        <f t="shared" si="1"/>
        <v>3.0176644493717664</v>
      </c>
      <c r="P23" s="9"/>
    </row>
    <row r="24" spans="1:16" ht="15">
      <c r="A24" s="12"/>
      <c r="B24" s="25">
        <v>324.32</v>
      </c>
      <c r="C24" s="20" t="s">
        <v>26</v>
      </c>
      <c r="D24" s="46">
        <v>0</v>
      </c>
      <c r="E24" s="46">
        <v>10649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10649</v>
      </c>
      <c r="O24" s="47">
        <f t="shared" si="1"/>
        <v>0.7870657797487066</v>
      </c>
      <c r="P24" s="9"/>
    </row>
    <row r="25" spans="1:16" ht="15">
      <c r="A25" s="12"/>
      <c r="B25" s="25">
        <v>329</v>
      </c>
      <c r="C25" s="20" t="s">
        <v>28</v>
      </c>
      <c r="D25" s="46">
        <v>41220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41220</v>
      </c>
      <c r="O25" s="47">
        <f t="shared" si="1"/>
        <v>3.046563192904656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SUM(D27:D44)</f>
        <v>1442982</v>
      </c>
      <c r="E26" s="32">
        <f t="shared" si="5"/>
        <v>274186</v>
      </c>
      <c r="F26" s="32">
        <f t="shared" si="5"/>
        <v>0</v>
      </c>
      <c r="G26" s="32">
        <f t="shared" si="5"/>
        <v>482814</v>
      </c>
      <c r="H26" s="32">
        <f t="shared" si="5"/>
        <v>0</v>
      </c>
      <c r="I26" s="32">
        <f t="shared" si="5"/>
        <v>474386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2674368</v>
      </c>
      <c r="O26" s="45">
        <f t="shared" si="1"/>
        <v>197.6620842572062</v>
      </c>
      <c r="P26" s="10"/>
    </row>
    <row r="27" spans="1:16" ht="15">
      <c r="A27" s="12"/>
      <c r="B27" s="25">
        <v>331.2</v>
      </c>
      <c r="C27" s="20" t="s">
        <v>29</v>
      </c>
      <c r="D27" s="46">
        <v>79887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8">SUM(D27:M27)</f>
        <v>79887</v>
      </c>
      <c r="O27" s="47">
        <f t="shared" si="1"/>
        <v>5.904434589800443</v>
      </c>
      <c r="P27" s="9"/>
    </row>
    <row r="28" spans="1:16" ht="15">
      <c r="A28" s="12"/>
      <c r="B28" s="25">
        <v>331.39</v>
      </c>
      <c r="C28" s="20" t="s">
        <v>32</v>
      </c>
      <c r="D28" s="46">
        <v>3208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3208</v>
      </c>
      <c r="O28" s="47">
        <f t="shared" si="1"/>
        <v>0.23710273466371026</v>
      </c>
      <c r="P28" s="9"/>
    </row>
    <row r="29" spans="1:16" ht="15">
      <c r="A29" s="12"/>
      <c r="B29" s="25">
        <v>334.2</v>
      </c>
      <c r="C29" s="20" t="s">
        <v>31</v>
      </c>
      <c r="D29" s="46">
        <v>71116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71116</v>
      </c>
      <c r="O29" s="47">
        <f t="shared" si="1"/>
        <v>5.256171470805617</v>
      </c>
      <c r="P29" s="9"/>
    </row>
    <row r="30" spans="1:16" ht="15">
      <c r="A30" s="12"/>
      <c r="B30" s="25">
        <v>334.36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465026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465026</v>
      </c>
      <c r="O30" s="47">
        <f t="shared" si="1"/>
        <v>34.369992609017</v>
      </c>
      <c r="P30" s="9"/>
    </row>
    <row r="31" spans="1:16" ht="15">
      <c r="A31" s="12"/>
      <c r="B31" s="25">
        <v>334.49</v>
      </c>
      <c r="C31" s="20" t="s">
        <v>34</v>
      </c>
      <c r="D31" s="46">
        <v>0</v>
      </c>
      <c r="E31" s="46">
        <v>260944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260944</v>
      </c>
      <c r="O31" s="47">
        <f t="shared" si="1"/>
        <v>19.28632668144863</v>
      </c>
      <c r="P31" s="9"/>
    </row>
    <row r="32" spans="1:16" ht="15">
      <c r="A32" s="12"/>
      <c r="B32" s="25">
        <v>334.7</v>
      </c>
      <c r="C32" s="20" t="s">
        <v>35</v>
      </c>
      <c r="D32" s="46">
        <v>0</v>
      </c>
      <c r="E32" s="46">
        <v>0</v>
      </c>
      <c r="F32" s="46">
        <v>0</v>
      </c>
      <c r="G32" s="46">
        <v>200000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200000</v>
      </c>
      <c r="O32" s="47">
        <f t="shared" si="1"/>
        <v>14.781966001478196</v>
      </c>
      <c r="P32" s="9"/>
    </row>
    <row r="33" spans="1:16" ht="15">
      <c r="A33" s="12"/>
      <c r="B33" s="25">
        <v>335.12</v>
      </c>
      <c r="C33" s="20" t="s">
        <v>36</v>
      </c>
      <c r="D33" s="46">
        <v>371741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371741</v>
      </c>
      <c r="O33" s="47">
        <f t="shared" si="1"/>
        <v>27.475314116777533</v>
      </c>
      <c r="P33" s="9"/>
    </row>
    <row r="34" spans="1:16" ht="15">
      <c r="A34" s="12"/>
      <c r="B34" s="25">
        <v>335.14</v>
      </c>
      <c r="C34" s="20" t="s">
        <v>37</v>
      </c>
      <c r="D34" s="46">
        <v>16215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16215</v>
      </c>
      <c r="O34" s="47">
        <f t="shared" si="1"/>
        <v>1.1984478935698448</v>
      </c>
      <c r="P34" s="9"/>
    </row>
    <row r="35" spans="1:16" ht="15">
      <c r="A35" s="12"/>
      <c r="B35" s="25">
        <v>335.15</v>
      </c>
      <c r="C35" s="20" t="s">
        <v>38</v>
      </c>
      <c r="D35" s="46">
        <v>7272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7272</v>
      </c>
      <c r="O35" s="47">
        <f t="shared" si="1"/>
        <v>0.5374722838137472</v>
      </c>
      <c r="P35" s="9"/>
    </row>
    <row r="36" spans="1:16" ht="15">
      <c r="A36" s="12"/>
      <c r="B36" s="25">
        <v>335.18</v>
      </c>
      <c r="C36" s="20" t="s">
        <v>39</v>
      </c>
      <c r="D36" s="46">
        <v>563393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563393</v>
      </c>
      <c r="O36" s="47">
        <f t="shared" si="1"/>
        <v>41.64028085735403</v>
      </c>
      <c r="P36" s="9"/>
    </row>
    <row r="37" spans="1:16" ht="15">
      <c r="A37" s="12"/>
      <c r="B37" s="25">
        <v>335.21</v>
      </c>
      <c r="C37" s="20" t="s">
        <v>40</v>
      </c>
      <c r="D37" s="46">
        <v>2400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2400</v>
      </c>
      <c r="O37" s="47">
        <f aca="true" t="shared" si="7" ref="O37:O68">(N37/O$75)</f>
        <v>0.17738359201773837</v>
      </c>
      <c r="P37" s="9"/>
    </row>
    <row r="38" spans="1:16" ht="15">
      <c r="A38" s="12"/>
      <c r="B38" s="25">
        <v>335.49</v>
      </c>
      <c r="C38" s="20" t="s">
        <v>41</v>
      </c>
      <c r="D38" s="46">
        <v>0</v>
      </c>
      <c r="E38" s="46">
        <v>6558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6558</v>
      </c>
      <c r="O38" s="47">
        <f t="shared" si="7"/>
        <v>0.48470066518847005</v>
      </c>
      <c r="P38" s="9"/>
    </row>
    <row r="39" spans="1:16" ht="15">
      <c r="A39" s="12"/>
      <c r="B39" s="25">
        <v>337.2</v>
      </c>
      <c r="C39" s="20" t="s">
        <v>42</v>
      </c>
      <c r="D39" s="46">
        <v>138172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4">SUM(D39:M39)</f>
        <v>138172</v>
      </c>
      <c r="O39" s="47">
        <f t="shared" si="7"/>
        <v>10.212269031781227</v>
      </c>
      <c r="P39" s="9"/>
    </row>
    <row r="40" spans="1:16" ht="15">
      <c r="A40" s="12"/>
      <c r="B40" s="25">
        <v>337.4</v>
      </c>
      <c r="C40" s="20" t="s">
        <v>43</v>
      </c>
      <c r="D40" s="46">
        <v>0</v>
      </c>
      <c r="E40" s="46">
        <v>6684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6684</v>
      </c>
      <c r="O40" s="47">
        <f t="shared" si="7"/>
        <v>0.49401330376940134</v>
      </c>
      <c r="P40" s="9"/>
    </row>
    <row r="41" spans="1:16" ht="15">
      <c r="A41" s="12"/>
      <c r="B41" s="25">
        <v>337.6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9360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9360</v>
      </c>
      <c r="O41" s="47">
        <f t="shared" si="7"/>
        <v>0.6917960088691796</v>
      </c>
      <c r="P41" s="9"/>
    </row>
    <row r="42" spans="1:16" ht="15">
      <c r="A42" s="12"/>
      <c r="B42" s="25">
        <v>337.7</v>
      </c>
      <c r="C42" s="20" t="s">
        <v>45</v>
      </c>
      <c r="D42" s="46">
        <v>0</v>
      </c>
      <c r="E42" s="46">
        <v>0</v>
      </c>
      <c r="F42" s="46">
        <v>0</v>
      </c>
      <c r="G42" s="46">
        <v>282814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282814</v>
      </c>
      <c r="O42" s="47">
        <f t="shared" si="7"/>
        <v>20.902734663710273</v>
      </c>
      <c r="P42" s="9"/>
    </row>
    <row r="43" spans="1:16" ht="15">
      <c r="A43" s="12"/>
      <c r="B43" s="25">
        <v>338</v>
      </c>
      <c r="C43" s="20" t="s">
        <v>46</v>
      </c>
      <c r="D43" s="46">
        <v>15158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15158</v>
      </c>
      <c r="O43" s="47">
        <f t="shared" si="7"/>
        <v>1.1203252032520326</v>
      </c>
      <c r="P43" s="9"/>
    </row>
    <row r="44" spans="1:16" ht="15">
      <c r="A44" s="12"/>
      <c r="B44" s="25">
        <v>339</v>
      </c>
      <c r="C44" s="20" t="s">
        <v>47</v>
      </c>
      <c r="D44" s="46">
        <v>174420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174420</v>
      </c>
      <c r="O44" s="47">
        <f t="shared" si="7"/>
        <v>12.891352549889135</v>
      </c>
      <c r="P44" s="9"/>
    </row>
    <row r="45" spans="1:16" ht="15.75">
      <c r="A45" s="29" t="s">
        <v>52</v>
      </c>
      <c r="B45" s="30"/>
      <c r="C45" s="31"/>
      <c r="D45" s="32">
        <f aca="true" t="shared" si="9" ref="D45:M45">SUM(D46:D56)</f>
        <v>2098138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5799495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7897633</v>
      </c>
      <c r="O45" s="45">
        <f t="shared" si="7"/>
        <v>583.7127124907613</v>
      </c>
      <c r="P45" s="10"/>
    </row>
    <row r="46" spans="1:16" ht="15">
      <c r="A46" s="12"/>
      <c r="B46" s="25">
        <v>341.9</v>
      </c>
      <c r="C46" s="20" t="s">
        <v>55</v>
      </c>
      <c r="D46" s="46">
        <v>935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54">SUM(D46:M46)</f>
        <v>935</v>
      </c>
      <c r="O46" s="47">
        <f t="shared" si="7"/>
        <v>0.06910569105691057</v>
      </c>
      <c r="P46" s="9"/>
    </row>
    <row r="47" spans="1:16" ht="15">
      <c r="A47" s="12"/>
      <c r="B47" s="25">
        <v>342.1</v>
      </c>
      <c r="C47" s="20" t="s">
        <v>56</v>
      </c>
      <c r="D47" s="46">
        <v>22502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22502</v>
      </c>
      <c r="O47" s="47">
        <f t="shared" si="7"/>
        <v>1.6631189948263119</v>
      </c>
      <c r="P47" s="9"/>
    </row>
    <row r="48" spans="1:16" ht="15">
      <c r="A48" s="12"/>
      <c r="B48" s="25">
        <v>342.2</v>
      </c>
      <c r="C48" s="20" t="s">
        <v>57</v>
      </c>
      <c r="D48" s="46">
        <v>45752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45752</v>
      </c>
      <c r="O48" s="47">
        <f t="shared" si="7"/>
        <v>3.381522542498152</v>
      </c>
      <c r="P48" s="9"/>
    </row>
    <row r="49" spans="1:16" ht="15">
      <c r="A49" s="12"/>
      <c r="B49" s="25">
        <v>343.3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2169651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2169651</v>
      </c>
      <c r="O49" s="47">
        <f t="shared" si="7"/>
        <v>160.35853658536584</v>
      </c>
      <c r="P49" s="9"/>
    </row>
    <row r="50" spans="1:16" ht="15">
      <c r="A50" s="12"/>
      <c r="B50" s="25">
        <v>343.4</v>
      </c>
      <c r="C50" s="20" t="s">
        <v>59</v>
      </c>
      <c r="D50" s="46">
        <v>1789064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1789064</v>
      </c>
      <c r="O50" s="47">
        <f t="shared" si="7"/>
        <v>132.22941611234293</v>
      </c>
      <c r="P50" s="9"/>
    </row>
    <row r="51" spans="1:16" ht="15">
      <c r="A51" s="12"/>
      <c r="B51" s="25">
        <v>343.5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2586312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2586312</v>
      </c>
      <c r="O51" s="47">
        <f t="shared" si="7"/>
        <v>191.1538802660754</v>
      </c>
      <c r="P51" s="9"/>
    </row>
    <row r="52" spans="1:16" ht="15">
      <c r="A52" s="12"/>
      <c r="B52" s="25">
        <v>347.2</v>
      </c>
      <c r="C52" s="20" t="s">
        <v>61</v>
      </c>
      <c r="D52" s="46">
        <v>192246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192246</v>
      </c>
      <c r="O52" s="47">
        <f t="shared" si="7"/>
        <v>14.208869179600887</v>
      </c>
      <c r="P52" s="9"/>
    </row>
    <row r="53" spans="1:16" ht="15">
      <c r="A53" s="12"/>
      <c r="B53" s="25">
        <v>347.4</v>
      </c>
      <c r="C53" s="20" t="s">
        <v>62</v>
      </c>
      <c r="D53" s="46">
        <v>5875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5875</v>
      </c>
      <c r="O53" s="47">
        <f t="shared" si="7"/>
        <v>0.434220251293422</v>
      </c>
      <c r="P53" s="9"/>
    </row>
    <row r="54" spans="1:16" ht="15">
      <c r="A54" s="12"/>
      <c r="B54" s="25">
        <v>347.5</v>
      </c>
      <c r="C54" s="20" t="s">
        <v>63</v>
      </c>
      <c r="D54" s="46">
        <v>9708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9708</v>
      </c>
      <c r="O54" s="47">
        <f t="shared" si="7"/>
        <v>0.7175166297117517</v>
      </c>
      <c r="P54" s="9"/>
    </row>
    <row r="55" spans="1:16" ht="15">
      <c r="A55" s="12"/>
      <c r="B55" s="25">
        <v>347.9</v>
      </c>
      <c r="C55" s="20" t="s">
        <v>64</v>
      </c>
      <c r="D55" s="46">
        <v>32056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1" ref="N55:N73">SUM(D55:M55)</f>
        <v>32056</v>
      </c>
      <c r="O55" s="47">
        <f t="shared" si="7"/>
        <v>2.3692535107169252</v>
      </c>
      <c r="P55" s="9"/>
    </row>
    <row r="56" spans="1:16" ht="15">
      <c r="A56" s="12"/>
      <c r="B56" s="25">
        <v>349</v>
      </c>
      <c r="C56" s="20" t="s">
        <v>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1043532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1043532</v>
      </c>
      <c r="O56" s="47">
        <f t="shared" si="7"/>
        <v>77.12727272727273</v>
      </c>
      <c r="P56" s="9"/>
    </row>
    <row r="57" spans="1:16" ht="15.75">
      <c r="A57" s="29" t="s">
        <v>53</v>
      </c>
      <c r="B57" s="30"/>
      <c r="C57" s="31"/>
      <c r="D57" s="32">
        <f aca="true" t="shared" si="12" ref="D57:M57">SUM(D58:D60)</f>
        <v>84149</v>
      </c>
      <c r="E57" s="32">
        <f t="shared" si="12"/>
        <v>0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1"/>
        <v>84149</v>
      </c>
      <c r="O57" s="45">
        <f t="shared" si="7"/>
        <v>6.219438285291944</v>
      </c>
      <c r="P57" s="10"/>
    </row>
    <row r="58" spans="1:16" ht="15">
      <c r="A58" s="13"/>
      <c r="B58" s="39">
        <v>351.5</v>
      </c>
      <c r="C58" s="21" t="s">
        <v>67</v>
      </c>
      <c r="D58" s="46">
        <v>54649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54649</v>
      </c>
      <c r="O58" s="47">
        <f t="shared" si="7"/>
        <v>4.03909830007391</v>
      </c>
      <c r="P58" s="9"/>
    </row>
    <row r="59" spans="1:16" ht="15">
      <c r="A59" s="13"/>
      <c r="B59" s="39">
        <v>354</v>
      </c>
      <c r="C59" s="21" t="s">
        <v>68</v>
      </c>
      <c r="D59" s="46">
        <v>15956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15956</v>
      </c>
      <c r="O59" s="47">
        <f t="shared" si="7"/>
        <v>1.1793052475979304</v>
      </c>
      <c r="P59" s="9"/>
    </row>
    <row r="60" spans="1:16" ht="15">
      <c r="A60" s="13"/>
      <c r="B60" s="39">
        <v>359</v>
      </c>
      <c r="C60" s="21" t="s">
        <v>69</v>
      </c>
      <c r="D60" s="46">
        <v>13544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13544</v>
      </c>
      <c r="O60" s="47">
        <f t="shared" si="7"/>
        <v>1.0010347376201034</v>
      </c>
      <c r="P60" s="9"/>
    </row>
    <row r="61" spans="1:16" ht="15.75">
      <c r="A61" s="29" t="s">
        <v>4</v>
      </c>
      <c r="B61" s="30"/>
      <c r="C61" s="31"/>
      <c r="D61" s="32">
        <f aca="true" t="shared" si="13" ref="D61:M61">SUM(D62:D67)</f>
        <v>263358</v>
      </c>
      <c r="E61" s="32">
        <f t="shared" si="13"/>
        <v>2689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220493</v>
      </c>
      <c r="J61" s="32">
        <f t="shared" si="13"/>
        <v>0</v>
      </c>
      <c r="K61" s="32">
        <f t="shared" si="13"/>
        <v>0</v>
      </c>
      <c r="L61" s="32">
        <f t="shared" si="13"/>
        <v>133</v>
      </c>
      <c r="M61" s="32">
        <f t="shared" si="13"/>
        <v>0</v>
      </c>
      <c r="N61" s="32">
        <f t="shared" si="11"/>
        <v>486673</v>
      </c>
      <c r="O61" s="45">
        <f t="shared" si="7"/>
        <v>35.96991869918699</v>
      </c>
      <c r="P61" s="10"/>
    </row>
    <row r="62" spans="1:16" ht="15">
      <c r="A62" s="12"/>
      <c r="B62" s="25">
        <v>361.1</v>
      </c>
      <c r="C62" s="20" t="s">
        <v>70</v>
      </c>
      <c r="D62" s="46">
        <v>57448</v>
      </c>
      <c r="E62" s="46">
        <v>2689</v>
      </c>
      <c r="F62" s="46">
        <v>0</v>
      </c>
      <c r="G62" s="46">
        <v>0</v>
      </c>
      <c r="H62" s="46">
        <v>0</v>
      </c>
      <c r="I62" s="46">
        <v>34440</v>
      </c>
      <c r="J62" s="46">
        <v>0</v>
      </c>
      <c r="K62" s="46">
        <v>0</v>
      </c>
      <c r="L62" s="46">
        <v>133</v>
      </c>
      <c r="M62" s="46">
        <v>0</v>
      </c>
      <c r="N62" s="46">
        <f t="shared" si="11"/>
        <v>94710</v>
      </c>
      <c r="O62" s="47">
        <f t="shared" si="7"/>
        <v>7</v>
      </c>
      <c r="P62" s="9"/>
    </row>
    <row r="63" spans="1:16" ht="15">
      <c r="A63" s="12"/>
      <c r="B63" s="25">
        <v>361.3</v>
      </c>
      <c r="C63" s="20" t="s">
        <v>71</v>
      </c>
      <c r="D63" s="46">
        <v>-345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-345</v>
      </c>
      <c r="O63" s="47">
        <f t="shared" si="7"/>
        <v>-0.025498891352549888</v>
      </c>
      <c r="P63" s="9"/>
    </row>
    <row r="64" spans="1:16" ht="15">
      <c r="A64" s="12"/>
      <c r="B64" s="25">
        <v>364</v>
      </c>
      <c r="C64" s="20" t="s">
        <v>72</v>
      </c>
      <c r="D64" s="46">
        <v>15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15</v>
      </c>
      <c r="O64" s="47">
        <f t="shared" si="7"/>
        <v>0.0011086474501108647</v>
      </c>
      <c r="P64" s="9"/>
    </row>
    <row r="65" spans="1:16" ht="15">
      <c r="A65" s="12"/>
      <c r="B65" s="25">
        <v>365</v>
      </c>
      <c r="C65" s="20" t="s">
        <v>73</v>
      </c>
      <c r="D65" s="46">
        <v>187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187</v>
      </c>
      <c r="O65" s="47">
        <f t="shared" si="7"/>
        <v>0.013821138211382113</v>
      </c>
      <c r="P65" s="9"/>
    </row>
    <row r="66" spans="1:16" ht="15">
      <c r="A66" s="12"/>
      <c r="B66" s="25">
        <v>366</v>
      </c>
      <c r="C66" s="20" t="s">
        <v>74</v>
      </c>
      <c r="D66" s="46">
        <v>34561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34561</v>
      </c>
      <c r="O66" s="47">
        <f t="shared" si="7"/>
        <v>2.5543976348854396</v>
      </c>
      <c r="P66" s="9"/>
    </row>
    <row r="67" spans="1:16" ht="15">
      <c r="A67" s="12"/>
      <c r="B67" s="25">
        <v>369.9</v>
      </c>
      <c r="C67" s="20" t="s">
        <v>75</v>
      </c>
      <c r="D67" s="46">
        <v>171492</v>
      </c>
      <c r="E67" s="46">
        <v>0</v>
      </c>
      <c r="F67" s="46">
        <v>0</v>
      </c>
      <c r="G67" s="46">
        <v>0</v>
      </c>
      <c r="H67" s="46">
        <v>0</v>
      </c>
      <c r="I67" s="46">
        <v>186053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357545</v>
      </c>
      <c r="O67" s="47">
        <f t="shared" si="7"/>
        <v>26.42609016999261</v>
      </c>
      <c r="P67" s="9"/>
    </row>
    <row r="68" spans="1:16" ht="15.75">
      <c r="A68" s="29" t="s">
        <v>54</v>
      </c>
      <c r="B68" s="30"/>
      <c r="C68" s="31"/>
      <c r="D68" s="32">
        <f aca="true" t="shared" si="14" ref="D68:M68">SUM(D69:D72)</f>
        <v>5700510</v>
      </c>
      <c r="E68" s="32">
        <f t="shared" si="14"/>
        <v>1057932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182304</v>
      </c>
      <c r="K68" s="32">
        <f t="shared" si="14"/>
        <v>0</v>
      </c>
      <c r="L68" s="32">
        <f t="shared" si="14"/>
        <v>32930</v>
      </c>
      <c r="M68" s="32">
        <f t="shared" si="14"/>
        <v>0</v>
      </c>
      <c r="N68" s="32">
        <f t="shared" si="11"/>
        <v>6973676</v>
      </c>
      <c r="O68" s="45">
        <f t="shared" si="7"/>
        <v>515.4232076866223</v>
      </c>
      <c r="P68" s="9"/>
    </row>
    <row r="69" spans="1:16" ht="15">
      <c r="A69" s="12"/>
      <c r="B69" s="25">
        <v>381</v>
      </c>
      <c r="C69" s="20" t="s">
        <v>76</v>
      </c>
      <c r="D69" s="46">
        <v>1827946</v>
      </c>
      <c r="E69" s="46">
        <v>842430</v>
      </c>
      <c r="F69" s="46">
        <v>0</v>
      </c>
      <c r="G69" s="46">
        <v>0</v>
      </c>
      <c r="H69" s="46">
        <v>0</v>
      </c>
      <c r="I69" s="46">
        <v>0</v>
      </c>
      <c r="J69" s="46">
        <v>134190</v>
      </c>
      <c r="K69" s="46">
        <v>0</v>
      </c>
      <c r="L69" s="46">
        <v>0</v>
      </c>
      <c r="M69" s="46">
        <v>0</v>
      </c>
      <c r="N69" s="46">
        <f t="shared" si="11"/>
        <v>2804566</v>
      </c>
      <c r="O69" s="47">
        <f>(N69/O$75)</f>
        <v>207.2849963045085</v>
      </c>
      <c r="P69" s="9"/>
    </row>
    <row r="70" spans="1:16" ht="15">
      <c r="A70" s="12"/>
      <c r="B70" s="25">
        <v>382</v>
      </c>
      <c r="C70" s="20" t="s">
        <v>86</v>
      </c>
      <c r="D70" s="46">
        <v>1372564</v>
      </c>
      <c r="E70" s="46">
        <v>215502</v>
      </c>
      <c r="F70" s="46">
        <v>0</v>
      </c>
      <c r="G70" s="46">
        <v>0</v>
      </c>
      <c r="H70" s="46">
        <v>0</v>
      </c>
      <c r="I70" s="46">
        <v>0</v>
      </c>
      <c r="J70" s="46">
        <v>48114</v>
      </c>
      <c r="K70" s="46">
        <v>0</v>
      </c>
      <c r="L70" s="46">
        <v>0</v>
      </c>
      <c r="M70" s="46">
        <v>0</v>
      </c>
      <c r="N70" s="46">
        <f t="shared" si="11"/>
        <v>1636180</v>
      </c>
      <c r="O70" s="47">
        <f>(N70/O$75)</f>
        <v>120.92978566149299</v>
      </c>
      <c r="P70" s="9"/>
    </row>
    <row r="71" spans="1:16" ht="15">
      <c r="A71" s="12"/>
      <c r="B71" s="25">
        <v>384</v>
      </c>
      <c r="C71" s="20" t="s">
        <v>77</v>
      </c>
      <c r="D71" s="46">
        <v>2500000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2500000</v>
      </c>
      <c r="O71" s="47">
        <f>(N71/O$75)</f>
        <v>184.77457501847746</v>
      </c>
      <c r="P71" s="9"/>
    </row>
    <row r="72" spans="1:16" ht="15.75" thickBot="1">
      <c r="A72" s="12"/>
      <c r="B72" s="25">
        <v>389.4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32930</v>
      </c>
      <c r="M72" s="46">
        <v>0</v>
      </c>
      <c r="N72" s="46">
        <f t="shared" si="11"/>
        <v>32930</v>
      </c>
      <c r="O72" s="47">
        <f>(N72/O$75)</f>
        <v>2.4338507021433853</v>
      </c>
      <c r="P72" s="9"/>
    </row>
    <row r="73" spans="1:119" ht="16.5" thickBot="1">
      <c r="A73" s="14" t="s">
        <v>65</v>
      </c>
      <c r="B73" s="23"/>
      <c r="C73" s="22"/>
      <c r="D73" s="15">
        <f aca="true" t="shared" si="15" ref="D73:M73">SUM(D5,D16,D26,D45,D57,D61,D68)</f>
        <v>14545058</v>
      </c>
      <c r="E73" s="15">
        <f t="shared" si="15"/>
        <v>3593398</v>
      </c>
      <c r="F73" s="15">
        <f t="shared" si="15"/>
        <v>0</v>
      </c>
      <c r="G73" s="15">
        <f t="shared" si="15"/>
        <v>482814</v>
      </c>
      <c r="H73" s="15">
        <f t="shared" si="15"/>
        <v>0</v>
      </c>
      <c r="I73" s="15">
        <f t="shared" si="15"/>
        <v>6535203</v>
      </c>
      <c r="J73" s="15">
        <f t="shared" si="15"/>
        <v>182304</v>
      </c>
      <c r="K73" s="15">
        <f t="shared" si="15"/>
        <v>0</v>
      </c>
      <c r="L73" s="15">
        <f t="shared" si="15"/>
        <v>33063</v>
      </c>
      <c r="M73" s="15">
        <f t="shared" si="15"/>
        <v>0</v>
      </c>
      <c r="N73" s="15">
        <f t="shared" si="11"/>
        <v>25371840</v>
      </c>
      <c r="O73" s="38">
        <f>(N73/O$75)</f>
        <v>1875.2283813747229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85</v>
      </c>
      <c r="M75" s="48"/>
      <c r="N75" s="48"/>
      <c r="O75" s="43">
        <v>13530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thickBot="1">
      <c r="A77" s="52" t="s">
        <v>100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A77:O77"/>
    <mergeCell ref="A76:O76"/>
    <mergeCell ref="L75:N7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3968870</v>
      </c>
      <c r="E5" s="27">
        <f t="shared" si="0"/>
        <v>309415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2146978</v>
      </c>
      <c r="N5" s="28">
        <f>SUM(D5:M5)</f>
        <v>6425263</v>
      </c>
      <c r="O5" s="33">
        <f aca="true" t="shared" si="1" ref="O5:O36">(N5/O$75)</f>
        <v>466.7826371231384</v>
      </c>
      <c r="P5" s="6"/>
    </row>
    <row r="6" spans="1:16" ht="15">
      <c r="A6" s="12"/>
      <c r="B6" s="25">
        <v>311</v>
      </c>
      <c r="C6" s="20" t="s">
        <v>3</v>
      </c>
      <c r="D6" s="46">
        <v>2245261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2146978</v>
      </c>
      <c r="N6" s="46">
        <f>SUM(D6:M6)</f>
        <v>4392239</v>
      </c>
      <c r="O6" s="47">
        <f t="shared" si="1"/>
        <v>319.0874682164911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178653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178653</v>
      </c>
      <c r="O7" s="47">
        <f t="shared" si="1"/>
        <v>12.978786778060298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130762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130762</v>
      </c>
      <c r="O8" s="47">
        <f t="shared" si="1"/>
        <v>9.499600435888121</v>
      </c>
      <c r="P8" s="9"/>
    </row>
    <row r="9" spans="1:16" ht="15">
      <c r="A9" s="12"/>
      <c r="B9" s="25">
        <v>314.1</v>
      </c>
      <c r="C9" s="20" t="s">
        <v>13</v>
      </c>
      <c r="D9" s="46">
        <v>699932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699932</v>
      </c>
      <c r="O9" s="47">
        <f t="shared" si="1"/>
        <v>50.848674173628766</v>
      </c>
      <c r="P9" s="9"/>
    </row>
    <row r="10" spans="1:16" ht="15">
      <c r="A10" s="12"/>
      <c r="B10" s="25">
        <v>314.3</v>
      </c>
      <c r="C10" s="20" t="s">
        <v>14</v>
      </c>
      <c r="D10" s="46">
        <v>179390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179390</v>
      </c>
      <c r="O10" s="47">
        <f t="shared" si="1"/>
        <v>13.032328369051942</v>
      </c>
      <c r="P10" s="9"/>
    </row>
    <row r="11" spans="1:16" ht="15">
      <c r="A11" s="12"/>
      <c r="B11" s="25">
        <v>314.4</v>
      </c>
      <c r="C11" s="20" t="s">
        <v>15</v>
      </c>
      <c r="D11" s="46">
        <v>12039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12039</v>
      </c>
      <c r="O11" s="47">
        <f t="shared" si="1"/>
        <v>0.8746095168906647</v>
      </c>
      <c r="P11" s="9"/>
    </row>
    <row r="12" spans="1:16" ht="15">
      <c r="A12" s="12"/>
      <c r="B12" s="25">
        <v>314.7</v>
      </c>
      <c r="C12" s="20" t="s">
        <v>16</v>
      </c>
      <c r="D12" s="46">
        <v>4120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4120</v>
      </c>
      <c r="O12" s="47">
        <f t="shared" si="1"/>
        <v>0.2993098438067563</v>
      </c>
      <c r="P12" s="9"/>
    </row>
    <row r="13" spans="1:16" ht="15">
      <c r="A13" s="12"/>
      <c r="B13" s="25">
        <v>314.8</v>
      </c>
      <c r="C13" s="20" t="s">
        <v>17</v>
      </c>
      <c r="D13" s="46">
        <v>15431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15431</v>
      </c>
      <c r="O13" s="47">
        <f t="shared" si="1"/>
        <v>1.1210316018888484</v>
      </c>
      <c r="P13" s="9"/>
    </row>
    <row r="14" spans="1:16" ht="15">
      <c r="A14" s="12"/>
      <c r="B14" s="25">
        <v>315</v>
      </c>
      <c r="C14" s="20" t="s">
        <v>18</v>
      </c>
      <c r="D14" s="46">
        <v>650967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650967</v>
      </c>
      <c r="O14" s="47">
        <f t="shared" si="1"/>
        <v>47.29146385760988</v>
      </c>
      <c r="P14" s="9"/>
    </row>
    <row r="15" spans="1:16" ht="15">
      <c r="A15" s="12"/>
      <c r="B15" s="25">
        <v>316</v>
      </c>
      <c r="C15" s="20" t="s">
        <v>19</v>
      </c>
      <c r="D15" s="46">
        <v>161730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161730</v>
      </c>
      <c r="O15" s="47">
        <f t="shared" si="1"/>
        <v>11.749364329822013</v>
      </c>
      <c r="P15" s="9"/>
    </row>
    <row r="16" spans="1:16" ht="15.75">
      <c r="A16" s="29" t="s">
        <v>128</v>
      </c>
      <c r="B16" s="30"/>
      <c r="C16" s="31"/>
      <c r="D16" s="32">
        <f aca="true" t="shared" si="3" ref="D16:M16">SUM(D17:D21)</f>
        <v>981059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2">SUM(D16:M16)</f>
        <v>981059</v>
      </c>
      <c r="O16" s="45">
        <f t="shared" si="1"/>
        <v>71.27199418815837</v>
      </c>
      <c r="P16" s="10"/>
    </row>
    <row r="17" spans="1:16" ht="15">
      <c r="A17" s="12"/>
      <c r="B17" s="25">
        <v>322</v>
      </c>
      <c r="C17" s="20" t="s">
        <v>0</v>
      </c>
      <c r="D17" s="46">
        <v>136293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136293</v>
      </c>
      <c r="O17" s="47">
        <f t="shared" si="1"/>
        <v>9.901416636396657</v>
      </c>
      <c r="P17" s="9"/>
    </row>
    <row r="18" spans="1:16" ht="15">
      <c r="A18" s="12"/>
      <c r="B18" s="25">
        <v>323.1</v>
      </c>
      <c r="C18" s="20" t="s">
        <v>21</v>
      </c>
      <c r="D18" s="46">
        <v>723698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723698</v>
      </c>
      <c r="O18" s="47">
        <f t="shared" si="1"/>
        <v>52.57522702506357</v>
      </c>
      <c r="P18" s="9"/>
    </row>
    <row r="19" spans="1:16" ht="15">
      <c r="A19" s="12"/>
      <c r="B19" s="25">
        <v>323.4</v>
      </c>
      <c r="C19" s="20" t="s">
        <v>22</v>
      </c>
      <c r="D19" s="46">
        <v>19292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19292</v>
      </c>
      <c r="O19" s="47">
        <f t="shared" si="1"/>
        <v>1.4015256084271703</v>
      </c>
      <c r="P19" s="9"/>
    </row>
    <row r="20" spans="1:16" ht="15">
      <c r="A20" s="12"/>
      <c r="B20" s="25">
        <v>323.7</v>
      </c>
      <c r="C20" s="20" t="s">
        <v>23</v>
      </c>
      <c r="D20" s="46">
        <v>63867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63867</v>
      </c>
      <c r="O20" s="47">
        <f t="shared" si="1"/>
        <v>4.639811115147112</v>
      </c>
      <c r="P20" s="9"/>
    </row>
    <row r="21" spans="1:16" ht="15">
      <c r="A21" s="12"/>
      <c r="B21" s="25">
        <v>329</v>
      </c>
      <c r="C21" s="20" t="s">
        <v>129</v>
      </c>
      <c r="D21" s="46">
        <v>37909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37909</v>
      </c>
      <c r="O21" s="47">
        <f t="shared" si="1"/>
        <v>2.754013803123865</v>
      </c>
      <c r="P21" s="9"/>
    </row>
    <row r="22" spans="1:16" ht="15.75">
      <c r="A22" s="29" t="s">
        <v>30</v>
      </c>
      <c r="B22" s="30"/>
      <c r="C22" s="31"/>
      <c r="D22" s="32">
        <f aca="true" t="shared" si="5" ref="D22:M22">SUM(D23:D41)</f>
        <v>1641518</v>
      </c>
      <c r="E22" s="32">
        <f t="shared" si="5"/>
        <v>109863</v>
      </c>
      <c r="F22" s="32">
        <f t="shared" si="5"/>
        <v>0</v>
      </c>
      <c r="G22" s="32">
        <f t="shared" si="5"/>
        <v>264284</v>
      </c>
      <c r="H22" s="32">
        <f t="shared" si="5"/>
        <v>0</v>
      </c>
      <c r="I22" s="32">
        <f t="shared" si="5"/>
        <v>1517303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65000</v>
      </c>
      <c r="N22" s="44">
        <f t="shared" si="4"/>
        <v>3597968</v>
      </c>
      <c r="O22" s="45">
        <f t="shared" si="1"/>
        <v>261.3852524518707</v>
      </c>
      <c r="P22" s="10"/>
    </row>
    <row r="23" spans="1:16" ht="15">
      <c r="A23" s="12"/>
      <c r="B23" s="25">
        <v>331.2</v>
      </c>
      <c r="C23" s="20" t="s">
        <v>29</v>
      </c>
      <c r="D23" s="46">
        <v>1282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5">SUM(D23:M23)</f>
        <v>1282</v>
      </c>
      <c r="O23" s="47">
        <f t="shared" si="1"/>
        <v>0.09313476207773339</v>
      </c>
      <c r="P23" s="9"/>
    </row>
    <row r="24" spans="1:16" ht="15">
      <c r="A24" s="12"/>
      <c r="B24" s="25">
        <v>331.5</v>
      </c>
      <c r="C24" s="20" t="s">
        <v>103</v>
      </c>
      <c r="D24" s="46">
        <v>228369</v>
      </c>
      <c r="E24" s="46">
        <v>68000</v>
      </c>
      <c r="F24" s="46">
        <v>0</v>
      </c>
      <c r="G24" s="46">
        <v>0</v>
      </c>
      <c r="H24" s="46">
        <v>0</v>
      </c>
      <c r="I24" s="46">
        <v>59166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355535</v>
      </c>
      <c r="O24" s="47">
        <f t="shared" si="1"/>
        <v>25.828913912095896</v>
      </c>
      <c r="P24" s="9"/>
    </row>
    <row r="25" spans="1:16" ht="15">
      <c r="A25" s="12"/>
      <c r="B25" s="25">
        <v>334.2</v>
      </c>
      <c r="C25" s="20" t="s">
        <v>31</v>
      </c>
      <c r="D25" s="46">
        <v>27992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27992</v>
      </c>
      <c r="O25" s="47">
        <f t="shared" si="1"/>
        <v>2.033563385397748</v>
      </c>
      <c r="P25" s="9"/>
    </row>
    <row r="26" spans="1:16" ht="15">
      <c r="A26" s="12"/>
      <c r="B26" s="25">
        <v>334.36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335799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335799</v>
      </c>
      <c r="O26" s="47">
        <f t="shared" si="1"/>
        <v>24.395132582637125</v>
      </c>
      <c r="P26" s="9"/>
    </row>
    <row r="27" spans="1:16" ht="15">
      <c r="A27" s="12"/>
      <c r="B27" s="25">
        <v>334.49</v>
      </c>
      <c r="C27" s="20" t="s">
        <v>34</v>
      </c>
      <c r="D27" s="46">
        <v>0</v>
      </c>
      <c r="E27" s="46">
        <v>35377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35377</v>
      </c>
      <c r="O27" s="47">
        <f t="shared" si="1"/>
        <v>2.570069015619324</v>
      </c>
      <c r="P27" s="9"/>
    </row>
    <row r="28" spans="1:16" ht="15">
      <c r="A28" s="12"/>
      <c r="B28" s="25">
        <v>334.5</v>
      </c>
      <c r="C28" s="20" t="s">
        <v>130</v>
      </c>
      <c r="D28" s="46">
        <v>10631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10631</v>
      </c>
      <c r="O28" s="47">
        <f t="shared" si="1"/>
        <v>0.7723211042499092</v>
      </c>
      <c r="P28" s="9"/>
    </row>
    <row r="29" spans="1:16" ht="15">
      <c r="A29" s="12"/>
      <c r="B29" s="25">
        <v>335.12</v>
      </c>
      <c r="C29" s="20" t="s">
        <v>36</v>
      </c>
      <c r="D29" s="46">
        <v>389115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389115</v>
      </c>
      <c r="O29" s="47">
        <f t="shared" si="1"/>
        <v>28.26843443516164</v>
      </c>
      <c r="P29" s="9"/>
    </row>
    <row r="30" spans="1:16" ht="15">
      <c r="A30" s="12"/>
      <c r="B30" s="25">
        <v>335.13</v>
      </c>
      <c r="C30" s="20" t="s">
        <v>131</v>
      </c>
      <c r="D30" s="46">
        <v>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750</v>
      </c>
      <c r="O30" s="47">
        <f t="shared" si="1"/>
        <v>0.05448601525608427</v>
      </c>
      <c r="P30" s="9"/>
    </row>
    <row r="31" spans="1:16" ht="15">
      <c r="A31" s="12"/>
      <c r="B31" s="25">
        <v>335.14</v>
      </c>
      <c r="C31" s="20" t="s">
        <v>37</v>
      </c>
      <c r="D31" s="46">
        <v>15183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15183</v>
      </c>
      <c r="O31" s="47">
        <f t="shared" si="1"/>
        <v>1.10301489284417</v>
      </c>
      <c r="P31" s="9"/>
    </row>
    <row r="32" spans="1:16" ht="15">
      <c r="A32" s="12"/>
      <c r="B32" s="25">
        <v>335.15</v>
      </c>
      <c r="C32" s="20" t="s">
        <v>38</v>
      </c>
      <c r="D32" s="46">
        <v>7974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7974</v>
      </c>
      <c r="O32" s="47">
        <f t="shared" si="1"/>
        <v>0.579295314202688</v>
      </c>
      <c r="P32" s="9"/>
    </row>
    <row r="33" spans="1:16" ht="15">
      <c r="A33" s="12"/>
      <c r="B33" s="25">
        <v>335.18</v>
      </c>
      <c r="C33" s="20" t="s">
        <v>39</v>
      </c>
      <c r="D33" s="46">
        <v>640933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640933</v>
      </c>
      <c r="O33" s="47">
        <f t="shared" si="1"/>
        <v>46.56251362150381</v>
      </c>
      <c r="P33" s="9"/>
    </row>
    <row r="34" spans="1:16" ht="15">
      <c r="A34" s="12"/>
      <c r="B34" s="25">
        <v>335.21</v>
      </c>
      <c r="C34" s="20" t="s">
        <v>40</v>
      </c>
      <c r="D34" s="46">
        <v>2550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2550</v>
      </c>
      <c r="O34" s="47">
        <f t="shared" si="1"/>
        <v>0.18525245187068654</v>
      </c>
      <c r="P34" s="9"/>
    </row>
    <row r="35" spans="1:16" ht="15">
      <c r="A35" s="12"/>
      <c r="B35" s="25">
        <v>335.49</v>
      </c>
      <c r="C35" s="20" t="s">
        <v>41</v>
      </c>
      <c r="D35" s="46">
        <v>0</v>
      </c>
      <c r="E35" s="46">
        <v>6486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6486</v>
      </c>
      <c r="O35" s="47">
        <f t="shared" si="1"/>
        <v>0.4711950599346168</v>
      </c>
      <c r="P35" s="9"/>
    </row>
    <row r="36" spans="1:16" ht="15">
      <c r="A36" s="12"/>
      <c r="B36" s="25">
        <v>337.2</v>
      </c>
      <c r="C36" s="20" t="s">
        <v>42</v>
      </c>
      <c r="D36" s="46">
        <v>151561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151561</v>
      </c>
      <c r="O36" s="47">
        <f t="shared" si="1"/>
        <v>11.010606610969852</v>
      </c>
      <c r="P36" s="9"/>
    </row>
    <row r="37" spans="1:16" ht="15">
      <c r="A37" s="12"/>
      <c r="B37" s="25">
        <v>337.4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65000</v>
      </c>
      <c r="N37" s="46">
        <f t="shared" si="7"/>
        <v>65000</v>
      </c>
      <c r="O37" s="47">
        <f aca="true" t="shared" si="8" ref="O37:O68">(N37/O$75)</f>
        <v>4.722121322193971</v>
      </c>
      <c r="P37" s="9"/>
    </row>
    <row r="38" spans="1:16" ht="15">
      <c r="A38" s="12"/>
      <c r="B38" s="25">
        <v>337.7</v>
      </c>
      <c r="C38" s="20" t="s">
        <v>45</v>
      </c>
      <c r="D38" s="46">
        <v>2495</v>
      </c>
      <c r="E38" s="46">
        <v>0</v>
      </c>
      <c r="F38" s="46">
        <v>0</v>
      </c>
      <c r="G38" s="46">
        <v>264284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266779</v>
      </c>
      <c r="O38" s="47">
        <f t="shared" si="8"/>
        <v>19.38096621867054</v>
      </c>
      <c r="P38" s="9"/>
    </row>
    <row r="39" spans="1:16" ht="15">
      <c r="A39" s="12"/>
      <c r="B39" s="25">
        <v>337.9</v>
      </c>
      <c r="C39" s="20" t="s">
        <v>106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1122338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1122338</v>
      </c>
      <c r="O39" s="47">
        <f t="shared" si="8"/>
        <v>81.53563385397747</v>
      </c>
      <c r="P39" s="9"/>
    </row>
    <row r="40" spans="1:16" ht="15">
      <c r="A40" s="12"/>
      <c r="B40" s="25">
        <v>338</v>
      </c>
      <c r="C40" s="20" t="s">
        <v>46</v>
      </c>
      <c r="D40" s="46">
        <v>16155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16155</v>
      </c>
      <c r="O40" s="47">
        <f t="shared" si="8"/>
        <v>1.1736287686160551</v>
      </c>
      <c r="P40" s="9"/>
    </row>
    <row r="41" spans="1:16" ht="15">
      <c r="A41" s="12"/>
      <c r="B41" s="25">
        <v>339</v>
      </c>
      <c r="C41" s="20" t="s">
        <v>47</v>
      </c>
      <c r="D41" s="46">
        <v>146528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146528</v>
      </c>
      <c r="O41" s="47">
        <f t="shared" si="8"/>
        <v>10.644969124591356</v>
      </c>
      <c r="P41" s="9"/>
    </row>
    <row r="42" spans="1:16" ht="15.75">
      <c r="A42" s="29" t="s">
        <v>52</v>
      </c>
      <c r="B42" s="30"/>
      <c r="C42" s="31"/>
      <c r="D42" s="32">
        <f aca="true" t="shared" si="9" ref="D42:M42">SUM(D43:D54)</f>
        <v>2030544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4990771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7021315</v>
      </c>
      <c r="O42" s="45">
        <f t="shared" si="8"/>
        <v>510.0846349436978</v>
      </c>
      <c r="P42" s="10"/>
    </row>
    <row r="43" spans="1:16" ht="15">
      <c r="A43" s="12"/>
      <c r="B43" s="25">
        <v>341.9</v>
      </c>
      <c r="C43" s="20" t="s">
        <v>55</v>
      </c>
      <c r="D43" s="46">
        <v>1024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0" ref="N43:N56">SUM(D43:M43)</f>
        <v>1024</v>
      </c>
      <c r="O43" s="47">
        <f t="shared" si="8"/>
        <v>0.07439157282964039</v>
      </c>
      <c r="P43" s="9"/>
    </row>
    <row r="44" spans="1:16" ht="15">
      <c r="A44" s="12"/>
      <c r="B44" s="25">
        <v>342.1</v>
      </c>
      <c r="C44" s="20" t="s">
        <v>56</v>
      </c>
      <c r="D44" s="46">
        <v>3650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3650</v>
      </c>
      <c r="O44" s="47">
        <f t="shared" si="8"/>
        <v>0.2651652742462768</v>
      </c>
      <c r="P44" s="9"/>
    </row>
    <row r="45" spans="1:16" ht="15">
      <c r="A45" s="12"/>
      <c r="B45" s="25">
        <v>342.2</v>
      </c>
      <c r="C45" s="20" t="s">
        <v>57</v>
      </c>
      <c r="D45" s="46">
        <v>14714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14714</v>
      </c>
      <c r="O45" s="47">
        <f t="shared" si="8"/>
        <v>1.068942971304032</v>
      </c>
      <c r="P45" s="9"/>
    </row>
    <row r="46" spans="1:16" ht="15">
      <c r="A46" s="12"/>
      <c r="B46" s="25">
        <v>343.3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2014430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2014430</v>
      </c>
      <c r="O46" s="47">
        <f t="shared" si="8"/>
        <v>146.34435161641846</v>
      </c>
      <c r="P46" s="9"/>
    </row>
    <row r="47" spans="1:16" ht="15">
      <c r="A47" s="12"/>
      <c r="B47" s="25">
        <v>343.4</v>
      </c>
      <c r="C47" s="20" t="s">
        <v>59</v>
      </c>
      <c r="D47" s="46">
        <v>1759610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1759610</v>
      </c>
      <c r="O47" s="47">
        <f t="shared" si="8"/>
        <v>127.83218307301127</v>
      </c>
      <c r="P47" s="9"/>
    </row>
    <row r="48" spans="1:16" ht="15">
      <c r="A48" s="12"/>
      <c r="B48" s="25">
        <v>343.5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2076678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2076678</v>
      </c>
      <c r="O48" s="47">
        <f t="shared" si="8"/>
        <v>150.86654558663275</v>
      </c>
      <c r="P48" s="9"/>
    </row>
    <row r="49" spans="1:16" ht="15">
      <c r="A49" s="12"/>
      <c r="B49" s="25">
        <v>343.6</v>
      </c>
      <c r="C49" s="20" t="s">
        <v>95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2515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2515</v>
      </c>
      <c r="O49" s="47">
        <f t="shared" si="8"/>
        <v>0.18270977115873593</v>
      </c>
      <c r="P49" s="9"/>
    </row>
    <row r="50" spans="1:16" ht="15">
      <c r="A50" s="12"/>
      <c r="B50" s="25">
        <v>347.2</v>
      </c>
      <c r="C50" s="20" t="s">
        <v>61</v>
      </c>
      <c r="D50" s="46">
        <v>199233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199233</v>
      </c>
      <c r="O50" s="47">
        <f t="shared" si="8"/>
        <v>14.47388303668725</v>
      </c>
      <c r="P50" s="9"/>
    </row>
    <row r="51" spans="1:16" ht="15">
      <c r="A51" s="12"/>
      <c r="B51" s="25">
        <v>347.4</v>
      </c>
      <c r="C51" s="20" t="s">
        <v>62</v>
      </c>
      <c r="D51" s="46">
        <v>3836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3836</v>
      </c>
      <c r="O51" s="47">
        <f t="shared" si="8"/>
        <v>0.2786778060297857</v>
      </c>
      <c r="P51" s="9"/>
    </row>
    <row r="52" spans="1:16" ht="15">
      <c r="A52" s="12"/>
      <c r="B52" s="25">
        <v>347.5</v>
      </c>
      <c r="C52" s="20" t="s">
        <v>63</v>
      </c>
      <c r="D52" s="46">
        <v>9544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9544</v>
      </c>
      <c r="O52" s="47">
        <f t="shared" si="8"/>
        <v>0.6933527061387578</v>
      </c>
      <c r="P52" s="9"/>
    </row>
    <row r="53" spans="1:16" ht="15">
      <c r="A53" s="12"/>
      <c r="B53" s="25">
        <v>347.9</v>
      </c>
      <c r="C53" s="20" t="s">
        <v>64</v>
      </c>
      <c r="D53" s="46">
        <v>38933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38933</v>
      </c>
      <c r="O53" s="47">
        <f t="shared" si="8"/>
        <v>2.8284053759535053</v>
      </c>
      <c r="P53" s="9"/>
    </row>
    <row r="54" spans="1:16" ht="15">
      <c r="A54" s="12"/>
      <c r="B54" s="25">
        <v>349</v>
      </c>
      <c r="C54" s="20" t="s">
        <v>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897148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897148</v>
      </c>
      <c r="O54" s="47">
        <f t="shared" si="8"/>
        <v>65.17602615328732</v>
      </c>
      <c r="P54" s="9"/>
    </row>
    <row r="55" spans="1:16" ht="15.75">
      <c r="A55" s="29" t="s">
        <v>53</v>
      </c>
      <c r="B55" s="30"/>
      <c r="C55" s="31"/>
      <c r="D55" s="32">
        <f aca="true" t="shared" si="11" ref="D55:M55">SUM(D56:D57)</f>
        <v>110969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110969</v>
      </c>
      <c r="O55" s="45">
        <f t="shared" si="8"/>
        <v>8.061678169269888</v>
      </c>
      <c r="P55" s="10"/>
    </row>
    <row r="56" spans="1:16" ht="15">
      <c r="A56" s="13"/>
      <c r="B56" s="39">
        <v>351.1</v>
      </c>
      <c r="C56" s="21" t="s">
        <v>98</v>
      </c>
      <c r="D56" s="46">
        <v>80155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80155</v>
      </c>
      <c r="O56" s="47">
        <f t="shared" si="8"/>
        <v>5.82310207046858</v>
      </c>
      <c r="P56" s="9"/>
    </row>
    <row r="57" spans="1:16" ht="15">
      <c r="A57" s="13"/>
      <c r="B57" s="39">
        <v>354</v>
      </c>
      <c r="C57" s="21" t="s">
        <v>68</v>
      </c>
      <c r="D57" s="46">
        <v>30814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30814</v>
      </c>
      <c r="O57" s="47">
        <f t="shared" si="8"/>
        <v>2.2385760988013077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SUM(D59:D68)</f>
        <v>177282</v>
      </c>
      <c r="E58" s="32">
        <f t="shared" si="12"/>
        <v>23724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54752</v>
      </c>
      <c r="J58" s="32">
        <f t="shared" si="12"/>
        <v>0</v>
      </c>
      <c r="K58" s="32">
        <f t="shared" si="12"/>
        <v>0</v>
      </c>
      <c r="L58" s="32">
        <f t="shared" si="12"/>
        <v>433</v>
      </c>
      <c r="M58" s="32">
        <f t="shared" si="12"/>
        <v>41281</v>
      </c>
      <c r="N58" s="32">
        <f>SUM(D58:M58)</f>
        <v>297472</v>
      </c>
      <c r="O58" s="45">
        <f t="shared" si="8"/>
        <v>21.610751907010535</v>
      </c>
      <c r="P58" s="10"/>
    </row>
    <row r="59" spans="1:16" ht="15">
      <c r="A59" s="12"/>
      <c r="B59" s="25">
        <v>361.1</v>
      </c>
      <c r="C59" s="20" t="s">
        <v>70</v>
      </c>
      <c r="D59" s="46">
        <v>54065</v>
      </c>
      <c r="E59" s="46">
        <v>0</v>
      </c>
      <c r="F59" s="46">
        <v>0</v>
      </c>
      <c r="G59" s="46">
        <v>0</v>
      </c>
      <c r="H59" s="46">
        <v>0</v>
      </c>
      <c r="I59" s="46">
        <v>30592</v>
      </c>
      <c r="J59" s="46">
        <v>0</v>
      </c>
      <c r="K59" s="46">
        <v>0</v>
      </c>
      <c r="L59" s="46">
        <v>433</v>
      </c>
      <c r="M59" s="46">
        <v>41281</v>
      </c>
      <c r="N59" s="46">
        <f>SUM(D59:M59)</f>
        <v>126371</v>
      </c>
      <c r="O59" s="47">
        <f t="shared" si="8"/>
        <v>9.180602978568833</v>
      </c>
      <c r="P59" s="9"/>
    </row>
    <row r="60" spans="1:16" ht="15">
      <c r="A60" s="12"/>
      <c r="B60" s="25">
        <v>361.3</v>
      </c>
      <c r="C60" s="20" t="s">
        <v>71</v>
      </c>
      <c r="D60" s="46">
        <v>-541</v>
      </c>
      <c r="E60" s="46">
        <v>0</v>
      </c>
      <c r="F60" s="46">
        <v>0</v>
      </c>
      <c r="G60" s="46">
        <v>0</v>
      </c>
      <c r="H60" s="46">
        <v>0</v>
      </c>
      <c r="I60" s="46">
        <v>-361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3" ref="N60:N68">SUM(D60:M60)</f>
        <v>-902</v>
      </c>
      <c r="O60" s="47">
        <f t="shared" si="8"/>
        <v>-0.06552851434798401</v>
      </c>
      <c r="P60" s="9"/>
    </row>
    <row r="61" spans="1:16" ht="15">
      <c r="A61" s="12"/>
      <c r="B61" s="25">
        <v>363.22</v>
      </c>
      <c r="C61" s="20" t="s">
        <v>132</v>
      </c>
      <c r="D61" s="46">
        <v>20522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20522</v>
      </c>
      <c r="O61" s="47">
        <f t="shared" si="8"/>
        <v>1.4908826734471485</v>
      </c>
      <c r="P61" s="9"/>
    </row>
    <row r="62" spans="1:16" ht="15">
      <c r="A62" s="12"/>
      <c r="B62" s="25">
        <v>363.23</v>
      </c>
      <c r="C62" s="20" t="s">
        <v>133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24521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24521</v>
      </c>
      <c r="O62" s="47">
        <f t="shared" si="8"/>
        <v>1.7814021067925898</v>
      </c>
      <c r="P62" s="9"/>
    </row>
    <row r="63" spans="1:16" ht="15">
      <c r="A63" s="12"/>
      <c r="B63" s="25">
        <v>363.24</v>
      </c>
      <c r="C63" s="20" t="s">
        <v>134</v>
      </c>
      <c r="D63" s="46">
        <v>0</v>
      </c>
      <c r="E63" s="46">
        <v>23699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23699</v>
      </c>
      <c r="O63" s="47">
        <f t="shared" si="8"/>
        <v>1.7216854340719216</v>
      </c>
      <c r="P63" s="9"/>
    </row>
    <row r="64" spans="1:16" ht="15">
      <c r="A64" s="12"/>
      <c r="B64" s="25">
        <v>363.27</v>
      </c>
      <c r="C64" s="20" t="s">
        <v>135</v>
      </c>
      <c r="D64" s="46">
        <v>1260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1260</v>
      </c>
      <c r="O64" s="47">
        <f t="shared" si="8"/>
        <v>0.09153650563022157</v>
      </c>
      <c r="P64" s="9"/>
    </row>
    <row r="65" spans="1:16" ht="15">
      <c r="A65" s="12"/>
      <c r="B65" s="25">
        <v>364</v>
      </c>
      <c r="C65" s="20" t="s">
        <v>72</v>
      </c>
      <c r="D65" s="46">
        <v>-1449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-1449</v>
      </c>
      <c r="O65" s="47">
        <f t="shared" si="8"/>
        <v>-0.10526698147475481</v>
      </c>
      <c r="P65" s="9"/>
    </row>
    <row r="66" spans="1:16" ht="15">
      <c r="A66" s="12"/>
      <c r="B66" s="25">
        <v>365</v>
      </c>
      <c r="C66" s="20" t="s">
        <v>73</v>
      </c>
      <c r="D66" s="46">
        <v>521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521</v>
      </c>
      <c r="O66" s="47">
        <f t="shared" si="8"/>
        <v>0.03784961859789321</v>
      </c>
      <c r="P66" s="9"/>
    </row>
    <row r="67" spans="1:16" ht="15">
      <c r="A67" s="12"/>
      <c r="B67" s="25">
        <v>366</v>
      </c>
      <c r="C67" s="20" t="s">
        <v>74</v>
      </c>
      <c r="D67" s="46">
        <v>55262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55262</v>
      </c>
      <c r="O67" s="47">
        <f t="shared" si="8"/>
        <v>4.014674900108972</v>
      </c>
      <c r="P67" s="9"/>
    </row>
    <row r="68" spans="1:16" ht="15">
      <c r="A68" s="12"/>
      <c r="B68" s="25">
        <v>369.9</v>
      </c>
      <c r="C68" s="20" t="s">
        <v>75</v>
      </c>
      <c r="D68" s="46">
        <v>47642</v>
      </c>
      <c r="E68" s="46">
        <v>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47667</v>
      </c>
      <c r="O68" s="47">
        <f t="shared" si="8"/>
        <v>3.462913185615692</v>
      </c>
      <c r="P68" s="9"/>
    </row>
    <row r="69" spans="1:16" ht="15.75">
      <c r="A69" s="29" t="s">
        <v>54</v>
      </c>
      <c r="B69" s="30"/>
      <c r="C69" s="31"/>
      <c r="D69" s="32">
        <f aca="true" t="shared" si="14" ref="D69:M69">SUM(D70:D72)</f>
        <v>2856758</v>
      </c>
      <c r="E69" s="32">
        <f t="shared" si="14"/>
        <v>1096654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207252</v>
      </c>
      <c r="J69" s="32">
        <f t="shared" si="14"/>
        <v>152774</v>
      </c>
      <c r="K69" s="32">
        <f t="shared" si="14"/>
        <v>0</v>
      </c>
      <c r="L69" s="32">
        <f t="shared" si="14"/>
        <v>23227</v>
      </c>
      <c r="M69" s="32">
        <f t="shared" si="14"/>
        <v>105221</v>
      </c>
      <c r="N69" s="32">
        <f>SUM(D69:M69)</f>
        <v>4441886</v>
      </c>
      <c r="O69" s="45">
        <f>(N69/O$75)</f>
        <v>322.6942244823829</v>
      </c>
      <c r="P69" s="9"/>
    </row>
    <row r="70" spans="1:16" ht="15">
      <c r="A70" s="12"/>
      <c r="B70" s="25">
        <v>381</v>
      </c>
      <c r="C70" s="20" t="s">
        <v>76</v>
      </c>
      <c r="D70" s="46">
        <v>1719257</v>
      </c>
      <c r="E70" s="46">
        <v>925242</v>
      </c>
      <c r="F70" s="46">
        <v>0</v>
      </c>
      <c r="G70" s="46">
        <v>0</v>
      </c>
      <c r="H70" s="46">
        <v>0</v>
      </c>
      <c r="I70" s="46">
        <v>207252</v>
      </c>
      <c r="J70" s="46">
        <v>118885</v>
      </c>
      <c r="K70" s="46">
        <v>0</v>
      </c>
      <c r="L70" s="46">
        <v>0</v>
      </c>
      <c r="M70" s="46">
        <v>0</v>
      </c>
      <c r="N70" s="46">
        <f>SUM(D70:M70)</f>
        <v>2970636</v>
      </c>
      <c r="O70" s="47">
        <f>(N70/O$75)</f>
        <v>215.81082455503088</v>
      </c>
      <c r="P70" s="9"/>
    </row>
    <row r="71" spans="1:16" ht="15">
      <c r="A71" s="12"/>
      <c r="B71" s="25">
        <v>382</v>
      </c>
      <c r="C71" s="20" t="s">
        <v>86</v>
      </c>
      <c r="D71" s="46">
        <v>1137501</v>
      </c>
      <c r="E71" s="46">
        <v>171412</v>
      </c>
      <c r="F71" s="46">
        <v>0</v>
      </c>
      <c r="G71" s="46">
        <v>0</v>
      </c>
      <c r="H71" s="46">
        <v>0</v>
      </c>
      <c r="I71" s="46">
        <v>0</v>
      </c>
      <c r="J71" s="46">
        <v>33889</v>
      </c>
      <c r="K71" s="46">
        <v>0</v>
      </c>
      <c r="L71" s="46">
        <v>0</v>
      </c>
      <c r="M71" s="46">
        <v>105221</v>
      </c>
      <c r="N71" s="46">
        <f>SUM(D71:M71)</f>
        <v>1448023</v>
      </c>
      <c r="O71" s="47">
        <f>(N71/O$75)</f>
        <v>105.19600435888123</v>
      </c>
      <c r="P71" s="9"/>
    </row>
    <row r="72" spans="1:16" ht="15.75" thickBot="1">
      <c r="A72" s="12"/>
      <c r="B72" s="25">
        <v>389.4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23227</v>
      </c>
      <c r="M72" s="46">
        <v>0</v>
      </c>
      <c r="N72" s="46">
        <f>SUM(D72:M72)</f>
        <v>23227</v>
      </c>
      <c r="O72" s="47">
        <f>(N72/O$75)</f>
        <v>1.687395568470759</v>
      </c>
      <c r="P72" s="9"/>
    </row>
    <row r="73" spans="1:119" ht="16.5" thickBot="1">
      <c r="A73" s="14" t="s">
        <v>65</v>
      </c>
      <c r="B73" s="23"/>
      <c r="C73" s="22"/>
      <c r="D73" s="15">
        <f aca="true" t="shared" si="15" ref="D73:M73">SUM(D5,D16,D22,D42,D55,D58,D69)</f>
        <v>11767000</v>
      </c>
      <c r="E73" s="15">
        <f t="shared" si="15"/>
        <v>1539656</v>
      </c>
      <c r="F73" s="15">
        <f t="shared" si="15"/>
        <v>0</v>
      </c>
      <c r="G73" s="15">
        <f t="shared" si="15"/>
        <v>264284</v>
      </c>
      <c r="H73" s="15">
        <f t="shared" si="15"/>
        <v>0</v>
      </c>
      <c r="I73" s="15">
        <f t="shared" si="15"/>
        <v>6770078</v>
      </c>
      <c r="J73" s="15">
        <f t="shared" si="15"/>
        <v>152774</v>
      </c>
      <c r="K73" s="15">
        <f t="shared" si="15"/>
        <v>0</v>
      </c>
      <c r="L73" s="15">
        <f t="shared" si="15"/>
        <v>23660</v>
      </c>
      <c r="M73" s="15">
        <f t="shared" si="15"/>
        <v>2358480</v>
      </c>
      <c r="N73" s="15">
        <f>SUM(D73:M73)</f>
        <v>22875932</v>
      </c>
      <c r="O73" s="38">
        <f>(N73/O$75)</f>
        <v>1661.8911732655286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136</v>
      </c>
      <c r="M75" s="48"/>
      <c r="N75" s="48"/>
      <c r="O75" s="43">
        <v>13765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5489055</v>
      </c>
      <c r="E5" s="27">
        <f t="shared" si="0"/>
        <v>303604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1666585</v>
      </c>
      <c r="N5" s="28">
        <f>SUM(D5:M5)</f>
        <v>7459244</v>
      </c>
      <c r="O5" s="33">
        <f aca="true" t="shared" si="1" ref="O5:O36">(N5/O$66)</f>
        <v>573.4792035058045</v>
      </c>
      <c r="P5" s="6"/>
    </row>
    <row r="6" spans="1:16" ht="15">
      <c r="A6" s="12"/>
      <c r="B6" s="25">
        <v>311</v>
      </c>
      <c r="C6" s="20" t="s">
        <v>3</v>
      </c>
      <c r="D6" s="46">
        <v>3669527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1666585</v>
      </c>
      <c r="N6" s="46">
        <f>SUM(D6:M6)</f>
        <v>5336112</v>
      </c>
      <c r="O6" s="47">
        <f t="shared" si="1"/>
        <v>410.2492504036288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175418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175418</v>
      </c>
      <c r="O7" s="47">
        <f t="shared" si="1"/>
        <v>13.48643038363958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128186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128186</v>
      </c>
      <c r="O8" s="47">
        <f t="shared" si="1"/>
        <v>9.855154916583379</v>
      </c>
      <c r="P8" s="9"/>
    </row>
    <row r="9" spans="1:16" ht="15">
      <c r="A9" s="12"/>
      <c r="B9" s="25">
        <v>314.1</v>
      </c>
      <c r="C9" s="20" t="s">
        <v>13</v>
      </c>
      <c r="D9" s="46">
        <v>956775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956775</v>
      </c>
      <c r="O9" s="47">
        <f t="shared" si="1"/>
        <v>73.55846851695242</v>
      </c>
      <c r="P9" s="9"/>
    </row>
    <row r="10" spans="1:16" ht="15">
      <c r="A10" s="12"/>
      <c r="B10" s="25">
        <v>314.3</v>
      </c>
      <c r="C10" s="20" t="s">
        <v>14</v>
      </c>
      <c r="D10" s="46">
        <v>269624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269624</v>
      </c>
      <c r="O10" s="47">
        <f t="shared" si="1"/>
        <v>20.729145844545243</v>
      </c>
      <c r="P10" s="9"/>
    </row>
    <row r="11" spans="1:16" ht="15">
      <c r="A11" s="12"/>
      <c r="B11" s="25">
        <v>314.4</v>
      </c>
      <c r="C11" s="20" t="s">
        <v>15</v>
      </c>
      <c r="D11" s="46">
        <v>8453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8453</v>
      </c>
      <c r="O11" s="47">
        <f t="shared" si="1"/>
        <v>0.6498808333974014</v>
      </c>
      <c r="P11" s="9"/>
    </row>
    <row r="12" spans="1:16" ht="15">
      <c r="A12" s="12"/>
      <c r="B12" s="25">
        <v>314.7</v>
      </c>
      <c r="C12" s="20" t="s">
        <v>16</v>
      </c>
      <c r="D12" s="46">
        <v>1280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</v>
      </c>
      <c r="O12" s="47">
        <f t="shared" si="1"/>
        <v>0.09840854924271546</v>
      </c>
      <c r="P12" s="9"/>
    </row>
    <row r="13" spans="1:16" ht="15">
      <c r="A13" s="12"/>
      <c r="B13" s="25">
        <v>314.8</v>
      </c>
      <c r="C13" s="20" t="s">
        <v>17</v>
      </c>
      <c r="D13" s="46">
        <v>10953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10953</v>
      </c>
      <c r="O13" s="47">
        <f t="shared" si="1"/>
        <v>0.84208503113708</v>
      </c>
      <c r="P13" s="9"/>
    </row>
    <row r="14" spans="1:16" ht="15">
      <c r="A14" s="12"/>
      <c r="B14" s="25">
        <v>315</v>
      </c>
      <c r="C14" s="20" t="s">
        <v>116</v>
      </c>
      <c r="D14" s="46">
        <v>380999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380999</v>
      </c>
      <c r="O14" s="47">
        <f t="shared" si="1"/>
        <v>29.29184285384793</v>
      </c>
      <c r="P14" s="9"/>
    </row>
    <row r="15" spans="1:16" ht="15">
      <c r="A15" s="12"/>
      <c r="B15" s="25">
        <v>316</v>
      </c>
      <c r="C15" s="20" t="s">
        <v>117</v>
      </c>
      <c r="D15" s="46">
        <v>191444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191444</v>
      </c>
      <c r="O15" s="47">
        <f t="shared" si="1"/>
        <v>14.718536172830015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SUM(D17:D24)</f>
        <v>1118399</v>
      </c>
      <c r="E16" s="32">
        <f t="shared" si="3"/>
        <v>1380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71985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1191764</v>
      </c>
      <c r="O16" s="45">
        <f t="shared" si="1"/>
        <v>91.62481740601214</v>
      </c>
      <c r="P16" s="10"/>
    </row>
    <row r="17" spans="1:16" ht="15">
      <c r="A17" s="12"/>
      <c r="B17" s="25">
        <v>322</v>
      </c>
      <c r="C17" s="20" t="s">
        <v>0</v>
      </c>
      <c r="D17" s="46">
        <v>337467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337467</v>
      </c>
      <c r="O17" s="47">
        <f t="shared" si="1"/>
        <v>25.945029599446453</v>
      </c>
      <c r="P17" s="9"/>
    </row>
    <row r="18" spans="1:16" ht="15">
      <c r="A18" s="12"/>
      <c r="B18" s="25">
        <v>323.1</v>
      </c>
      <c r="C18" s="20" t="s">
        <v>21</v>
      </c>
      <c r="D18" s="46">
        <v>653170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653170</v>
      </c>
      <c r="O18" s="47">
        <f t="shared" si="1"/>
        <v>50.21680633505036</v>
      </c>
      <c r="P18" s="9"/>
    </row>
    <row r="19" spans="1:16" ht="15">
      <c r="A19" s="12"/>
      <c r="B19" s="25">
        <v>323.4</v>
      </c>
      <c r="C19" s="20" t="s">
        <v>22</v>
      </c>
      <c r="D19" s="46">
        <v>9999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9999</v>
      </c>
      <c r="O19" s="47">
        <f t="shared" si="1"/>
        <v>0.7687399092796187</v>
      </c>
      <c r="P19" s="9"/>
    </row>
    <row r="20" spans="1:16" ht="15">
      <c r="A20" s="12"/>
      <c r="B20" s="25">
        <v>323.7</v>
      </c>
      <c r="C20" s="20" t="s">
        <v>23</v>
      </c>
      <c r="D20" s="46">
        <v>74790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74790</v>
      </c>
      <c r="O20" s="47">
        <f t="shared" si="1"/>
        <v>5.749980779580226</v>
      </c>
      <c r="P20" s="9"/>
    </row>
    <row r="21" spans="1:16" ht="15">
      <c r="A21" s="12"/>
      <c r="B21" s="25">
        <v>324.11</v>
      </c>
      <c r="C21" s="20" t="s">
        <v>112</v>
      </c>
      <c r="D21" s="46">
        <v>28796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28796</v>
      </c>
      <c r="O21" s="47">
        <f t="shared" si="1"/>
        <v>2.2138848312447146</v>
      </c>
      <c r="P21" s="9"/>
    </row>
    <row r="22" spans="1:16" ht="15">
      <c r="A22" s="12"/>
      <c r="B22" s="25">
        <v>324.21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71985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71985</v>
      </c>
      <c r="O22" s="47">
        <f t="shared" si="1"/>
        <v>5.534327669716307</v>
      </c>
      <c r="P22" s="9"/>
    </row>
    <row r="23" spans="1:16" ht="15">
      <c r="A23" s="12"/>
      <c r="B23" s="25">
        <v>324.31</v>
      </c>
      <c r="C23" s="20" t="s">
        <v>102</v>
      </c>
      <c r="D23" s="46">
        <v>0</v>
      </c>
      <c r="E23" s="46">
        <v>1380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1380</v>
      </c>
      <c r="O23" s="47">
        <f t="shared" si="1"/>
        <v>0.10609671715230261</v>
      </c>
      <c r="P23" s="9"/>
    </row>
    <row r="24" spans="1:16" ht="15">
      <c r="A24" s="12"/>
      <c r="B24" s="25">
        <v>329</v>
      </c>
      <c r="C24" s="20" t="s">
        <v>28</v>
      </c>
      <c r="D24" s="46">
        <v>14177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14177</v>
      </c>
      <c r="O24" s="47">
        <f t="shared" si="1"/>
        <v>1.0899515645421696</v>
      </c>
      <c r="P24" s="9"/>
    </row>
    <row r="25" spans="1:16" ht="15.75">
      <c r="A25" s="29" t="s">
        <v>30</v>
      </c>
      <c r="B25" s="30"/>
      <c r="C25" s="31"/>
      <c r="D25" s="32">
        <f aca="true" t="shared" si="5" ref="D25:M25">SUM(D26:D42)</f>
        <v>3079635</v>
      </c>
      <c r="E25" s="32">
        <f t="shared" si="5"/>
        <v>120582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1129595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4329812</v>
      </c>
      <c r="O25" s="45">
        <f t="shared" si="1"/>
        <v>332.88321672945335</v>
      </c>
      <c r="P25" s="10"/>
    </row>
    <row r="26" spans="1:16" ht="15">
      <c r="A26" s="12"/>
      <c r="B26" s="25">
        <v>331.2</v>
      </c>
      <c r="C26" s="20" t="s">
        <v>29</v>
      </c>
      <c r="D26" s="46">
        <v>597150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597150</v>
      </c>
      <c r="O26" s="47">
        <f t="shared" si="1"/>
        <v>45.90989467209964</v>
      </c>
      <c r="P26" s="9"/>
    </row>
    <row r="27" spans="1:16" ht="15">
      <c r="A27" s="12"/>
      <c r="B27" s="25">
        <v>331.35</v>
      </c>
      <c r="C27" s="20" t="s">
        <v>91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399406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399406</v>
      </c>
      <c r="O27" s="47">
        <f t="shared" si="1"/>
        <v>30.707003920965633</v>
      </c>
      <c r="P27" s="9"/>
    </row>
    <row r="28" spans="1:16" ht="15">
      <c r="A28" s="12"/>
      <c r="B28" s="25">
        <v>331.9</v>
      </c>
      <c r="C28" s="20" t="s">
        <v>92</v>
      </c>
      <c r="D28" s="46">
        <v>455154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455154</v>
      </c>
      <c r="O28" s="47">
        <f t="shared" si="1"/>
        <v>34.993003767202275</v>
      </c>
      <c r="P28" s="9"/>
    </row>
    <row r="29" spans="1:16" ht="15">
      <c r="A29" s="12"/>
      <c r="B29" s="25">
        <v>334.39</v>
      </c>
      <c r="C29" s="20" t="s">
        <v>138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565934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7">SUM(D29:M29)</f>
        <v>565934</v>
      </c>
      <c r="O29" s="47">
        <f t="shared" si="1"/>
        <v>43.509956177442916</v>
      </c>
      <c r="P29" s="9"/>
    </row>
    <row r="30" spans="1:16" ht="15">
      <c r="A30" s="12"/>
      <c r="B30" s="25">
        <v>334.5</v>
      </c>
      <c r="C30" s="20" t="s">
        <v>130</v>
      </c>
      <c r="D30" s="46">
        <v>0</v>
      </c>
      <c r="E30" s="46">
        <v>115153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115153</v>
      </c>
      <c r="O30" s="47">
        <f t="shared" si="1"/>
        <v>8.853155992926885</v>
      </c>
      <c r="P30" s="9"/>
    </row>
    <row r="31" spans="1:16" ht="15">
      <c r="A31" s="12"/>
      <c r="B31" s="25">
        <v>335.12</v>
      </c>
      <c r="C31" s="20" t="s">
        <v>119</v>
      </c>
      <c r="D31" s="46">
        <v>461877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461877</v>
      </c>
      <c r="O31" s="47">
        <f t="shared" si="1"/>
        <v>35.50987929576382</v>
      </c>
      <c r="P31" s="9"/>
    </row>
    <row r="32" spans="1:16" ht="15">
      <c r="A32" s="12"/>
      <c r="B32" s="25">
        <v>335.14</v>
      </c>
      <c r="C32" s="20" t="s">
        <v>120</v>
      </c>
      <c r="D32" s="46">
        <v>14555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14555</v>
      </c>
      <c r="O32" s="47">
        <f t="shared" si="1"/>
        <v>1.119012839240409</v>
      </c>
      <c r="P32" s="9"/>
    </row>
    <row r="33" spans="1:16" ht="15">
      <c r="A33" s="12"/>
      <c r="B33" s="25">
        <v>335.15</v>
      </c>
      <c r="C33" s="20" t="s">
        <v>121</v>
      </c>
      <c r="D33" s="46">
        <v>8192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8192</v>
      </c>
      <c r="O33" s="47">
        <f t="shared" si="1"/>
        <v>0.629814715153379</v>
      </c>
      <c r="P33" s="9"/>
    </row>
    <row r="34" spans="1:16" ht="15">
      <c r="A34" s="12"/>
      <c r="B34" s="25">
        <v>335.18</v>
      </c>
      <c r="C34" s="20" t="s">
        <v>122</v>
      </c>
      <c r="D34" s="46">
        <v>713178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713178</v>
      </c>
      <c r="O34" s="47">
        <f t="shared" si="1"/>
        <v>54.83032213423541</v>
      </c>
      <c r="P34" s="9"/>
    </row>
    <row r="35" spans="1:16" ht="15">
      <c r="A35" s="12"/>
      <c r="B35" s="25">
        <v>335.23</v>
      </c>
      <c r="C35" s="20" t="s">
        <v>153</v>
      </c>
      <c r="D35" s="46">
        <v>4669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4669</v>
      </c>
      <c r="O35" s="47">
        <f t="shared" si="1"/>
        <v>0.35896055969862384</v>
      </c>
      <c r="P35" s="9"/>
    </row>
    <row r="36" spans="1:16" ht="15">
      <c r="A36" s="12"/>
      <c r="B36" s="25">
        <v>335.49</v>
      </c>
      <c r="C36" s="20" t="s">
        <v>41</v>
      </c>
      <c r="D36" s="46">
        <v>0</v>
      </c>
      <c r="E36" s="46">
        <v>5429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5429</v>
      </c>
      <c r="O36" s="47">
        <f t="shared" si="1"/>
        <v>0.4173906358114861</v>
      </c>
      <c r="P36" s="9"/>
    </row>
    <row r="37" spans="1:16" ht="15">
      <c r="A37" s="12"/>
      <c r="B37" s="25">
        <v>335.9</v>
      </c>
      <c r="C37" s="20" t="s">
        <v>161</v>
      </c>
      <c r="D37" s="46">
        <v>607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607</v>
      </c>
      <c r="O37" s="47">
        <f aca="true" t="shared" si="7" ref="O37:O64">(N37/O$66)</f>
        <v>0.046667179211193975</v>
      </c>
      <c r="P37" s="9"/>
    </row>
    <row r="38" spans="1:16" ht="15">
      <c r="A38" s="12"/>
      <c r="B38" s="25">
        <v>337.2</v>
      </c>
      <c r="C38" s="20" t="s">
        <v>42</v>
      </c>
      <c r="D38" s="46">
        <v>21173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3">SUM(D38:M38)</f>
        <v>21173</v>
      </c>
      <c r="O38" s="47">
        <f t="shared" si="7"/>
        <v>1.6278157914968863</v>
      </c>
      <c r="P38" s="9"/>
    </row>
    <row r="39" spans="1:16" ht="15">
      <c r="A39" s="12"/>
      <c r="B39" s="25">
        <v>337.3</v>
      </c>
      <c r="C39" s="20" t="s">
        <v>93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164255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164255</v>
      </c>
      <c r="O39" s="47">
        <f t="shared" si="7"/>
        <v>12.628200199892365</v>
      </c>
      <c r="P39" s="9"/>
    </row>
    <row r="40" spans="1:16" ht="15">
      <c r="A40" s="12"/>
      <c r="B40" s="25">
        <v>337.4</v>
      </c>
      <c r="C40" s="20" t="s">
        <v>43</v>
      </c>
      <c r="D40" s="46">
        <v>60600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60600</v>
      </c>
      <c r="O40" s="47">
        <f t="shared" si="7"/>
        <v>4.65902975320981</v>
      </c>
      <c r="P40" s="9"/>
    </row>
    <row r="41" spans="1:16" ht="15">
      <c r="A41" s="12"/>
      <c r="B41" s="25">
        <v>338</v>
      </c>
      <c r="C41" s="20" t="s">
        <v>46</v>
      </c>
      <c r="D41" s="46">
        <v>15474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15474</v>
      </c>
      <c r="O41" s="47">
        <f t="shared" si="7"/>
        <v>1.189667102329515</v>
      </c>
      <c r="P41" s="9"/>
    </row>
    <row r="42" spans="1:16" ht="15">
      <c r="A42" s="12"/>
      <c r="B42" s="25">
        <v>339</v>
      </c>
      <c r="C42" s="20" t="s">
        <v>47</v>
      </c>
      <c r="D42" s="46">
        <v>727006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727006</v>
      </c>
      <c r="O42" s="47">
        <f t="shared" si="7"/>
        <v>55.89344199277312</v>
      </c>
      <c r="P42" s="9"/>
    </row>
    <row r="43" spans="1:16" ht="15.75">
      <c r="A43" s="29" t="s">
        <v>52</v>
      </c>
      <c r="B43" s="30"/>
      <c r="C43" s="31"/>
      <c r="D43" s="32">
        <f aca="true" t="shared" si="9" ref="D43:M43">SUM(D44:D53)</f>
        <v>2364226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8112893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10477119</v>
      </c>
      <c r="O43" s="45">
        <f t="shared" si="7"/>
        <v>805.4985008072576</v>
      </c>
      <c r="P43" s="10"/>
    </row>
    <row r="44" spans="1:16" ht="15">
      <c r="A44" s="12"/>
      <c r="B44" s="25">
        <v>341.9</v>
      </c>
      <c r="C44" s="20" t="s">
        <v>123</v>
      </c>
      <c r="D44" s="46">
        <v>13250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3">SUM(D44:M44)</f>
        <v>13250</v>
      </c>
      <c r="O44" s="47">
        <f t="shared" si="7"/>
        <v>1.0186822480202968</v>
      </c>
      <c r="P44" s="9"/>
    </row>
    <row r="45" spans="1:16" ht="15">
      <c r="A45" s="12"/>
      <c r="B45" s="25">
        <v>342.1</v>
      </c>
      <c r="C45" s="20" t="s">
        <v>56</v>
      </c>
      <c r="D45" s="46">
        <v>7225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7225</v>
      </c>
      <c r="O45" s="47">
        <f t="shared" si="7"/>
        <v>0.5554701314676712</v>
      </c>
      <c r="P45" s="9"/>
    </row>
    <row r="46" spans="1:16" ht="15">
      <c r="A46" s="12"/>
      <c r="B46" s="25">
        <v>342.2</v>
      </c>
      <c r="C46" s="20" t="s">
        <v>57</v>
      </c>
      <c r="D46" s="46">
        <v>29251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29251</v>
      </c>
      <c r="O46" s="47">
        <f t="shared" si="7"/>
        <v>2.248865995233336</v>
      </c>
      <c r="P46" s="9"/>
    </row>
    <row r="47" spans="1:16" ht="15">
      <c r="A47" s="12"/>
      <c r="B47" s="25">
        <v>343.3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3001807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3001807</v>
      </c>
      <c r="O47" s="47">
        <f t="shared" si="7"/>
        <v>230.7839624817406</v>
      </c>
      <c r="P47" s="9"/>
    </row>
    <row r="48" spans="1:16" ht="15">
      <c r="A48" s="12"/>
      <c r="B48" s="25">
        <v>343.4</v>
      </c>
      <c r="C48" s="20" t="s">
        <v>59</v>
      </c>
      <c r="D48" s="46">
        <v>2243423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2243423</v>
      </c>
      <c r="O48" s="47">
        <f t="shared" si="7"/>
        <v>172.47812716229723</v>
      </c>
      <c r="P48" s="9"/>
    </row>
    <row r="49" spans="1:16" ht="15">
      <c r="A49" s="12"/>
      <c r="B49" s="25">
        <v>343.5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4042639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4042639</v>
      </c>
      <c r="O49" s="47">
        <f t="shared" si="7"/>
        <v>310.8048742984547</v>
      </c>
      <c r="P49" s="9"/>
    </row>
    <row r="50" spans="1:16" ht="15">
      <c r="A50" s="12"/>
      <c r="B50" s="25">
        <v>343.9</v>
      </c>
      <c r="C50" s="20" t="s">
        <v>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1068447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1068447</v>
      </c>
      <c r="O50" s="47">
        <f t="shared" si="7"/>
        <v>82.14399938494657</v>
      </c>
      <c r="P50" s="9"/>
    </row>
    <row r="51" spans="1:16" ht="15">
      <c r="A51" s="12"/>
      <c r="B51" s="25">
        <v>347.2</v>
      </c>
      <c r="C51" s="20" t="s">
        <v>61</v>
      </c>
      <c r="D51" s="46">
        <v>43809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43809</v>
      </c>
      <c r="O51" s="47">
        <f t="shared" si="7"/>
        <v>3.3681094795110327</v>
      </c>
      <c r="P51" s="9"/>
    </row>
    <row r="52" spans="1:16" ht="15">
      <c r="A52" s="12"/>
      <c r="B52" s="25">
        <v>347.4</v>
      </c>
      <c r="C52" s="20" t="s">
        <v>62</v>
      </c>
      <c r="D52" s="46">
        <v>15301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15301</v>
      </c>
      <c r="O52" s="47">
        <f t="shared" si="7"/>
        <v>1.176366571845929</v>
      </c>
      <c r="P52" s="9"/>
    </row>
    <row r="53" spans="1:16" ht="15">
      <c r="A53" s="12"/>
      <c r="B53" s="25">
        <v>347.5</v>
      </c>
      <c r="C53" s="20" t="s">
        <v>63</v>
      </c>
      <c r="D53" s="46">
        <v>11967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11967</v>
      </c>
      <c r="O53" s="47">
        <f t="shared" si="7"/>
        <v>0.9200430537402937</v>
      </c>
      <c r="P53" s="9"/>
    </row>
    <row r="54" spans="1:16" ht="15.75">
      <c r="A54" s="29" t="s">
        <v>53</v>
      </c>
      <c r="B54" s="30"/>
      <c r="C54" s="31"/>
      <c r="D54" s="32">
        <f aca="true" t="shared" si="11" ref="D54:M54">SUM(D55:D57)</f>
        <v>88699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64">SUM(D54:M54)</f>
        <v>88699</v>
      </c>
      <c r="O54" s="45">
        <f t="shared" si="7"/>
        <v>6.819328054124702</v>
      </c>
      <c r="P54" s="10"/>
    </row>
    <row r="55" spans="1:16" ht="15">
      <c r="A55" s="13"/>
      <c r="B55" s="39">
        <v>351.1</v>
      </c>
      <c r="C55" s="21" t="s">
        <v>98</v>
      </c>
      <c r="D55" s="46">
        <v>36883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36883</v>
      </c>
      <c r="O55" s="47">
        <f t="shared" si="7"/>
        <v>2.8356269700930268</v>
      </c>
      <c r="P55" s="9"/>
    </row>
    <row r="56" spans="1:16" ht="15">
      <c r="A56" s="13"/>
      <c r="B56" s="39">
        <v>354</v>
      </c>
      <c r="C56" s="21" t="s">
        <v>68</v>
      </c>
      <c r="D56" s="46">
        <v>43776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43776</v>
      </c>
      <c r="O56" s="47">
        <f t="shared" si="7"/>
        <v>3.3655723841008687</v>
      </c>
      <c r="P56" s="9"/>
    </row>
    <row r="57" spans="1:16" ht="15">
      <c r="A57" s="13"/>
      <c r="B57" s="39">
        <v>359</v>
      </c>
      <c r="C57" s="21" t="s">
        <v>69</v>
      </c>
      <c r="D57" s="46">
        <v>8040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8040</v>
      </c>
      <c r="O57" s="47">
        <f t="shared" si="7"/>
        <v>0.6181286999308064</v>
      </c>
      <c r="P57" s="9"/>
    </row>
    <row r="58" spans="1:16" ht="15.75">
      <c r="A58" s="29" t="s">
        <v>4</v>
      </c>
      <c r="B58" s="30"/>
      <c r="C58" s="31"/>
      <c r="D58" s="32">
        <f aca="true" t="shared" si="13" ref="D58:M58">SUM(D59:D61)</f>
        <v>178888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17139</v>
      </c>
      <c r="J58" s="32">
        <f t="shared" si="13"/>
        <v>137584</v>
      </c>
      <c r="K58" s="32">
        <f t="shared" si="13"/>
        <v>0</v>
      </c>
      <c r="L58" s="32">
        <f t="shared" si="13"/>
        <v>14331</v>
      </c>
      <c r="M58" s="32">
        <f t="shared" si="13"/>
        <v>0</v>
      </c>
      <c r="N58" s="32">
        <f t="shared" si="12"/>
        <v>347942</v>
      </c>
      <c r="O58" s="45">
        <f t="shared" si="7"/>
        <v>26.750365187975707</v>
      </c>
      <c r="P58" s="10"/>
    </row>
    <row r="59" spans="1:16" ht="15">
      <c r="A59" s="12"/>
      <c r="B59" s="25">
        <v>361.1</v>
      </c>
      <c r="C59" s="20" t="s">
        <v>70</v>
      </c>
      <c r="D59" s="46">
        <v>6543</v>
      </c>
      <c r="E59" s="46">
        <v>0</v>
      </c>
      <c r="F59" s="46">
        <v>0</v>
      </c>
      <c r="G59" s="46">
        <v>0</v>
      </c>
      <c r="H59" s="46">
        <v>0</v>
      </c>
      <c r="I59" s="46">
        <v>4418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10961</v>
      </c>
      <c r="O59" s="47">
        <f t="shared" si="7"/>
        <v>0.842700084569847</v>
      </c>
      <c r="P59" s="9"/>
    </row>
    <row r="60" spans="1:16" ht="15">
      <c r="A60" s="12"/>
      <c r="B60" s="25">
        <v>365</v>
      </c>
      <c r="C60" s="20" t="s">
        <v>140</v>
      </c>
      <c r="D60" s="46">
        <v>108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108</v>
      </c>
      <c r="O60" s="47">
        <f t="shared" si="7"/>
        <v>0.008303221342354117</v>
      </c>
      <c r="P60" s="9"/>
    </row>
    <row r="61" spans="1:16" ht="15">
      <c r="A61" s="12"/>
      <c r="B61" s="25">
        <v>369.9</v>
      </c>
      <c r="C61" s="20" t="s">
        <v>75</v>
      </c>
      <c r="D61" s="46">
        <v>172237</v>
      </c>
      <c r="E61" s="46">
        <v>0</v>
      </c>
      <c r="F61" s="46">
        <v>0</v>
      </c>
      <c r="G61" s="46">
        <v>0</v>
      </c>
      <c r="H61" s="46">
        <v>0</v>
      </c>
      <c r="I61" s="46">
        <v>12721</v>
      </c>
      <c r="J61" s="46">
        <v>137584</v>
      </c>
      <c r="K61" s="46">
        <v>0</v>
      </c>
      <c r="L61" s="46">
        <v>14331</v>
      </c>
      <c r="M61" s="46">
        <v>0</v>
      </c>
      <c r="N61" s="46">
        <f t="shared" si="12"/>
        <v>336873</v>
      </c>
      <c r="O61" s="47">
        <f t="shared" si="7"/>
        <v>25.899361882063506</v>
      </c>
      <c r="P61" s="9"/>
    </row>
    <row r="62" spans="1:16" ht="15.75">
      <c r="A62" s="29" t="s">
        <v>54</v>
      </c>
      <c r="B62" s="30"/>
      <c r="C62" s="31"/>
      <c r="D62" s="32">
        <f aca="true" t="shared" si="14" ref="D62:M62">SUM(D63:D63)</f>
        <v>575858</v>
      </c>
      <c r="E62" s="32">
        <f t="shared" si="14"/>
        <v>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2"/>
        <v>575858</v>
      </c>
      <c r="O62" s="45">
        <f t="shared" si="7"/>
        <v>44.27292996079034</v>
      </c>
      <c r="P62" s="9"/>
    </row>
    <row r="63" spans="1:16" ht="15.75" thickBot="1">
      <c r="A63" s="12"/>
      <c r="B63" s="25">
        <v>382</v>
      </c>
      <c r="C63" s="20" t="s">
        <v>86</v>
      </c>
      <c r="D63" s="46">
        <v>575858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575858</v>
      </c>
      <c r="O63" s="47">
        <f t="shared" si="7"/>
        <v>44.27292996079034</v>
      </c>
      <c r="P63" s="9"/>
    </row>
    <row r="64" spans="1:119" ht="16.5" thickBot="1">
      <c r="A64" s="14" t="s">
        <v>65</v>
      </c>
      <c r="B64" s="23"/>
      <c r="C64" s="22"/>
      <c r="D64" s="15">
        <f aca="true" t="shared" si="15" ref="D64:M64">SUM(D5,D16,D25,D43,D54,D58,D62)</f>
        <v>12894760</v>
      </c>
      <c r="E64" s="15">
        <f t="shared" si="15"/>
        <v>425566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9331612</v>
      </c>
      <c r="J64" s="15">
        <f t="shared" si="15"/>
        <v>137584</v>
      </c>
      <c r="K64" s="15">
        <f t="shared" si="15"/>
        <v>0</v>
      </c>
      <c r="L64" s="15">
        <f t="shared" si="15"/>
        <v>14331</v>
      </c>
      <c r="M64" s="15">
        <f t="shared" si="15"/>
        <v>1666585</v>
      </c>
      <c r="N64" s="15">
        <f t="shared" si="12"/>
        <v>24470438</v>
      </c>
      <c r="O64" s="38">
        <f t="shared" si="7"/>
        <v>1881.3283616514184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162</v>
      </c>
      <c r="M66" s="48"/>
      <c r="N66" s="48"/>
      <c r="O66" s="43">
        <v>13007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100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5340892</v>
      </c>
      <c r="E5" s="27">
        <f t="shared" si="0"/>
        <v>384669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1534641</v>
      </c>
      <c r="N5" s="28">
        <f>SUM(D5:M5)</f>
        <v>7260202</v>
      </c>
      <c r="O5" s="33">
        <f aca="true" t="shared" si="1" ref="O5:O36">(N5/O$68)</f>
        <v>566.3625867852406</v>
      </c>
      <c r="P5" s="6"/>
    </row>
    <row r="6" spans="1:16" ht="15">
      <c r="A6" s="12"/>
      <c r="B6" s="25">
        <v>311</v>
      </c>
      <c r="C6" s="20" t="s">
        <v>3</v>
      </c>
      <c r="D6" s="46">
        <v>3514933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1534641</v>
      </c>
      <c r="N6" s="46">
        <f>SUM(D6:M6)</f>
        <v>5049574</v>
      </c>
      <c r="O6" s="47">
        <f t="shared" si="1"/>
        <v>393.91325376394417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222454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222454</v>
      </c>
      <c r="O7" s="47">
        <f t="shared" si="1"/>
        <v>17.353459708245573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162215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162215</v>
      </c>
      <c r="O8" s="47">
        <f t="shared" si="1"/>
        <v>12.65426320305796</v>
      </c>
      <c r="P8" s="9"/>
    </row>
    <row r="9" spans="1:16" ht="15">
      <c r="A9" s="12"/>
      <c r="B9" s="25">
        <v>314.1</v>
      </c>
      <c r="C9" s="20" t="s">
        <v>13</v>
      </c>
      <c r="D9" s="46">
        <v>984557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984557</v>
      </c>
      <c r="O9" s="47">
        <f t="shared" si="1"/>
        <v>76.80450893205398</v>
      </c>
      <c r="P9" s="9"/>
    </row>
    <row r="10" spans="1:16" ht="15">
      <c r="A10" s="12"/>
      <c r="B10" s="25">
        <v>314.3</v>
      </c>
      <c r="C10" s="20" t="s">
        <v>14</v>
      </c>
      <c r="D10" s="46">
        <v>248640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248640</v>
      </c>
      <c r="O10" s="47">
        <f t="shared" si="1"/>
        <v>19.39620875263281</v>
      </c>
      <c r="P10" s="9"/>
    </row>
    <row r="11" spans="1:16" ht="15">
      <c r="A11" s="12"/>
      <c r="B11" s="25">
        <v>314.4</v>
      </c>
      <c r="C11" s="20" t="s">
        <v>15</v>
      </c>
      <c r="D11" s="46">
        <v>10871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10871</v>
      </c>
      <c r="O11" s="47">
        <f t="shared" si="1"/>
        <v>0.8480380684920821</v>
      </c>
      <c r="P11" s="9"/>
    </row>
    <row r="12" spans="1:16" ht="15">
      <c r="A12" s="12"/>
      <c r="B12" s="25">
        <v>314.7</v>
      </c>
      <c r="C12" s="20" t="s">
        <v>16</v>
      </c>
      <c r="D12" s="46">
        <v>2508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2508</v>
      </c>
      <c r="O12" s="47">
        <f t="shared" si="1"/>
        <v>0.19564708635619002</v>
      </c>
      <c r="P12" s="9"/>
    </row>
    <row r="13" spans="1:16" ht="15">
      <c r="A13" s="12"/>
      <c r="B13" s="25">
        <v>314.8</v>
      </c>
      <c r="C13" s="20" t="s">
        <v>17</v>
      </c>
      <c r="D13" s="46">
        <v>12396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12396</v>
      </c>
      <c r="O13" s="47">
        <f t="shared" si="1"/>
        <v>0.9670021062485373</v>
      </c>
      <c r="P13" s="9"/>
    </row>
    <row r="14" spans="1:16" ht="15">
      <c r="A14" s="12"/>
      <c r="B14" s="25">
        <v>315</v>
      </c>
      <c r="C14" s="20" t="s">
        <v>116</v>
      </c>
      <c r="D14" s="46">
        <v>394341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394341</v>
      </c>
      <c r="O14" s="47">
        <f t="shared" si="1"/>
        <v>30.762227942897262</v>
      </c>
      <c r="P14" s="9"/>
    </row>
    <row r="15" spans="1:16" ht="15">
      <c r="A15" s="12"/>
      <c r="B15" s="25">
        <v>316</v>
      </c>
      <c r="C15" s="20" t="s">
        <v>117</v>
      </c>
      <c r="D15" s="46">
        <v>172646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172646</v>
      </c>
      <c r="O15" s="47">
        <f t="shared" si="1"/>
        <v>13.467977221312115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SUM(D17:D21)</f>
        <v>945571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945571</v>
      </c>
      <c r="O16" s="45">
        <f t="shared" si="1"/>
        <v>73.76324206256338</v>
      </c>
      <c r="P16" s="10"/>
    </row>
    <row r="17" spans="1:16" ht="15">
      <c r="A17" s="12"/>
      <c r="B17" s="25">
        <v>322</v>
      </c>
      <c r="C17" s="20" t="s">
        <v>0</v>
      </c>
      <c r="D17" s="46">
        <v>158751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158751</v>
      </c>
      <c r="O17" s="47">
        <f t="shared" si="1"/>
        <v>12.384039316639363</v>
      </c>
      <c r="P17" s="9"/>
    </row>
    <row r="18" spans="1:16" ht="15">
      <c r="A18" s="12"/>
      <c r="B18" s="25">
        <v>323.1</v>
      </c>
      <c r="C18" s="20" t="s">
        <v>21</v>
      </c>
      <c r="D18" s="46">
        <v>696678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696678</v>
      </c>
      <c r="O18" s="47">
        <f t="shared" si="1"/>
        <v>54.34729698104376</v>
      </c>
      <c r="P18" s="9"/>
    </row>
    <row r="19" spans="1:16" ht="15">
      <c r="A19" s="12"/>
      <c r="B19" s="25">
        <v>323.4</v>
      </c>
      <c r="C19" s="20" t="s">
        <v>22</v>
      </c>
      <c r="D19" s="46">
        <v>10764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10764</v>
      </c>
      <c r="O19" s="47">
        <f t="shared" si="1"/>
        <v>0.8396910835478586</v>
      </c>
      <c r="P19" s="9"/>
    </row>
    <row r="20" spans="1:16" ht="15">
      <c r="A20" s="12"/>
      <c r="B20" s="25">
        <v>323.7</v>
      </c>
      <c r="C20" s="20" t="s">
        <v>23</v>
      </c>
      <c r="D20" s="46">
        <v>69046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69046</v>
      </c>
      <c r="O20" s="47">
        <f t="shared" si="1"/>
        <v>5.386223574381777</v>
      </c>
      <c r="P20" s="9"/>
    </row>
    <row r="21" spans="1:16" ht="15">
      <c r="A21" s="12"/>
      <c r="B21" s="25">
        <v>329</v>
      </c>
      <c r="C21" s="20" t="s">
        <v>28</v>
      </c>
      <c r="D21" s="46">
        <v>10332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10332</v>
      </c>
      <c r="O21" s="47">
        <f t="shared" si="1"/>
        <v>0.8059911069506202</v>
      </c>
      <c r="P21" s="9"/>
    </row>
    <row r="22" spans="1:16" ht="15.75">
      <c r="A22" s="29" t="s">
        <v>30</v>
      </c>
      <c r="B22" s="30"/>
      <c r="C22" s="31"/>
      <c r="D22" s="32">
        <f aca="true" t="shared" si="5" ref="D22:M22">SUM(D23:D38)</f>
        <v>2300493</v>
      </c>
      <c r="E22" s="32">
        <f t="shared" si="5"/>
        <v>49014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388090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2737597</v>
      </c>
      <c r="O22" s="45">
        <f t="shared" si="1"/>
        <v>213.55776581636633</v>
      </c>
      <c r="P22" s="10"/>
    </row>
    <row r="23" spans="1:16" ht="15">
      <c r="A23" s="12"/>
      <c r="B23" s="25">
        <v>331.2</v>
      </c>
      <c r="C23" s="20" t="s">
        <v>29</v>
      </c>
      <c r="D23" s="46">
        <v>64897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64897</v>
      </c>
      <c r="O23" s="47">
        <f t="shared" si="1"/>
        <v>5.062563382479133</v>
      </c>
      <c r="P23" s="9"/>
    </row>
    <row r="24" spans="1:16" ht="15">
      <c r="A24" s="12"/>
      <c r="B24" s="25">
        <v>331.35</v>
      </c>
      <c r="C24" s="20" t="s">
        <v>91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23400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23400</v>
      </c>
      <c r="O24" s="47">
        <f t="shared" si="1"/>
        <v>1.825415399017084</v>
      </c>
      <c r="P24" s="9"/>
    </row>
    <row r="25" spans="1:16" ht="15">
      <c r="A25" s="12"/>
      <c r="B25" s="25">
        <v>331.5</v>
      </c>
      <c r="C25" s="20" t="s">
        <v>103</v>
      </c>
      <c r="D25" s="46">
        <v>174651</v>
      </c>
      <c r="E25" s="46">
        <v>9318</v>
      </c>
      <c r="F25" s="46">
        <v>0</v>
      </c>
      <c r="G25" s="46">
        <v>0</v>
      </c>
      <c r="H25" s="46">
        <v>0</v>
      </c>
      <c r="I25" s="46">
        <v>1990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185959</v>
      </c>
      <c r="O25" s="47">
        <f t="shared" si="1"/>
        <v>14.506513768624698</v>
      </c>
      <c r="P25" s="9"/>
    </row>
    <row r="26" spans="1:16" ht="15">
      <c r="A26" s="12"/>
      <c r="B26" s="25">
        <v>334.39</v>
      </c>
      <c r="C26" s="20" t="s">
        <v>138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272025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272025</v>
      </c>
      <c r="O26" s="47">
        <f t="shared" si="1"/>
        <v>21.2204540135736</v>
      </c>
      <c r="P26" s="9"/>
    </row>
    <row r="27" spans="1:16" ht="15">
      <c r="A27" s="12"/>
      <c r="B27" s="25">
        <v>334.5</v>
      </c>
      <c r="C27" s="20" t="s">
        <v>130</v>
      </c>
      <c r="D27" s="46">
        <v>23837</v>
      </c>
      <c r="E27" s="46">
        <v>32312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56149</v>
      </c>
      <c r="O27" s="47">
        <f t="shared" si="1"/>
        <v>4.380138856385053</v>
      </c>
      <c r="P27" s="9"/>
    </row>
    <row r="28" spans="1:16" ht="15">
      <c r="A28" s="12"/>
      <c r="B28" s="25">
        <v>335.12</v>
      </c>
      <c r="C28" s="20" t="s">
        <v>119</v>
      </c>
      <c r="D28" s="46">
        <v>501709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501709</v>
      </c>
      <c r="O28" s="47">
        <f t="shared" si="1"/>
        <v>39.1379202745924</v>
      </c>
      <c r="P28" s="9"/>
    </row>
    <row r="29" spans="1:16" ht="15">
      <c r="A29" s="12"/>
      <c r="B29" s="25">
        <v>335.14</v>
      </c>
      <c r="C29" s="20" t="s">
        <v>120</v>
      </c>
      <c r="D29" s="46">
        <v>15778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15778</v>
      </c>
      <c r="O29" s="47">
        <f t="shared" si="1"/>
        <v>1.2308292378500663</v>
      </c>
      <c r="P29" s="9"/>
    </row>
    <row r="30" spans="1:16" ht="15">
      <c r="A30" s="12"/>
      <c r="B30" s="25">
        <v>335.15</v>
      </c>
      <c r="C30" s="20" t="s">
        <v>121</v>
      </c>
      <c r="D30" s="46">
        <v>7032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7032</v>
      </c>
      <c r="O30" s="47">
        <f t="shared" si="1"/>
        <v>0.5485607301661596</v>
      </c>
      <c r="P30" s="9"/>
    </row>
    <row r="31" spans="1:16" ht="15">
      <c r="A31" s="12"/>
      <c r="B31" s="25">
        <v>335.18</v>
      </c>
      <c r="C31" s="20" t="s">
        <v>122</v>
      </c>
      <c r="D31" s="46">
        <v>792952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792952</v>
      </c>
      <c r="O31" s="47">
        <f t="shared" si="1"/>
        <v>61.857555191512596</v>
      </c>
      <c r="P31" s="9"/>
    </row>
    <row r="32" spans="1:16" ht="15">
      <c r="A32" s="12"/>
      <c r="B32" s="25">
        <v>335.23</v>
      </c>
      <c r="C32" s="20" t="s">
        <v>153</v>
      </c>
      <c r="D32" s="46">
        <v>4870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4870</v>
      </c>
      <c r="O32" s="47">
        <f t="shared" si="1"/>
        <v>0.3799048287697948</v>
      </c>
      <c r="P32" s="9"/>
    </row>
    <row r="33" spans="1:16" ht="15">
      <c r="A33" s="12"/>
      <c r="B33" s="25">
        <v>335.49</v>
      </c>
      <c r="C33" s="20" t="s">
        <v>41</v>
      </c>
      <c r="D33" s="46">
        <v>0</v>
      </c>
      <c r="E33" s="46">
        <v>7384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7384</v>
      </c>
      <c r="O33" s="47">
        <f t="shared" si="1"/>
        <v>0.5760199703565021</v>
      </c>
      <c r="P33" s="9"/>
    </row>
    <row r="34" spans="1:16" ht="15">
      <c r="A34" s="12"/>
      <c r="B34" s="25">
        <v>337.2</v>
      </c>
      <c r="C34" s="20" t="s">
        <v>42</v>
      </c>
      <c r="D34" s="46">
        <v>33855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33855</v>
      </c>
      <c r="O34" s="47">
        <f t="shared" si="1"/>
        <v>2.641001638193307</v>
      </c>
      <c r="P34" s="9"/>
    </row>
    <row r="35" spans="1:16" ht="15">
      <c r="A35" s="12"/>
      <c r="B35" s="25">
        <v>337.3</v>
      </c>
      <c r="C35" s="20" t="s">
        <v>93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90675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90675</v>
      </c>
      <c r="O35" s="47">
        <f t="shared" si="1"/>
        <v>7.073484671191201</v>
      </c>
      <c r="P35" s="9"/>
    </row>
    <row r="36" spans="1:16" ht="15">
      <c r="A36" s="12"/>
      <c r="B36" s="25">
        <v>337.4</v>
      </c>
      <c r="C36" s="20" t="s">
        <v>43</v>
      </c>
      <c r="D36" s="46">
        <v>60000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60000</v>
      </c>
      <c r="O36" s="47">
        <f t="shared" si="1"/>
        <v>4.68055230517201</v>
      </c>
      <c r="P36" s="9"/>
    </row>
    <row r="37" spans="1:16" ht="15">
      <c r="A37" s="12"/>
      <c r="B37" s="25">
        <v>338</v>
      </c>
      <c r="C37" s="20" t="s">
        <v>46</v>
      </c>
      <c r="D37" s="46">
        <v>13387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13387</v>
      </c>
      <c r="O37" s="47">
        <f aca="true" t="shared" si="8" ref="O37:O66">(N37/O$68)</f>
        <v>1.0443092284889617</v>
      </c>
      <c r="P37" s="9"/>
    </row>
    <row r="38" spans="1:16" ht="15">
      <c r="A38" s="12"/>
      <c r="B38" s="25">
        <v>339</v>
      </c>
      <c r="C38" s="20" t="s">
        <v>47</v>
      </c>
      <c r="D38" s="46">
        <v>607525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607525</v>
      </c>
      <c r="O38" s="47">
        <f t="shared" si="8"/>
        <v>47.39254231999376</v>
      </c>
      <c r="P38" s="9"/>
    </row>
    <row r="39" spans="1:16" ht="15.75">
      <c r="A39" s="29" t="s">
        <v>52</v>
      </c>
      <c r="B39" s="30"/>
      <c r="C39" s="31"/>
      <c r="D39" s="32">
        <f aca="true" t="shared" si="9" ref="D39:M39">SUM(D40:D50)</f>
        <v>2263345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6811893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9075238</v>
      </c>
      <c r="O39" s="45">
        <f t="shared" si="8"/>
        <v>707.9521023480771</v>
      </c>
      <c r="P39" s="10"/>
    </row>
    <row r="40" spans="1:16" ht="15">
      <c r="A40" s="12"/>
      <c r="B40" s="25">
        <v>341.9</v>
      </c>
      <c r="C40" s="20" t="s">
        <v>123</v>
      </c>
      <c r="D40" s="46">
        <v>1854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50">SUM(D40:M40)</f>
        <v>1854</v>
      </c>
      <c r="O40" s="47">
        <f t="shared" si="8"/>
        <v>0.1446290662298151</v>
      </c>
      <c r="P40" s="9"/>
    </row>
    <row r="41" spans="1:16" ht="15">
      <c r="A41" s="12"/>
      <c r="B41" s="25">
        <v>342.1</v>
      </c>
      <c r="C41" s="20" t="s">
        <v>56</v>
      </c>
      <c r="D41" s="46">
        <v>680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680</v>
      </c>
      <c r="O41" s="47">
        <f t="shared" si="8"/>
        <v>0.053046259458616116</v>
      </c>
      <c r="P41" s="9"/>
    </row>
    <row r="42" spans="1:16" ht="15">
      <c r="A42" s="12"/>
      <c r="B42" s="25">
        <v>342.2</v>
      </c>
      <c r="C42" s="20" t="s">
        <v>57</v>
      </c>
      <c r="D42" s="46">
        <v>37851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37851</v>
      </c>
      <c r="O42" s="47">
        <f t="shared" si="8"/>
        <v>2.9527264217177627</v>
      </c>
      <c r="P42" s="9"/>
    </row>
    <row r="43" spans="1:16" ht="15">
      <c r="A43" s="12"/>
      <c r="B43" s="25">
        <v>343.3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2779994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2779994</v>
      </c>
      <c r="O43" s="47">
        <f t="shared" si="8"/>
        <v>216.86512208440595</v>
      </c>
      <c r="P43" s="9"/>
    </row>
    <row r="44" spans="1:16" ht="15">
      <c r="A44" s="12"/>
      <c r="B44" s="25">
        <v>343.4</v>
      </c>
      <c r="C44" s="20" t="s">
        <v>59</v>
      </c>
      <c r="D44" s="46">
        <v>2024434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2024434</v>
      </c>
      <c r="O44" s="47">
        <f t="shared" si="8"/>
        <v>157.92448708947657</v>
      </c>
      <c r="P44" s="9"/>
    </row>
    <row r="45" spans="1:16" ht="15">
      <c r="A45" s="12"/>
      <c r="B45" s="25">
        <v>343.5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2974458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2974458</v>
      </c>
      <c r="O45" s="47">
        <f t="shared" si="8"/>
        <v>232.0351041422888</v>
      </c>
      <c r="P45" s="9"/>
    </row>
    <row r="46" spans="1:16" ht="15">
      <c r="A46" s="12"/>
      <c r="B46" s="25">
        <v>343.9</v>
      </c>
      <c r="C46" s="20" t="s">
        <v>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1057441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1057441</v>
      </c>
      <c r="O46" s="47">
        <f t="shared" si="8"/>
        <v>82.4901318355566</v>
      </c>
      <c r="P46" s="9"/>
    </row>
    <row r="47" spans="1:16" ht="15">
      <c r="A47" s="12"/>
      <c r="B47" s="25">
        <v>347.2</v>
      </c>
      <c r="C47" s="20" t="s">
        <v>61</v>
      </c>
      <c r="D47" s="46">
        <v>135185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135185</v>
      </c>
      <c r="O47" s="47">
        <f t="shared" si="8"/>
        <v>10.54567438957797</v>
      </c>
      <c r="P47" s="9"/>
    </row>
    <row r="48" spans="1:16" ht="15">
      <c r="A48" s="12"/>
      <c r="B48" s="25">
        <v>347.4</v>
      </c>
      <c r="C48" s="20" t="s">
        <v>62</v>
      </c>
      <c r="D48" s="46">
        <v>30229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30229</v>
      </c>
      <c r="O48" s="47">
        <f t="shared" si="8"/>
        <v>2.358140260550745</v>
      </c>
      <c r="P48" s="9"/>
    </row>
    <row r="49" spans="1:16" ht="15">
      <c r="A49" s="12"/>
      <c r="B49" s="25">
        <v>347.5</v>
      </c>
      <c r="C49" s="20" t="s">
        <v>63</v>
      </c>
      <c r="D49" s="46">
        <v>23013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23013</v>
      </c>
      <c r="O49" s="47">
        <f t="shared" si="8"/>
        <v>1.7952258366487246</v>
      </c>
      <c r="P49" s="9"/>
    </row>
    <row r="50" spans="1:16" ht="15">
      <c r="A50" s="12"/>
      <c r="B50" s="25">
        <v>349</v>
      </c>
      <c r="C50" s="20" t="s">
        <v>1</v>
      </c>
      <c r="D50" s="46">
        <v>10099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10099</v>
      </c>
      <c r="O50" s="47">
        <f t="shared" si="8"/>
        <v>0.7878149621655355</v>
      </c>
      <c r="P50" s="9"/>
    </row>
    <row r="51" spans="1:16" ht="15.75">
      <c r="A51" s="29" t="s">
        <v>53</v>
      </c>
      <c r="B51" s="30"/>
      <c r="C51" s="31"/>
      <c r="D51" s="32">
        <f aca="true" t="shared" si="11" ref="D51:M51">SUM(D52:D55)</f>
        <v>155849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aca="true" t="shared" si="12" ref="N51:N66">SUM(D51:M51)</f>
        <v>155849</v>
      </c>
      <c r="O51" s="45">
        <f t="shared" si="8"/>
        <v>12.15765660347921</v>
      </c>
      <c r="P51" s="10"/>
    </row>
    <row r="52" spans="1:16" ht="15">
      <c r="A52" s="13"/>
      <c r="B52" s="39">
        <v>351.1</v>
      </c>
      <c r="C52" s="21" t="s">
        <v>98</v>
      </c>
      <c r="D52" s="46">
        <v>42040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42040</v>
      </c>
      <c r="O52" s="47">
        <f t="shared" si="8"/>
        <v>3.279506981823855</v>
      </c>
      <c r="P52" s="9"/>
    </row>
    <row r="53" spans="1:16" ht="15">
      <c r="A53" s="13"/>
      <c r="B53" s="39">
        <v>351.3</v>
      </c>
      <c r="C53" s="21" t="s">
        <v>156</v>
      </c>
      <c r="D53" s="46">
        <v>3314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3314</v>
      </c>
      <c r="O53" s="47">
        <f t="shared" si="8"/>
        <v>0.25852250565566737</v>
      </c>
      <c r="P53" s="9"/>
    </row>
    <row r="54" spans="1:16" ht="15">
      <c r="A54" s="13"/>
      <c r="B54" s="39">
        <v>354</v>
      </c>
      <c r="C54" s="21" t="s">
        <v>68</v>
      </c>
      <c r="D54" s="46">
        <v>96376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96376</v>
      </c>
      <c r="O54" s="47">
        <f t="shared" si="8"/>
        <v>7.518215149387628</v>
      </c>
      <c r="P54" s="9"/>
    </row>
    <row r="55" spans="1:16" ht="15">
      <c r="A55" s="13"/>
      <c r="B55" s="39">
        <v>359</v>
      </c>
      <c r="C55" s="21" t="s">
        <v>69</v>
      </c>
      <c r="D55" s="46">
        <v>14119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14119</v>
      </c>
      <c r="O55" s="47">
        <f t="shared" si="8"/>
        <v>1.1014119666120603</v>
      </c>
      <c r="P55" s="9"/>
    </row>
    <row r="56" spans="1:16" ht="15.75">
      <c r="A56" s="29" t="s">
        <v>4</v>
      </c>
      <c r="B56" s="30"/>
      <c r="C56" s="31"/>
      <c r="D56" s="32">
        <f aca="true" t="shared" si="13" ref="D56:M56">SUM(D57:D61)</f>
        <v>284491</v>
      </c>
      <c r="E56" s="32">
        <f t="shared" si="13"/>
        <v>8817</v>
      </c>
      <c r="F56" s="32">
        <f t="shared" si="13"/>
        <v>0</v>
      </c>
      <c r="G56" s="32">
        <f t="shared" si="13"/>
        <v>57703</v>
      </c>
      <c r="H56" s="32">
        <f t="shared" si="13"/>
        <v>0</v>
      </c>
      <c r="I56" s="32">
        <f t="shared" si="13"/>
        <v>119886</v>
      </c>
      <c r="J56" s="32">
        <f t="shared" si="13"/>
        <v>171542</v>
      </c>
      <c r="K56" s="32">
        <f t="shared" si="13"/>
        <v>0</v>
      </c>
      <c r="L56" s="32">
        <f t="shared" si="13"/>
        <v>20063</v>
      </c>
      <c r="M56" s="32">
        <f t="shared" si="13"/>
        <v>0</v>
      </c>
      <c r="N56" s="32">
        <f t="shared" si="12"/>
        <v>662502</v>
      </c>
      <c r="O56" s="45">
        <f t="shared" si="8"/>
        <v>51.681254388017784</v>
      </c>
      <c r="P56" s="10"/>
    </row>
    <row r="57" spans="1:16" ht="15">
      <c r="A57" s="12"/>
      <c r="B57" s="25">
        <v>361.1</v>
      </c>
      <c r="C57" s="20" t="s">
        <v>70</v>
      </c>
      <c r="D57" s="46">
        <v>7460</v>
      </c>
      <c r="E57" s="46">
        <v>0</v>
      </c>
      <c r="F57" s="46">
        <v>0</v>
      </c>
      <c r="G57" s="46">
        <v>0</v>
      </c>
      <c r="H57" s="46">
        <v>0</v>
      </c>
      <c r="I57" s="46">
        <v>5691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13151</v>
      </c>
      <c r="O57" s="47">
        <f t="shared" si="8"/>
        <v>1.0258990560886185</v>
      </c>
      <c r="P57" s="9"/>
    </row>
    <row r="58" spans="1:16" ht="15">
      <c r="A58" s="12"/>
      <c r="B58" s="25">
        <v>364</v>
      </c>
      <c r="C58" s="20" t="s">
        <v>124</v>
      </c>
      <c r="D58" s="46">
        <v>5239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5239</v>
      </c>
      <c r="O58" s="47">
        <f t="shared" si="8"/>
        <v>0.4086902254466027</v>
      </c>
      <c r="P58" s="9"/>
    </row>
    <row r="59" spans="1:16" ht="15">
      <c r="A59" s="12"/>
      <c r="B59" s="25">
        <v>365</v>
      </c>
      <c r="C59" s="20" t="s">
        <v>140</v>
      </c>
      <c r="D59" s="46">
        <v>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50</v>
      </c>
      <c r="O59" s="47">
        <f t="shared" si="8"/>
        <v>0.0039004602543100085</v>
      </c>
      <c r="P59" s="9"/>
    </row>
    <row r="60" spans="1:16" ht="15">
      <c r="A60" s="12"/>
      <c r="B60" s="25">
        <v>366</v>
      </c>
      <c r="C60" s="20" t="s">
        <v>74</v>
      </c>
      <c r="D60" s="46">
        <v>23561</v>
      </c>
      <c r="E60" s="46">
        <v>0</v>
      </c>
      <c r="F60" s="46">
        <v>0</v>
      </c>
      <c r="G60" s="46">
        <v>57703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81264</v>
      </c>
      <c r="O60" s="47">
        <f t="shared" si="8"/>
        <v>6.339340042124971</v>
      </c>
      <c r="P60" s="9"/>
    </row>
    <row r="61" spans="1:16" ht="15">
      <c r="A61" s="12"/>
      <c r="B61" s="25">
        <v>369.9</v>
      </c>
      <c r="C61" s="20" t="s">
        <v>75</v>
      </c>
      <c r="D61" s="46">
        <v>248181</v>
      </c>
      <c r="E61" s="46">
        <v>8817</v>
      </c>
      <c r="F61" s="46">
        <v>0</v>
      </c>
      <c r="G61" s="46">
        <v>0</v>
      </c>
      <c r="H61" s="46">
        <v>0</v>
      </c>
      <c r="I61" s="46">
        <v>114195</v>
      </c>
      <c r="J61" s="46">
        <v>171542</v>
      </c>
      <c r="K61" s="46">
        <v>0</v>
      </c>
      <c r="L61" s="46">
        <v>20063</v>
      </c>
      <c r="M61" s="46">
        <v>0</v>
      </c>
      <c r="N61" s="46">
        <f t="shared" si="12"/>
        <v>562798</v>
      </c>
      <c r="O61" s="47">
        <f t="shared" si="8"/>
        <v>43.903424604103286</v>
      </c>
      <c r="P61" s="9"/>
    </row>
    <row r="62" spans="1:16" ht="15.75">
      <c r="A62" s="29" t="s">
        <v>54</v>
      </c>
      <c r="B62" s="30"/>
      <c r="C62" s="31"/>
      <c r="D62" s="32">
        <f aca="true" t="shared" si="14" ref="D62:M62">SUM(D63:D65)</f>
        <v>2980155</v>
      </c>
      <c r="E62" s="32">
        <f t="shared" si="14"/>
        <v>431415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57703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2"/>
        <v>3469273</v>
      </c>
      <c r="O62" s="45">
        <f t="shared" si="8"/>
        <v>270.6352289570169</v>
      </c>
      <c r="P62" s="9"/>
    </row>
    <row r="63" spans="1:16" ht="15">
      <c r="A63" s="12"/>
      <c r="B63" s="25">
        <v>381</v>
      </c>
      <c r="C63" s="20" t="s">
        <v>76</v>
      </c>
      <c r="D63" s="46">
        <v>1273736</v>
      </c>
      <c r="E63" s="46">
        <v>382215</v>
      </c>
      <c r="F63" s="46">
        <v>0</v>
      </c>
      <c r="G63" s="46">
        <v>0</v>
      </c>
      <c r="H63" s="46">
        <v>0</v>
      </c>
      <c r="I63" s="46">
        <v>57703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1713654</v>
      </c>
      <c r="O63" s="47">
        <f t="shared" si="8"/>
        <v>133.68078633278728</v>
      </c>
      <c r="P63" s="9"/>
    </row>
    <row r="64" spans="1:16" ht="15">
      <c r="A64" s="12"/>
      <c r="B64" s="25">
        <v>382</v>
      </c>
      <c r="C64" s="20" t="s">
        <v>86</v>
      </c>
      <c r="D64" s="46">
        <v>1509399</v>
      </c>
      <c r="E64" s="46">
        <v>49200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1558599</v>
      </c>
      <c r="O64" s="47">
        <f t="shared" si="8"/>
        <v>121.5850690381465</v>
      </c>
      <c r="P64" s="9"/>
    </row>
    <row r="65" spans="1:16" ht="15.75" thickBot="1">
      <c r="A65" s="12"/>
      <c r="B65" s="25">
        <v>383</v>
      </c>
      <c r="C65" s="20" t="s">
        <v>107</v>
      </c>
      <c r="D65" s="46">
        <v>197020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197020</v>
      </c>
      <c r="O65" s="47">
        <f t="shared" si="8"/>
        <v>15.369373586083158</v>
      </c>
      <c r="P65" s="9"/>
    </row>
    <row r="66" spans="1:119" ht="16.5" thickBot="1">
      <c r="A66" s="14" t="s">
        <v>65</v>
      </c>
      <c r="B66" s="23"/>
      <c r="C66" s="22"/>
      <c r="D66" s="15">
        <f aca="true" t="shared" si="15" ref="D66:M66">SUM(D5,D16,D22,D39,D51,D56,D62)</f>
        <v>14270796</v>
      </c>
      <c r="E66" s="15">
        <f t="shared" si="15"/>
        <v>873915</v>
      </c>
      <c r="F66" s="15">
        <f t="shared" si="15"/>
        <v>0</v>
      </c>
      <c r="G66" s="15">
        <f t="shared" si="15"/>
        <v>57703</v>
      </c>
      <c r="H66" s="15">
        <f t="shared" si="15"/>
        <v>0</v>
      </c>
      <c r="I66" s="15">
        <f t="shared" si="15"/>
        <v>7377572</v>
      </c>
      <c r="J66" s="15">
        <f t="shared" si="15"/>
        <v>171542</v>
      </c>
      <c r="K66" s="15">
        <f t="shared" si="15"/>
        <v>0</v>
      </c>
      <c r="L66" s="15">
        <f t="shared" si="15"/>
        <v>20063</v>
      </c>
      <c r="M66" s="15">
        <f t="shared" si="15"/>
        <v>1534641</v>
      </c>
      <c r="N66" s="15">
        <f t="shared" si="12"/>
        <v>24306232</v>
      </c>
      <c r="O66" s="38">
        <f t="shared" si="8"/>
        <v>1896.1098369607614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159</v>
      </c>
      <c r="M68" s="48"/>
      <c r="N68" s="48"/>
      <c r="O68" s="43">
        <v>12819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100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5116979</v>
      </c>
      <c r="E5" s="27">
        <f t="shared" si="0"/>
        <v>347001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1375280</v>
      </c>
      <c r="N5" s="28">
        <f>SUM(D5:M5)</f>
        <v>6839260</v>
      </c>
      <c r="O5" s="33">
        <f aca="true" t="shared" si="1" ref="O5:O36">(N5/O$68)</f>
        <v>538.3972290010233</v>
      </c>
      <c r="P5" s="6"/>
    </row>
    <row r="6" spans="1:16" ht="15">
      <c r="A6" s="12"/>
      <c r="B6" s="25">
        <v>311</v>
      </c>
      <c r="C6" s="20" t="s">
        <v>3</v>
      </c>
      <c r="D6" s="46">
        <v>3325668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1375280</v>
      </c>
      <c r="N6" s="46">
        <f>SUM(D6:M6)</f>
        <v>4700948</v>
      </c>
      <c r="O6" s="47">
        <f t="shared" si="1"/>
        <v>370.0659686688184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200765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200765</v>
      </c>
      <c r="O7" s="47">
        <f t="shared" si="1"/>
        <v>15.80453436196174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146236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146236</v>
      </c>
      <c r="O8" s="47">
        <f t="shared" si="1"/>
        <v>11.511926316618121</v>
      </c>
      <c r="P8" s="9"/>
    </row>
    <row r="9" spans="1:16" ht="15">
      <c r="A9" s="12"/>
      <c r="B9" s="25">
        <v>314.1</v>
      </c>
      <c r="C9" s="20" t="s">
        <v>13</v>
      </c>
      <c r="D9" s="46">
        <v>963876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963876</v>
      </c>
      <c r="O9" s="47">
        <f t="shared" si="1"/>
        <v>75.87782413603085</v>
      </c>
      <c r="P9" s="9"/>
    </row>
    <row r="10" spans="1:16" ht="15">
      <c r="A10" s="12"/>
      <c r="B10" s="25">
        <v>314.3</v>
      </c>
      <c r="C10" s="20" t="s">
        <v>14</v>
      </c>
      <c r="D10" s="46">
        <v>240028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240028</v>
      </c>
      <c r="O10" s="47">
        <f t="shared" si="1"/>
        <v>18.89537904432024</v>
      </c>
      <c r="P10" s="9"/>
    </row>
    <row r="11" spans="1:16" ht="15">
      <c r="A11" s="12"/>
      <c r="B11" s="25">
        <v>314.4</v>
      </c>
      <c r="C11" s="20" t="s">
        <v>15</v>
      </c>
      <c r="D11" s="46">
        <v>9764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9764</v>
      </c>
      <c r="O11" s="47">
        <f t="shared" si="1"/>
        <v>0.7686373297646225</v>
      </c>
      <c r="P11" s="9"/>
    </row>
    <row r="12" spans="1:16" ht="15">
      <c r="A12" s="12"/>
      <c r="B12" s="25">
        <v>314.7</v>
      </c>
      <c r="C12" s="20" t="s">
        <v>16</v>
      </c>
      <c r="D12" s="46">
        <v>2523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2523</v>
      </c>
      <c r="O12" s="47">
        <f t="shared" si="1"/>
        <v>0.19861450051169016</v>
      </c>
      <c r="P12" s="9"/>
    </row>
    <row r="13" spans="1:16" ht="15">
      <c r="A13" s="12"/>
      <c r="B13" s="25">
        <v>314.8</v>
      </c>
      <c r="C13" s="20" t="s">
        <v>17</v>
      </c>
      <c r="D13" s="46">
        <v>12234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12234</v>
      </c>
      <c r="O13" s="47">
        <f t="shared" si="1"/>
        <v>0.963079587499016</v>
      </c>
      <c r="P13" s="9"/>
    </row>
    <row r="14" spans="1:16" ht="15">
      <c r="A14" s="12"/>
      <c r="B14" s="25">
        <v>315</v>
      </c>
      <c r="C14" s="20" t="s">
        <v>116</v>
      </c>
      <c r="D14" s="46">
        <v>378596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378596</v>
      </c>
      <c r="O14" s="47">
        <f t="shared" si="1"/>
        <v>29.80366842478155</v>
      </c>
      <c r="P14" s="9"/>
    </row>
    <row r="15" spans="1:16" ht="15">
      <c r="A15" s="12"/>
      <c r="B15" s="25">
        <v>316</v>
      </c>
      <c r="C15" s="20" t="s">
        <v>117</v>
      </c>
      <c r="D15" s="46">
        <v>184290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184290</v>
      </c>
      <c r="O15" s="47">
        <f t="shared" si="1"/>
        <v>14.507596630717153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SUM(D17:D21)</f>
        <v>916310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916310</v>
      </c>
      <c r="O16" s="45">
        <f t="shared" si="1"/>
        <v>72.13335432574982</v>
      </c>
      <c r="P16" s="10"/>
    </row>
    <row r="17" spans="1:16" ht="15">
      <c r="A17" s="12"/>
      <c r="B17" s="25">
        <v>322</v>
      </c>
      <c r="C17" s="20" t="s">
        <v>0</v>
      </c>
      <c r="D17" s="46">
        <v>143206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143206</v>
      </c>
      <c r="O17" s="47">
        <f t="shared" si="1"/>
        <v>11.273399984255688</v>
      </c>
      <c r="P17" s="9"/>
    </row>
    <row r="18" spans="1:16" ht="15">
      <c r="A18" s="12"/>
      <c r="B18" s="25">
        <v>323.1</v>
      </c>
      <c r="C18" s="20" t="s">
        <v>21</v>
      </c>
      <c r="D18" s="46">
        <v>684666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684666</v>
      </c>
      <c r="O18" s="47">
        <f t="shared" si="1"/>
        <v>53.89797685586082</v>
      </c>
      <c r="P18" s="9"/>
    </row>
    <row r="19" spans="1:16" ht="15">
      <c r="A19" s="12"/>
      <c r="B19" s="25">
        <v>323.4</v>
      </c>
      <c r="C19" s="20" t="s">
        <v>22</v>
      </c>
      <c r="D19" s="46">
        <v>10942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10942</v>
      </c>
      <c r="O19" s="47">
        <f t="shared" si="1"/>
        <v>0.8613713296071794</v>
      </c>
      <c r="P19" s="9"/>
    </row>
    <row r="20" spans="1:16" ht="15">
      <c r="A20" s="12"/>
      <c r="B20" s="25">
        <v>323.7</v>
      </c>
      <c r="C20" s="20" t="s">
        <v>23</v>
      </c>
      <c r="D20" s="46">
        <v>66174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66174</v>
      </c>
      <c r="O20" s="47">
        <f t="shared" si="1"/>
        <v>5.209320632921357</v>
      </c>
      <c r="P20" s="9"/>
    </row>
    <row r="21" spans="1:16" ht="15">
      <c r="A21" s="12"/>
      <c r="B21" s="25">
        <v>329</v>
      </c>
      <c r="C21" s="20" t="s">
        <v>28</v>
      </c>
      <c r="D21" s="46">
        <v>11322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11322</v>
      </c>
      <c r="O21" s="47">
        <f t="shared" si="1"/>
        <v>0.8912855231047784</v>
      </c>
      <c r="P21" s="9"/>
    </row>
    <row r="22" spans="1:16" ht="15.75">
      <c r="A22" s="29" t="s">
        <v>30</v>
      </c>
      <c r="B22" s="30"/>
      <c r="C22" s="31"/>
      <c r="D22" s="32">
        <f aca="true" t="shared" si="5" ref="D22:M22">SUM(D23:D36)</f>
        <v>2566994</v>
      </c>
      <c r="E22" s="32">
        <f t="shared" si="5"/>
        <v>933737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116043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3616774</v>
      </c>
      <c r="O22" s="45">
        <f t="shared" si="1"/>
        <v>284.71809808706604</v>
      </c>
      <c r="P22" s="10"/>
    </row>
    <row r="23" spans="1:16" ht="15">
      <c r="A23" s="12"/>
      <c r="B23" s="25">
        <v>331.2</v>
      </c>
      <c r="C23" s="20" t="s">
        <v>29</v>
      </c>
      <c r="D23" s="46">
        <v>151180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151180</v>
      </c>
      <c r="O23" s="47">
        <f t="shared" si="1"/>
        <v>11.901125718334251</v>
      </c>
      <c r="P23" s="9"/>
    </row>
    <row r="24" spans="1:16" ht="15">
      <c r="A24" s="12"/>
      <c r="B24" s="25">
        <v>331.5</v>
      </c>
      <c r="C24" s="20" t="s">
        <v>103</v>
      </c>
      <c r="D24" s="46">
        <v>456172</v>
      </c>
      <c r="E24" s="46">
        <v>65029</v>
      </c>
      <c r="F24" s="46">
        <v>0</v>
      </c>
      <c r="G24" s="46">
        <v>0</v>
      </c>
      <c r="H24" s="46">
        <v>0</v>
      </c>
      <c r="I24" s="46">
        <v>109923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631124</v>
      </c>
      <c r="O24" s="47">
        <f t="shared" si="1"/>
        <v>49.68306699204912</v>
      </c>
      <c r="P24" s="9"/>
    </row>
    <row r="25" spans="1:16" ht="15">
      <c r="A25" s="12"/>
      <c r="B25" s="25">
        <v>334.49</v>
      </c>
      <c r="C25" s="20" t="s">
        <v>34</v>
      </c>
      <c r="D25" s="46">
        <v>0</v>
      </c>
      <c r="E25" s="46">
        <v>851378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851378</v>
      </c>
      <c r="O25" s="47">
        <f t="shared" si="1"/>
        <v>67.02180587262852</v>
      </c>
      <c r="P25" s="9"/>
    </row>
    <row r="26" spans="1:16" ht="15">
      <c r="A26" s="12"/>
      <c r="B26" s="25">
        <v>334.5</v>
      </c>
      <c r="C26" s="20" t="s">
        <v>130</v>
      </c>
      <c r="D26" s="46">
        <v>40867</v>
      </c>
      <c r="E26" s="46">
        <v>10511</v>
      </c>
      <c r="F26" s="46">
        <v>0</v>
      </c>
      <c r="G26" s="46">
        <v>0</v>
      </c>
      <c r="H26" s="46">
        <v>0</v>
      </c>
      <c r="I26" s="46">
        <v>6120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57498</v>
      </c>
      <c r="O26" s="47">
        <f t="shared" si="1"/>
        <v>4.52633236243407</v>
      </c>
      <c r="P26" s="9"/>
    </row>
    <row r="27" spans="1:16" ht="15">
      <c r="A27" s="12"/>
      <c r="B27" s="25">
        <v>335.12</v>
      </c>
      <c r="C27" s="20" t="s">
        <v>119</v>
      </c>
      <c r="D27" s="46">
        <v>486139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486139</v>
      </c>
      <c r="O27" s="47">
        <f t="shared" si="1"/>
        <v>38.26962134928757</v>
      </c>
      <c r="P27" s="9"/>
    </row>
    <row r="28" spans="1:16" ht="15">
      <c r="A28" s="12"/>
      <c r="B28" s="25">
        <v>335.14</v>
      </c>
      <c r="C28" s="20" t="s">
        <v>120</v>
      </c>
      <c r="D28" s="46">
        <v>16472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16472</v>
      </c>
      <c r="O28" s="47">
        <f t="shared" si="1"/>
        <v>1.2967015665590806</v>
      </c>
      <c r="P28" s="9"/>
    </row>
    <row r="29" spans="1:16" ht="15">
      <c r="A29" s="12"/>
      <c r="B29" s="25">
        <v>335.15</v>
      </c>
      <c r="C29" s="20" t="s">
        <v>121</v>
      </c>
      <c r="D29" s="46">
        <v>7889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7889</v>
      </c>
      <c r="O29" s="47">
        <f t="shared" si="1"/>
        <v>0.6210344013225222</v>
      </c>
      <c r="P29" s="9"/>
    </row>
    <row r="30" spans="1:16" ht="15">
      <c r="A30" s="12"/>
      <c r="B30" s="25">
        <v>335.18</v>
      </c>
      <c r="C30" s="20" t="s">
        <v>122</v>
      </c>
      <c r="D30" s="46">
        <v>729043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729043</v>
      </c>
      <c r="O30" s="47">
        <f t="shared" si="1"/>
        <v>57.39140360544753</v>
      </c>
      <c r="P30" s="9"/>
    </row>
    <row r="31" spans="1:16" ht="15">
      <c r="A31" s="12"/>
      <c r="B31" s="25">
        <v>335.23</v>
      </c>
      <c r="C31" s="20" t="s">
        <v>153</v>
      </c>
      <c r="D31" s="46">
        <v>4220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4220</v>
      </c>
      <c r="O31" s="47">
        <f t="shared" si="1"/>
        <v>0.3322049909470204</v>
      </c>
      <c r="P31" s="9"/>
    </row>
    <row r="32" spans="1:16" ht="15">
      <c r="A32" s="12"/>
      <c r="B32" s="25">
        <v>335.49</v>
      </c>
      <c r="C32" s="20" t="s">
        <v>41</v>
      </c>
      <c r="D32" s="46">
        <v>0</v>
      </c>
      <c r="E32" s="46">
        <v>6819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6819</v>
      </c>
      <c r="O32" s="47">
        <f t="shared" si="1"/>
        <v>0.5368023301582303</v>
      </c>
      <c r="P32" s="9"/>
    </row>
    <row r="33" spans="1:16" ht="15">
      <c r="A33" s="12"/>
      <c r="B33" s="25">
        <v>337.2</v>
      </c>
      <c r="C33" s="20" t="s">
        <v>42</v>
      </c>
      <c r="D33" s="46">
        <v>16557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16557</v>
      </c>
      <c r="O33" s="47">
        <f t="shared" si="1"/>
        <v>1.3033928993151225</v>
      </c>
      <c r="P33" s="9"/>
    </row>
    <row r="34" spans="1:16" ht="15">
      <c r="A34" s="12"/>
      <c r="B34" s="25">
        <v>337.4</v>
      </c>
      <c r="C34" s="20" t="s">
        <v>43</v>
      </c>
      <c r="D34" s="46">
        <v>60000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60000</v>
      </c>
      <c r="O34" s="47">
        <f t="shared" si="1"/>
        <v>4.7232937101472094</v>
      </c>
      <c r="P34" s="9"/>
    </row>
    <row r="35" spans="1:16" ht="15">
      <c r="A35" s="12"/>
      <c r="B35" s="25">
        <v>338</v>
      </c>
      <c r="C35" s="20" t="s">
        <v>46</v>
      </c>
      <c r="D35" s="46">
        <v>9260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9260</v>
      </c>
      <c r="O35" s="47">
        <f t="shared" si="1"/>
        <v>0.728961662599386</v>
      </c>
      <c r="P35" s="9"/>
    </row>
    <row r="36" spans="1:16" ht="15">
      <c r="A36" s="12"/>
      <c r="B36" s="25">
        <v>339</v>
      </c>
      <c r="C36" s="20" t="s">
        <v>47</v>
      </c>
      <c r="D36" s="46">
        <v>589195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589195</v>
      </c>
      <c r="O36" s="47">
        <f t="shared" si="1"/>
        <v>46.382350625836416</v>
      </c>
      <c r="P36" s="9"/>
    </row>
    <row r="37" spans="1:16" ht="15.75">
      <c r="A37" s="29" t="s">
        <v>52</v>
      </c>
      <c r="B37" s="30"/>
      <c r="C37" s="31"/>
      <c r="D37" s="32">
        <f aca="true" t="shared" si="7" ref="D37:M37">SUM(D38:D49)</f>
        <v>2233416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6520499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8753915</v>
      </c>
      <c r="O37" s="45">
        <f aca="true" t="shared" si="8" ref="O37:O66">(N37/O$68)</f>
        <v>689.1218609777218</v>
      </c>
      <c r="P37" s="10"/>
    </row>
    <row r="38" spans="1:16" ht="15">
      <c r="A38" s="12"/>
      <c r="B38" s="25">
        <v>341.9</v>
      </c>
      <c r="C38" s="20" t="s">
        <v>123</v>
      </c>
      <c r="D38" s="46">
        <v>1326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9">SUM(D38:M38)</f>
        <v>1326</v>
      </c>
      <c r="O38" s="47">
        <f t="shared" si="8"/>
        <v>0.10438479099425332</v>
      </c>
      <c r="P38" s="9"/>
    </row>
    <row r="39" spans="1:16" ht="15">
      <c r="A39" s="12"/>
      <c r="B39" s="25">
        <v>342.1</v>
      </c>
      <c r="C39" s="20" t="s">
        <v>56</v>
      </c>
      <c r="D39" s="46">
        <v>1520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1520</v>
      </c>
      <c r="O39" s="47">
        <f t="shared" si="8"/>
        <v>0.11965677399039597</v>
      </c>
      <c r="P39" s="9"/>
    </row>
    <row r="40" spans="1:16" ht="15">
      <c r="A40" s="12"/>
      <c r="B40" s="25">
        <v>342.2</v>
      </c>
      <c r="C40" s="20" t="s">
        <v>57</v>
      </c>
      <c r="D40" s="46">
        <v>65565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65565</v>
      </c>
      <c r="O40" s="47">
        <f t="shared" si="8"/>
        <v>5.161379201763363</v>
      </c>
      <c r="P40" s="9"/>
    </row>
    <row r="41" spans="1:16" ht="15">
      <c r="A41" s="12"/>
      <c r="B41" s="25">
        <v>343.3</v>
      </c>
      <c r="C41" s="20" t="s">
        <v>58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2692705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2692705</v>
      </c>
      <c r="O41" s="47">
        <f t="shared" si="8"/>
        <v>211.97394316303235</v>
      </c>
      <c r="P41" s="9"/>
    </row>
    <row r="42" spans="1:16" ht="15">
      <c r="A42" s="12"/>
      <c r="B42" s="25">
        <v>343.4</v>
      </c>
      <c r="C42" s="20" t="s">
        <v>59</v>
      </c>
      <c r="D42" s="46">
        <v>1951606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1951606</v>
      </c>
      <c r="O42" s="47">
        <f t="shared" si="8"/>
        <v>153.6334724080926</v>
      </c>
      <c r="P42" s="9"/>
    </row>
    <row r="43" spans="1:16" ht="15">
      <c r="A43" s="12"/>
      <c r="B43" s="25">
        <v>343.5</v>
      </c>
      <c r="C43" s="20" t="s">
        <v>60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2762926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2762926</v>
      </c>
      <c r="O43" s="47">
        <f t="shared" si="8"/>
        <v>217.50184995670315</v>
      </c>
      <c r="P43" s="9"/>
    </row>
    <row r="44" spans="1:16" ht="15">
      <c r="A44" s="12"/>
      <c r="B44" s="25">
        <v>343.6</v>
      </c>
      <c r="C44" s="20" t="s">
        <v>95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590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590</v>
      </c>
      <c r="O44" s="47">
        <f t="shared" si="8"/>
        <v>0.046445721483114225</v>
      </c>
      <c r="P44" s="9"/>
    </row>
    <row r="45" spans="1:16" ht="15">
      <c r="A45" s="12"/>
      <c r="B45" s="25">
        <v>343.9</v>
      </c>
      <c r="C45" s="20" t="s">
        <v>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1064278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1064278</v>
      </c>
      <c r="O45" s="47">
        <f t="shared" si="8"/>
        <v>83.78162638746753</v>
      </c>
      <c r="P45" s="9"/>
    </row>
    <row r="46" spans="1:16" ht="15">
      <c r="A46" s="12"/>
      <c r="B46" s="25">
        <v>347.2</v>
      </c>
      <c r="C46" s="20" t="s">
        <v>61</v>
      </c>
      <c r="D46" s="46">
        <v>133126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133126</v>
      </c>
      <c r="O46" s="47">
        <f t="shared" si="8"/>
        <v>10.479886640950957</v>
      </c>
      <c r="P46" s="9"/>
    </row>
    <row r="47" spans="1:16" ht="15">
      <c r="A47" s="12"/>
      <c r="B47" s="25">
        <v>347.4</v>
      </c>
      <c r="C47" s="20" t="s">
        <v>62</v>
      </c>
      <c r="D47" s="46">
        <v>34872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34872</v>
      </c>
      <c r="O47" s="47">
        <f t="shared" si="8"/>
        <v>2.745178304337558</v>
      </c>
      <c r="P47" s="9"/>
    </row>
    <row r="48" spans="1:16" ht="15">
      <c r="A48" s="12"/>
      <c r="B48" s="25">
        <v>347.5</v>
      </c>
      <c r="C48" s="20" t="s">
        <v>63</v>
      </c>
      <c r="D48" s="46">
        <v>18345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18345</v>
      </c>
      <c r="O48" s="47">
        <f t="shared" si="8"/>
        <v>1.4441470518775092</v>
      </c>
      <c r="P48" s="9"/>
    </row>
    <row r="49" spans="1:16" ht="15">
      <c r="A49" s="12"/>
      <c r="B49" s="25">
        <v>349</v>
      </c>
      <c r="C49" s="20" t="s">
        <v>1</v>
      </c>
      <c r="D49" s="46">
        <v>27056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27056</v>
      </c>
      <c r="O49" s="47">
        <f t="shared" si="8"/>
        <v>2.129890577029048</v>
      </c>
      <c r="P49" s="9"/>
    </row>
    <row r="50" spans="1:16" ht="15.75">
      <c r="A50" s="29" t="s">
        <v>53</v>
      </c>
      <c r="B50" s="30"/>
      <c r="C50" s="31"/>
      <c r="D50" s="32">
        <f aca="true" t="shared" si="10" ref="D50:M50">SUM(D51:D54)</f>
        <v>80526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66">SUM(D50:M50)</f>
        <v>80526</v>
      </c>
      <c r="O50" s="45">
        <f t="shared" si="8"/>
        <v>6.33913248838857</v>
      </c>
      <c r="P50" s="10"/>
    </row>
    <row r="51" spans="1:16" ht="15">
      <c r="A51" s="13"/>
      <c r="B51" s="39">
        <v>351.1</v>
      </c>
      <c r="C51" s="21" t="s">
        <v>98</v>
      </c>
      <c r="D51" s="46">
        <v>25795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25795</v>
      </c>
      <c r="O51" s="47">
        <f t="shared" si="8"/>
        <v>2.030622687554121</v>
      </c>
      <c r="P51" s="9"/>
    </row>
    <row r="52" spans="1:16" ht="15">
      <c r="A52" s="13"/>
      <c r="B52" s="39">
        <v>351.3</v>
      </c>
      <c r="C52" s="21" t="s">
        <v>156</v>
      </c>
      <c r="D52" s="46">
        <v>2654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2654</v>
      </c>
      <c r="O52" s="47">
        <f t="shared" si="8"/>
        <v>0.20892702511217823</v>
      </c>
      <c r="P52" s="9"/>
    </row>
    <row r="53" spans="1:16" ht="15">
      <c r="A53" s="13"/>
      <c r="B53" s="39">
        <v>354</v>
      </c>
      <c r="C53" s="21" t="s">
        <v>68</v>
      </c>
      <c r="D53" s="46">
        <v>48775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48775</v>
      </c>
      <c r="O53" s="47">
        <f t="shared" si="8"/>
        <v>3.839644178540502</v>
      </c>
      <c r="P53" s="9"/>
    </row>
    <row r="54" spans="1:16" ht="15">
      <c r="A54" s="13"/>
      <c r="B54" s="39">
        <v>359</v>
      </c>
      <c r="C54" s="21" t="s">
        <v>69</v>
      </c>
      <c r="D54" s="46">
        <v>3302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3302</v>
      </c>
      <c r="O54" s="47">
        <f t="shared" si="8"/>
        <v>0.2599385971817681</v>
      </c>
      <c r="P54" s="9"/>
    </row>
    <row r="55" spans="1:16" ht="15.75">
      <c r="A55" s="29" t="s">
        <v>4</v>
      </c>
      <c r="B55" s="30"/>
      <c r="C55" s="31"/>
      <c r="D55" s="32">
        <f aca="true" t="shared" si="12" ref="D55:M55">SUM(D56:D60)</f>
        <v>277654</v>
      </c>
      <c r="E55" s="32">
        <f t="shared" si="12"/>
        <v>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27881</v>
      </c>
      <c r="J55" s="32">
        <f t="shared" si="12"/>
        <v>181579</v>
      </c>
      <c r="K55" s="32">
        <f t="shared" si="12"/>
        <v>0</v>
      </c>
      <c r="L55" s="32">
        <f t="shared" si="12"/>
        <v>360</v>
      </c>
      <c r="M55" s="32">
        <f t="shared" si="12"/>
        <v>0</v>
      </c>
      <c r="N55" s="32">
        <f t="shared" si="11"/>
        <v>487474</v>
      </c>
      <c r="O55" s="45">
        <f t="shared" si="8"/>
        <v>38.374714634338346</v>
      </c>
      <c r="P55" s="10"/>
    </row>
    <row r="56" spans="1:16" ht="15">
      <c r="A56" s="12"/>
      <c r="B56" s="25">
        <v>361.1</v>
      </c>
      <c r="C56" s="20" t="s">
        <v>70</v>
      </c>
      <c r="D56" s="46">
        <v>6840</v>
      </c>
      <c r="E56" s="46">
        <v>0</v>
      </c>
      <c r="F56" s="46">
        <v>0</v>
      </c>
      <c r="G56" s="46">
        <v>0</v>
      </c>
      <c r="H56" s="46">
        <v>0</v>
      </c>
      <c r="I56" s="46">
        <v>4992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11832</v>
      </c>
      <c r="O56" s="47">
        <f t="shared" si="8"/>
        <v>0.9314335196410297</v>
      </c>
      <c r="P56" s="9"/>
    </row>
    <row r="57" spans="1:16" ht="15">
      <c r="A57" s="12"/>
      <c r="B57" s="25">
        <v>364</v>
      </c>
      <c r="C57" s="20" t="s">
        <v>124</v>
      </c>
      <c r="D57" s="46">
        <v>1137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1137</v>
      </c>
      <c r="O57" s="47">
        <f t="shared" si="8"/>
        <v>0.08950641580728962</v>
      </c>
      <c r="P57" s="9"/>
    </row>
    <row r="58" spans="1:16" ht="15">
      <c r="A58" s="12"/>
      <c r="B58" s="25">
        <v>365</v>
      </c>
      <c r="C58" s="20" t="s">
        <v>140</v>
      </c>
      <c r="D58" s="46">
        <v>126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126</v>
      </c>
      <c r="O58" s="47">
        <f t="shared" si="8"/>
        <v>0.00991891679130914</v>
      </c>
      <c r="P58" s="9"/>
    </row>
    <row r="59" spans="1:16" ht="15">
      <c r="A59" s="12"/>
      <c r="B59" s="25">
        <v>366</v>
      </c>
      <c r="C59" s="20" t="s">
        <v>74</v>
      </c>
      <c r="D59" s="46">
        <v>83253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83253</v>
      </c>
      <c r="O59" s="47">
        <f t="shared" si="8"/>
        <v>6.55380618751476</v>
      </c>
      <c r="P59" s="9"/>
    </row>
    <row r="60" spans="1:16" ht="15">
      <c r="A60" s="12"/>
      <c r="B60" s="25">
        <v>369.9</v>
      </c>
      <c r="C60" s="20" t="s">
        <v>75</v>
      </c>
      <c r="D60" s="46">
        <v>186298</v>
      </c>
      <c r="E60" s="46">
        <v>0</v>
      </c>
      <c r="F60" s="46">
        <v>0</v>
      </c>
      <c r="G60" s="46">
        <v>0</v>
      </c>
      <c r="H60" s="46">
        <v>0</v>
      </c>
      <c r="I60" s="46">
        <v>22889</v>
      </c>
      <c r="J60" s="46">
        <v>181579</v>
      </c>
      <c r="K60" s="46">
        <v>0</v>
      </c>
      <c r="L60" s="46">
        <v>360</v>
      </c>
      <c r="M60" s="46">
        <v>0</v>
      </c>
      <c r="N60" s="46">
        <f t="shared" si="11"/>
        <v>391126</v>
      </c>
      <c r="O60" s="47">
        <f t="shared" si="8"/>
        <v>30.790049594583955</v>
      </c>
      <c r="P60" s="9"/>
    </row>
    <row r="61" spans="1:16" ht="15.75">
      <c r="A61" s="29" t="s">
        <v>54</v>
      </c>
      <c r="B61" s="30"/>
      <c r="C61" s="31"/>
      <c r="D61" s="32">
        <f aca="true" t="shared" si="13" ref="D61:M61">SUM(D62:D65)</f>
        <v>3445085</v>
      </c>
      <c r="E61" s="32">
        <f t="shared" si="13"/>
        <v>632418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20294</v>
      </c>
      <c r="M61" s="32">
        <f t="shared" si="13"/>
        <v>0</v>
      </c>
      <c r="N61" s="32">
        <f t="shared" si="11"/>
        <v>4097797</v>
      </c>
      <c r="O61" s="45">
        <f t="shared" si="8"/>
        <v>322.5849799260017</v>
      </c>
      <c r="P61" s="9"/>
    </row>
    <row r="62" spans="1:16" ht="15">
      <c r="A62" s="12"/>
      <c r="B62" s="25">
        <v>381</v>
      </c>
      <c r="C62" s="20" t="s">
        <v>76</v>
      </c>
      <c r="D62" s="46">
        <v>950362</v>
      </c>
      <c r="E62" s="46">
        <v>583888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1534250</v>
      </c>
      <c r="O62" s="47">
        <f t="shared" si="8"/>
        <v>120.77855624655594</v>
      </c>
      <c r="P62" s="9"/>
    </row>
    <row r="63" spans="1:16" ht="15">
      <c r="A63" s="12"/>
      <c r="B63" s="25">
        <v>382</v>
      </c>
      <c r="C63" s="20" t="s">
        <v>86</v>
      </c>
      <c r="D63" s="46">
        <v>1494723</v>
      </c>
      <c r="E63" s="46">
        <v>48530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1543253</v>
      </c>
      <c r="O63" s="47">
        <f t="shared" si="8"/>
        <v>121.48728646776352</v>
      </c>
      <c r="P63" s="9"/>
    </row>
    <row r="64" spans="1:16" ht="15">
      <c r="A64" s="12"/>
      <c r="B64" s="25">
        <v>384</v>
      </c>
      <c r="C64" s="20" t="s">
        <v>77</v>
      </c>
      <c r="D64" s="46">
        <v>1000000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1000000</v>
      </c>
      <c r="O64" s="47">
        <f t="shared" si="8"/>
        <v>78.72156183578682</v>
      </c>
      <c r="P64" s="9"/>
    </row>
    <row r="65" spans="1:16" ht="15.75" thickBot="1">
      <c r="A65" s="12"/>
      <c r="B65" s="25">
        <v>389.4</v>
      </c>
      <c r="C65" s="20" t="s">
        <v>125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20294</v>
      </c>
      <c r="M65" s="46">
        <v>0</v>
      </c>
      <c r="N65" s="46">
        <f t="shared" si="11"/>
        <v>20294</v>
      </c>
      <c r="O65" s="47">
        <f t="shared" si="8"/>
        <v>1.5975753758954578</v>
      </c>
      <c r="P65" s="9"/>
    </row>
    <row r="66" spans="1:119" ht="16.5" thickBot="1">
      <c r="A66" s="14" t="s">
        <v>65</v>
      </c>
      <c r="B66" s="23"/>
      <c r="C66" s="22"/>
      <c r="D66" s="15">
        <f aca="true" t="shared" si="14" ref="D66:M66">SUM(D5,D16,D22,D37,D50,D55,D61)</f>
        <v>14636964</v>
      </c>
      <c r="E66" s="15">
        <f t="shared" si="14"/>
        <v>1913156</v>
      </c>
      <c r="F66" s="15">
        <f t="shared" si="14"/>
        <v>0</v>
      </c>
      <c r="G66" s="15">
        <f t="shared" si="14"/>
        <v>0</v>
      </c>
      <c r="H66" s="15">
        <f t="shared" si="14"/>
        <v>0</v>
      </c>
      <c r="I66" s="15">
        <f t="shared" si="14"/>
        <v>6664423</v>
      </c>
      <c r="J66" s="15">
        <f t="shared" si="14"/>
        <v>181579</v>
      </c>
      <c r="K66" s="15">
        <f t="shared" si="14"/>
        <v>0</v>
      </c>
      <c r="L66" s="15">
        <f t="shared" si="14"/>
        <v>20654</v>
      </c>
      <c r="M66" s="15">
        <f t="shared" si="14"/>
        <v>1375280</v>
      </c>
      <c r="N66" s="15">
        <f t="shared" si="11"/>
        <v>24792056</v>
      </c>
      <c r="O66" s="38">
        <f t="shared" si="8"/>
        <v>1951.6693694402898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157</v>
      </c>
      <c r="M68" s="48"/>
      <c r="N68" s="48"/>
      <c r="O68" s="43">
        <v>12703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100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4719194</v>
      </c>
      <c r="E5" s="27">
        <f t="shared" si="0"/>
        <v>341364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1210342</v>
      </c>
      <c r="N5" s="28">
        <f>SUM(D5:M5)</f>
        <v>6270900</v>
      </c>
      <c r="O5" s="33">
        <f aca="true" t="shared" si="1" ref="O5:O36">(N5/O$72)</f>
        <v>494.6675080855092</v>
      </c>
      <c r="P5" s="6"/>
    </row>
    <row r="6" spans="1:16" ht="15">
      <c r="A6" s="12"/>
      <c r="B6" s="25">
        <v>311</v>
      </c>
      <c r="C6" s="20" t="s">
        <v>3</v>
      </c>
      <c r="D6" s="46">
        <v>2965814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1210342</v>
      </c>
      <c r="N6" s="46">
        <f>SUM(D6:M6)</f>
        <v>4176156</v>
      </c>
      <c r="O6" s="47">
        <f t="shared" si="1"/>
        <v>329.42778259840657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197591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197591</v>
      </c>
      <c r="O7" s="47">
        <f t="shared" si="1"/>
        <v>15.58657411059399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143773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143773</v>
      </c>
      <c r="O8" s="47">
        <f t="shared" si="1"/>
        <v>11.341247929320817</v>
      </c>
      <c r="P8" s="9"/>
    </row>
    <row r="9" spans="1:16" ht="15">
      <c r="A9" s="12"/>
      <c r="B9" s="25">
        <v>314.1</v>
      </c>
      <c r="C9" s="20" t="s">
        <v>13</v>
      </c>
      <c r="D9" s="46">
        <v>928639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928639</v>
      </c>
      <c r="O9" s="47">
        <f t="shared" si="1"/>
        <v>73.25384554705371</v>
      </c>
      <c r="P9" s="9"/>
    </row>
    <row r="10" spans="1:16" ht="15">
      <c r="A10" s="12"/>
      <c r="B10" s="25">
        <v>314.3</v>
      </c>
      <c r="C10" s="20" t="s">
        <v>14</v>
      </c>
      <c r="D10" s="46">
        <v>244578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244578</v>
      </c>
      <c r="O10" s="47">
        <f t="shared" si="1"/>
        <v>19.293050406247534</v>
      </c>
      <c r="P10" s="9"/>
    </row>
    <row r="11" spans="1:16" ht="15">
      <c r="A11" s="12"/>
      <c r="B11" s="25">
        <v>314.4</v>
      </c>
      <c r="C11" s="20" t="s">
        <v>15</v>
      </c>
      <c r="D11" s="46">
        <v>9899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9899</v>
      </c>
      <c r="O11" s="47">
        <f t="shared" si="1"/>
        <v>0.7808629802003628</v>
      </c>
      <c r="P11" s="9"/>
    </row>
    <row r="12" spans="1:16" ht="15">
      <c r="A12" s="12"/>
      <c r="B12" s="25">
        <v>314.7</v>
      </c>
      <c r="C12" s="20" t="s">
        <v>16</v>
      </c>
      <c r="D12" s="46">
        <v>1989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1989</v>
      </c>
      <c r="O12" s="47">
        <f t="shared" si="1"/>
        <v>0.15689831979174884</v>
      </c>
      <c r="P12" s="9"/>
    </row>
    <row r="13" spans="1:16" ht="15">
      <c r="A13" s="12"/>
      <c r="B13" s="25">
        <v>314.8</v>
      </c>
      <c r="C13" s="20" t="s">
        <v>17</v>
      </c>
      <c r="D13" s="46">
        <v>9782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9782</v>
      </c>
      <c r="O13" s="47">
        <f t="shared" si="1"/>
        <v>0.7716336672714365</v>
      </c>
      <c r="P13" s="9"/>
    </row>
    <row r="14" spans="1:16" ht="15">
      <c r="A14" s="12"/>
      <c r="B14" s="25">
        <v>314.9</v>
      </c>
      <c r="C14" s="20" t="s">
        <v>152</v>
      </c>
      <c r="D14" s="46">
        <v>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</v>
      </c>
      <c r="O14" s="47">
        <f t="shared" si="1"/>
        <v>0.0003944150824327522</v>
      </c>
      <c r="P14" s="9"/>
    </row>
    <row r="15" spans="1:16" ht="15">
      <c r="A15" s="12"/>
      <c r="B15" s="25">
        <v>315</v>
      </c>
      <c r="C15" s="20" t="s">
        <v>116</v>
      </c>
      <c r="D15" s="46">
        <v>369548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369548</v>
      </c>
      <c r="O15" s="47">
        <f t="shared" si="1"/>
        <v>29.151060976571745</v>
      </c>
      <c r="P15" s="9"/>
    </row>
    <row r="16" spans="1:16" ht="15">
      <c r="A16" s="12"/>
      <c r="B16" s="25">
        <v>316</v>
      </c>
      <c r="C16" s="20" t="s">
        <v>117</v>
      </c>
      <c r="D16" s="46">
        <v>188940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188940</v>
      </c>
      <c r="O16" s="47">
        <f t="shared" si="1"/>
        <v>14.904157134968841</v>
      </c>
      <c r="P16" s="9"/>
    </row>
    <row r="17" spans="1:16" ht="15.75">
      <c r="A17" s="29" t="s">
        <v>20</v>
      </c>
      <c r="B17" s="30"/>
      <c r="C17" s="31"/>
      <c r="D17" s="32">
        <f aca="true" t="shared" si="3" ref="D17:M17">SUM(D18:D22)</f>
        <v>937113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5">SUM(D17:M17)</f>
        <v>937113</v>
      </c>
      <c r="O17" s="45">
        <f t="shared" si="1"/>
        <v>73.92230022876075</v>
      </c>
      <c r="P17" s="10"/>
    </row>
    <row r="18" spans="1:16" ht="15">
      <c r="A18" s="12"/>
      <c r="B18" s="25">
        <v>322</v>
      </c>
      <c r="C18" s="20" t="s">
        <v>0</v>
      </c>
      <c r="D18" s="46">
        <v>171399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171399</v>
      </c>
      <c r="O18" s="47">
        <f t="shared" si="1"/>
        <v>13.52047014277826</v>
      </c>
      <c r="P18" s="9"/>
    </row>
    <row r="19" spans="1:16" ht="15">
      <c r="A19" s="12"/>
      <c r="B19" s="25">
        <v>323.1</v>
      </c>
      <c r="C19" s="20" t="s">
        <v>21</v>
      </c>
      <c r="D19" s="46">
        <v>676327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676327</v>
      </c>
      <c r="O19" s="47">
        <f t="shared" si="1"/>
        <v>53.3507138912992</v>
      </c>
      <c r="P19" s="9"/>
    </row>
    <row r="20" spans="1:16" ht="15">
      <c r="A20" s="12"/>
      <c r="B20" s="25">
        <v>323.4</v>
      </c>
      <c r="C20" s="20" t="s">
        <v>22</v>
      </c>
      <c r="D20" s="46">
        <v>10262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10262</v>
      </c>
      <c r="O20" s="47">
        <f t="shared" si="1"/>
        <v>0.8094975151849807</v>
      </c>
      <c r="P20" s="9"/>
    </row>
    <row r="21" spans="1:16" ht="15">
      <c r="A21" s="12"/>
      <c r="B21" s="25">
        <v>323.7</v>
      </c>
      <c r="C21" s="20" t="s">
        <v>23</v>
      </c>
      <c r="D21" s="46">
        <v>65876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65876</v>
      </c>
      <c r="O21" s="47">
        <f t="shared" si="1"/>
        <v>5.196497594067997</v>
      </c>
      <c r="P21" s="9"/>
    </row>
    <row r="22" spans="1:16" ht="15">
      <c r="A22" s="12"/>
      <c r="B22" s="25">
        <v>329</v>
      </c>
      <c r="C22" s="20" t="s">
        <v>28</v>
      </c>
      <c r="D22" s="46">
        <v>13249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13249</v>
      </c>
      <c r="O22" s="47">
        <f t="shared" si="1"/>
        <v>1.0451210854303068</v>
      </c>
      <c r="P22" s="9"/>
    </row>
    <row r="23" spans="1:16" ht="15.75">
      <c r="A23" s="29" t="s">
        <v>30</v>
      </c>
      <c r="B23" s="30"/>
      <c r="C23" s="31"/>
      <c r="D23" s="32">
        <f aca="true" t="shared" si="5" ref="D23:M23">SUM(D24:D39)</f>
        <v>3669332</v>
      </c>
      <c r="E23" s="32">
        <f t="shared" si="5"/>
        <v>235433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588668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4493433</v>
      </c>
      <c r="O23" s="45">
        <f t="shared" si="1"/>
        <v>354.4555494202098</v>
      </c>
      <c r="P23" s="10"/>
    </row>
    <row r="24" spans="1:16" ht="15">
      <c r="A24" s="12"/>
      <c r="B24" s="25">
        <v>331.2</v>
      </c>
      <c r="C24" s="20" t="s">
        <v>29</v>
      </c>
      <c r="D24" s="46">
        <v>55140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55140</v>
      </c>
      <c r="O24" s="47">
        <f t="shared" si="1"/>
        <v>4.349609529068392</v>
      </c>
      <c r="P24" s="9"/>
    </row>
    <row r="25" spans="1:16" ht="15">
      <c r="A25" s="12"/>
      <c r="B25" s="25">
        <v>331.5</v>
      </c>
      <c r="C25" s="20" t="s">
        <v>103</v>
      </c>
      <c r="D25" s="46">
        <v>1575502</v>
      </c>
      <c r="E25" s="46">
        <v>4211</v>
      </c>
      <c r="F25" s="46">
        <v>0</v>
      </c>
      <c r="G25" s="46">
        <v>0</v>
      </c>
      <c r="H25" s="46">
        <v>0</v>
      </c>
      <c r="I25" s="46">
        <v>142273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1721986</v>
      </c>
      <c r="O25" s="47">
        <f t="shared" si="1"/>
        <v>135.83545002760906</v>
      </c>
      <c r="P25" s="9"/>
    </row>
    <row r="26" spans="1:16" ht="15">
      <c r="A26" s="12"/>
      <c r="B26" s="25">
        <v>334.36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299809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4">SUM(D26:M26)</f>
        <v>299809</v>
      </c>
      <c r="O26" s="47">
        <f t="shared" si="1"/>
        <v>23.649838289816202</v>
      </c>
      <c r="P26" s="9"/>
    </row>
    <row r="27" spans="1:16" ht="15">
      <c r="A27" s="12"/>
      <c r="B27" s="25">
        <v>334.49</v>
      </c>
      <c r="C27" s="20" t="s">
        <v>34</v>
      </c>
      <c r="D27" s="46">
        <v>0</v>
      </c>
      <c r="E27" s="46">
        <v>173347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173347</v>
      </c>
      <c r="O27" s="47">
        <f t="shared" si="1"/>
        <v>13.67413425889406</v>
      </c>
      <c r="P27" s="9"/>
    </row>
    <row r="28" spans="1:16" ht="15">
      <c r="A28" s="12"/>
      <c r="B28" s="25">
        <v>334.5</v>
      </c>
      <c r="C28" s="20" t="s">
        <v>130</v>
      </c>
      <c r="D28" s="46">
        <v>168587</v>
      </c>
      <c r="E28" s="46">
        <v>1029</v>
      </c>
      <c r="F28" s="46">
        <v>0</v>
      </c>
      <c r="G28" s="46">
        <v>0</v>
      </c>
      <c r="H28" s="46">
        <v>0</v>
      </c>
      <c r="I28" s="46">
        <v>2587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172203</v>
      </c>
      <c r="O28" s="47">
        <f t="shared" si="1"/>
        <v>13.583892088033446</v>
      </c>
      <c r="P28" s="9"/>
    </row>
    <row r="29" spans="1:16" ht="15">
      <c r="A29" s="12"/>
      <c r="B29" s="25">
        <v>335.12</v>
      </c>
      <c r="C29" s="20" t="s">
        <v>119</v>
      </c>
      <c r="D29" s="46">
        <v>471455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471455</v>
      </c>
      <c r="O29" s="47">
        <f t="shared" si="1"/>
        <v>37.18979253766664</v>
      </c>
      <c r="P29" s="9"/>
    </row>
    <row r="30" spans="1:16" ht="15">
      <c r="A30" s="12"/>
      <c r="B30" s="25">
        <v>335.14</v>
      </c>
      <c r="C30" s="20" t="s">
        <v>120</v>
      </c>
      <c r="D30" s="46">
        <v>16925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16925</v>
      </c>
      <c r="O30" s="47">
        <f t="shared" si="1"/>
        <v>1.3350950540348663</v>
      </c>
      <c r="P30" s="9"/>
    </row>
    <row r="31" spans="1:16" ht="15">
      <c r="A31" s="12"/>
      <c r="B31" s="25">
        <v>335.15</v>
      </c>
      <c r="C31" s="20" t="s">
        <v>121</v>
      </c>
      <c r="D31" s="46">
        <v>6464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6464</v>
      </c>
      <c r="O31" s="47">
        <f t="shared" si="1"/>
        <v>0.5098998185690621</v>
      </c>
      <c r="P31" s="9"/>
    </row>
    <row r="32" spans="1:16" ht="15">
      <c r="A32" s="12"/>
      <c r="B32" s="25">
        <v>335.18</v>
      </c>
      <c r="C32" s="20" t="s">
        <v>122</v>
      </c>
      <c r="D32" s="46">
        <v>698174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698174</v>
      </c>
      <c r="O32" s="47">
        <f t="shared" si="1"/>
        <v>55.07407115248087</v>
      </c>
      <c r="P32" s="9"/>
    </row>
    <row r="33" spans="1:16" ht="15">
      <c r="A33" s="12"/>
      <c r="B33" s="25">
        <v>335.23</v>
      </c>
      <c r="C33" s="20" t="s">
        <v>153</v>
      </c>
      <c r="D33" s="46">
        <v>3720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3720</v>
      </c>
      <c r="O33" s="47">
        <f t="shared" si="1"/>
        <v>0.29344482132996763</v>
      </c>
      <c r="P33" s="9"/>
    </row>
    <row r="34" spans="1:16" ht="15">
      <c r="A34" s="12"/>
      <c r="B34" s="25">
        <v>335.49</v>
      </c>
      <c r="C34" s="20" t="s">
        <v>41</v>
      </c>
      <c r="D34" s="46">
        <v>0</v>
      </c>
      <c r="E34" s="46">
        <v>6846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6846</v>
      </c>
      <c r="O34" s="47">
        <f t="shared" si="1"/>
        <v>0.5400331308669244</v>
      </c>
      <c r="P34" s="9"/>
    </row>
    <row r="35" spans="1:16" ht="15">
      <c r="A35" s="12"/>
      <c r="B35" s="25">
        <v>337.2</v>
      </c>
      <c r="C35" s="20" t="s">
        <v>42</v>
      </c>
      <c r="D35" s="46">
        <v>744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0">SUM(D35:M35)</f>
        <v>744</v>
      </c>
      <c r="O35" s="47">
        <f t="shared" si="1"/>
        <v>0.05868896426599353</v>
      </c>
      <c r="P35" s="9"/>
    </row>
    <row r="36" spans="1:16" ht="15">
      <c r="A36" s="12"/>
      <c r="B36" s="25">
        <v>337.3</v>
      </c>
      <c r="C36" s="20" t="s">
        <v>93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143999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143999</v>
      </c>
      <c r="O36" s="47">
        <f t="shared" si="1"/>
        <v>11.359075491046777</v>
      </c>
      <c r="P36" s="9"/>
    </row>
    <row r="37" spans="1:16" ht="15">
      <c r="A37" s="12"/>
      <c r="B37" s="25">
        <v>337.4</v>
      </c>
      <c r="C37" s="20" t="s">
        <v>43</v>
      </c>
      <c r="D37" s="46">
        <v>59000</v>
      </c>
      <c r="E37" s="46">
        <v>50000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109000</v>
      </c>
      <c r="O37" s="47">
        <f aca="true" t="shared" si="8" ref="O37:O68">(N37/O$72)</f>
        <v>8.598248797033998</v>
      </c>
      <c r="P37" s="9"/>
    </row>
    <row r="38" spans="1:16" ht="15">
      <c r="A38" s="12"/>
      <c r="B38" s="25">
        <v>338</v>
      </c>
      <c r="C38" s="20" t="s">
        <v>46</v>
      </c>
      <c r="D38" s="46">
        <v>15523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15523</v>
      </c>
      <c r="O38" s="47">
        <f t="shared" si="8"/>
        <v>1.2245010649207226</v>
      </c>
      <c r="P38" s="9"/>
    </row>
    <row r="39" spans="1:16" ht="15">
      <c r="A39" s="12"/>
      <c r="B39" s="25">
        <v>339</v>
      </c>
      <c r="C39" s="20" t="s">
        <v>47</v>
      </c>
      <c r="D39" s="46">
        <v>598098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598098</v>
      </c>
      <c r="O39" s="47">
        <f t="shared" si="8"/>
        <v>47.179774394572846</v>
      </c>
      <c r="P39" s="9"/>
    </row>
    <row r="40" spans="1:16" ht="15.75">
      <c r="A40" s="29" t="s">
        <v>52</v>
      </c>
      <c r="B40" s="30"/>
      <c r="C40" s="31"/>
      <c r="D40" s="32">
        <f aca="true" t="shared" si="9" ref="D40:M40">SUM(D41:D53)</f>
        <v>2137703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6637457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8775160</v>
      </c>
      <c r="O40" s="45">
        <f t="shared" si="8"/>
        <v>692.211090952118</v>
      </c>
      <c r="P40" s="10"/>
    </row>
    <row r="41" spans="1:16" ht="15">
      <c r="A41" s="12"/>
      <c r="B41" s="25">
        <v>341.9</v>
      </c>
      <c r="C41" s="20" t="s">
        <v>123</v>
      </c>
      <c r="D41" s="46">
        <v>1159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3">SUM(D41:M41)</f>
        <v>1159</v>
      </c>
      <c r="O41" s="47">
        <f t="shared" si="8"/>
        <v>0.09142541610791197</v>
      </c>
      <c r="P41" s="9"/>
    </row>
    <row r="42" spans="1:16" ht="15">
      <c r="A42" s="12"/>
      <c r="B42" s="25">
        <v>342.1</v>
      </c>
      <c r="C42" s="20" t="s">
        <v>56</v>
      </c>
      <c r="D42" s="46">
        <v>10315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10315</v>
      </c>
      <c r="O42" s="47">
        <f t="shared" si="8"/>
        <v>0.8136783150587679</v>
      </c>
      <c r="P42" s="9"/>
    </row>
    <row r="43" spans="1:16" ht="15">
      <c r="A43" s="12"/>
      <c r="B43" s="25">
        <v>342.2</v>
      </c>
      <c r="C43" s="20" t="s">
        <v>57</v>
      </c>
      <c r="D43" s="46">
        <v>49607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49607</v>
      </c>
      <c r="O43" s="47">
        <f t="shared" si="8"/>
        <v>3.913149798848308</v>
      </c>
      <c r="P43" s="9"/>
    </row>
    <row r="44" spans="1:16" ht="15">
      <c r="A44" s="12"/>
      <c r="B44" s="25">
        <v>343.3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2758511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2758511</v>
      </c>
      <c r="O44" s="47">
        <f t="shared" si="8"/>
        <v>217.59966869133075</v>
      </c>
      <c r="P44" s="9"/>
    </row>
    <row r="45" spans="1:16" ht="15">
      <c r="A45" s="12"/>
      <c r="B45" s="25">
        <v>343.4</v>
      </c>
      <c r="C45" s="20" t="s">
        <v>59</v>
      </c>
      <c r="D45" s="46">
        <v>1887886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1887886</v>
      </c>
      <c r="O45" s="47">
        <f t="shared" si="8"/>
        <v>148.92214246272778</v>
      </c>
      <c r="P45" s="9"/>
    </row>
    <row r="46" spans="1:16" ht="15">
      <c r="A46" s="12"/>
      <c r="B46" s="25">
        <v>343.5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2807568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2807568</v>
      </c>
      <c r="O46" s="47">
        <f t="shared" si="8"/>
        <v>221.46943283111145</v>
      </c>
      <c r="P46" s="9"/>
    </row>
    <row r="47" spans="1:16" ht="15">
      <c r="A47" s="12"/>
      <c r="B47" s="25">
        <v>343.6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7065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7065</v>
      </c>
      <c r="O47" s="47">
        <f t="shared" si="8"/>
        <v>0.557308511477479</v>
      </c>
      <c r="P47" s="9"/>
    </row>
    <row r="48" spans="1:16" ht="15">
      <c r="A48" s="12"/>
      <c r="B48" s="25">
        <v>343.9</v>
      </c>
      <c r="C48" s="20" t="s">
        <v>96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1064313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1064313</v>
      </c>
      <c r="O48" s="47">
        <f t="shared" si="8"/>
        <v>83.95621992584996</v>
      </c>
      <c r="P48" s="9"/>
    </row>
    <row r="49" spans="1:16" ht="15">
      <c r="A49" s="12"/>
      <c r="B49" s="25">
        <v>347.2</v>
      </c>
      <c r="C49" s="20" t="s">
        <v>61</v>
      </c>
      <c r="D49" s="46">
        <v>119025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119025</v>
      </c>
      <c r="O49" s="47">
        <f t="shared" si="8"/>
        <v>9.389051037311667</v>
      </c>
      <c r="P49" s="9"/>
    </row>
    <row r="50" spans="1:16" ht="15">
      <c r="A50" s="12"/>
      <c r="B50" s="25">
        <v>347.4</v>
      </c>
      <c r="C50" s="20" t="s">
        <v>62</v>
      </c>
      <c r="D50" s="46">
        <v>27064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27064</v>
      </c>
      <c r="O50" s="47">
        <f t="shared" si="8"/>
        <v>2.134889958192001</v>
      </c>
      <c r="P50" s="9"/>
    </row>
    <row r="51" spans="1:16" ht="15">
      <c r="A51" s="12"/>
      <c r="B51" s="25">
        <v>347.5</v>
      </c>
      <c r="C51" s="20" t="s">
        <v>63</v>
      </c>
      <c r="D51" s="46">
        <v>15313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15313</v>
      </c>
      <c r="O51" s="47">
        <f t="shared" si="8"/>
        <v>1.207935631458547</v>
      </c>
      <c r="P51" s="9"/>
    </row>
    <row r="52" spans="1:16" ht="15">
      <c r="A52" s="12"/>
      <c r="B52" s="25">
        <v>347.9</v>
      </c>
      <c r="C52" s="20" t="s">
        <v>64</v>
      </c>
      <c r="D52" s="46">
        <v>7072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7072</v>
      </c>
      <c r="O52" s="47">
        <f t="shared" si="8"/>
        <v>0.5578606925928847</v>
      </c>
      <c r="P52" s="9"/>
    </row>
    <row r="53" spans="1:16" ht="15">
      <c r="A53" s="12"/>
      <c r="B53" s="25">
        <v>349</v>
      </c>
      <c r="C53" s="20" t="s">
        <v>1</v>
      </c>
      <c r="D53" s="46">
        <v>20262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20262</v>
      </c>
      <c r="O53" s="47">
        <f t="shared" si="8"/>
        <v>1.598327680050485</v>
      </c>
      <c r="P53" s="9"/>
    </row>
    <row r="54" spans="1:16" ht="15.75">
      <c r="A54" s="29" t="s">
        <v>53</v>
      </c>
      <c r="B54" s="30"/>
      <c r="C54" s="31"/>
      <c r="D54" s="32">
        <f aca="true" t="shared" si="11" ref="D54:M54">SUM(D55:D57)</f>
        <v>75068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70">SUM(D54:M54)</f>
        <v>75068</v>
      </c>
      <c r="O54" s="45">
        <f t="shared" si="8"/>
        <v>5.921590281612369</v>
      </c>
      <c r="P54" s="10"/>
    </row>
    <row r="55" spans="1:16" ht="15">
      <c r="A55" s="13"/>
      <c r="B55" s="39">
        <v>351.1</v>
      </c>
      <c r="C55" s="21" t="s">
        <v>98</v>
      </c>
      <c r="D55" s="46">
        <v>27699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27699</v>
      </c>
      <c r="O55" s="47">
        <f t="shared" si="8"/>
        <v>2.1849806736609607</v>
      </c>
      <c r="P55" s="9"/>
    </row>
    <row r="56" spans="1:16" ht="15">
      <c r="A56" s="13"/>
      <c r="B56" s="39">
        <v>354</v>
      </c>
      <c r="C56" s="21" t="s">
        <v>68</v>
      </c>
      <c r="D56" s="46">
        <v>46328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46328</v>
      </c>
      <c r="O56" s="47">
        <f t="shared" si="8"/>
        <v>3.654492387788909</v>
      </c>
      <c r="P56" s="9"/>
    </row>
    <row r="57" spans="1:16" ht="15">
      <c r="A57" s="13"/>
      <c r="B57" s="39">
        <v>359</v>
      </c>
      <c r="C57" s="21" t="s">
        <v>69</v>
      </c>
      <c r="D57" s="46">
        <v>1041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1041</v>
      </c>
      <c r="O57" s="47">
        <f t="shared" si="8"/>
        <v>0.08211722016249902</v>
      </c>
      <c r="P57" s="9"/>
    </row>
    <row r="58" spans="1:16" ht="15.75">
      <c r="A58" s="29" t="s">
        <v>4</v>
      </c>
      <c r="B58" s="30"/>
      <c r="C58" s="31"/>
      <c r="D58" s="32">
        <f aca="true" t="shared" si="13" ref="D58:M58">SUM(D59:D64)</f>
        <v>294154</v>
      </c>
      <c r="E58" s="32">
        <f t="shared" si="13"/>
        <v>35676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139225</v>
      </c>
      <c r="J58" s="32">
        <f t="shared" si="13"/>
        <v>268645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2"/>
        <v>737700</v>
      </c>
      <c r="O58" s="45">
        <f t="shared" si="8"/>
        <v>58.192001262128265</v>
      </c>
      <c r="P58" s="10"/>
    </row>
    <row r="59" spans="1:16" ht="15">
      <c r="A59" s="12"/>
      <c r="B59" s="25">
        <v>361.1</v>
      </c>
      <c r="C59" s="20" t="s">
        <v>70</v>
      </c>
      <c r="D59" s="46">
        <v>73</v>
      </c>
      <c r="E59" s="46">
        <v>0</v>
      </c>
      <c r="F59" s="46">
        <v>0</v>
      </c>
      <c r="G59" s="46">
        <v>0</v>
      </c>
      <c r="H59" s="46">
        <v>0</v>
      </c>
      <c r="I59" s="46">
        <v>-1535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-1462</v>
      </c>
      <c r="O59" s="47">
        <f t="shared" si="8"/>
        <v>-0.11532697010333676</v>
      </c>
      <c r="P59" s="9"/>
    </row>
    <row r="60" spans="1:16" ht="15">
      <c r="A60" s="12"/>
      <c r="B60" s="25">
        <v>361.3</v>
      </c>
      <c r="C60" s="20" t="s">
        <v>71</v>
      </c>
      <c r="D60" s="46">
        <v>-14</v>
      </c>
      <c r="E60" s="46">
        <v>0</v>
      </c>
      <c r="F60" s="46">
        <v>0</v>
      </c>
      <c r="G60" s="46">
        <v>0</v>
      </c>
      <c r="H60" s="46">
        <v>0</v>
      </c>
      <c r="I60" s="46">
        <v>-14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-28</v>
      </c>
      <c r="O60" s="47">
        <f t="shared" si="8"/>
        <v>-0.0022087244616234127</v>
      </c>
      <c r="P60" s="9"/>
    </row>
    <row r="61" spans="1:16" ht="15">
      <c r="A61" s="12"/>
      <c r="B61" s="25">
        <v>364</v>
      </c>
      <c r="C61" s="20" t="s">
        <v>124</v>
      </c>
      <c r="D61" s="46">
        <v>4647</v>
      </c>
      <c r="E61" s="46">
        <v>0</v>
      </c>
      <c r="F61" s="46">
        <v>0</v>
      </c>
      <c r="G61" s="46">
        <v>0</v>
      </c>
      <c r="H61" s="46">
        <v>0</v>
      </c>
      <c r="I61" s="46">
        <v>-8375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-3728</v>
      </c>
      <c r="O61" s="47">
        <f t="shared" si="8"/>
        <v>-0.2940758854618601</v>
      </c>
      <c r="P61" s="9"/>
    </row>
    <row r="62" spans="1:16" ht="15">
      <c r="A62" s="12"/>
      <c r="B62" s="25">
        <v>365</v>
      </c>
      <c r="C62" s="20" t="s">
        <v>140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2513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2513</v>
      </c>
      <c r="O62" s="47">
        <f t="shared" si="8"/>
        <v>0.19823302043070126</v>
      </c>
      <c r="P62" s="9"/>
    </row>
    <row r="63" spans="1:16" ht="15">
      <c r="A63" s="12"/>
      <c r="B63" s="25">
        <v>366</v>
      </c>
      <c r="C63" s="20" t="s">
        <v>74</v>
      </c>
      <c r="D63" s="46">
        <v>34720</v>
      </c>
      <c r="E63" s="46">
        <v>436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35156</v>
      </c>
      <c r="O63" s="47">
        <f t="shared" si="8"/>
        <v>2.7732113276011674</v>
      </c>
      <c r="P63" s="9"/>
    </row>
    <row r="64" spans="1:16" ht="15">
      <c r="A64" s="12"/>
      <c r="B64" s="25">
        <v>369.9</v>
      </c>
      <c r="C64" s="20" t="s">
        <v>75</v>
      </c>
      <c r="D64" s="46">
        <v>254728</v>
      </c>
      <c r="E64" s="46">
        <v>35240</v>
      </c>
      <c r="F64" s="46">
        <v>0</v>
      </c>
      <c r="G64" s="46">
        <v>0</v>
      </c>
      <c r="H64" s="46">
        <v>0</v>
      </c>
      <c r="I64" s="46">
        <v>146636</v>
      </c>
      <c r="J64" s="46">
        <v>268645</v>
      </c>
      <c r="K64" s="46">
        <v>0</v>
      </c>
      <c r="L64" s="46">
        <v>0</v>
      </c>
      <c r="M64" s="46">
        <v>0</v>
      </c>
      <c r="N64" s="46">
        <f t="shared" si="12"/>
        <v>705249</v>
      </c>
      <c r="O64" s="47">
        <f t="shared" si="8"/>
        <v>55.63216849412321</v>
      </c>
      <c r="P64" s="9"/>
    </row>
    <row r="65" spans="1:16" ht="15.75">
      <c r="A65" s="29" t="s">
        <v>54</v>
      </c>
      <c r="B65" s="30"/>
      <c r="C65" s="31"/>
      <c r="D65" s="32">
        <f aca="true" t="shared" si="14" ref="D65:M65">SUM(D66:D69)</f>
        <v>2836168</v>
      </c>
      <c r="E65" s="32">
        <f t="shared" si="14"/>
        <v>1335386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17712</v>
      </c>
      <c r="M65" s="32">
        <f t="shared" si="14"/>
        <v>0</v>
      </c>
      <c r="N65" s="32">
        <f t="shared" si="12"/>
        <v>4189266</v>
      </c>
      <c r="O65" s="45">
        <f t="shared" si="8"/>
        <v>330.46193894454524</v>
      </c>
      <c r="P65" s="9"/>
    </row>
    <row r="66" spans="1:16" ht="15">
      <c r="A66" s="12"/>
      <c r="B66" s="25">
        <v>381</v>
      </c>
      <c r="C66" s="20" t="s">
        <v>76</v>
      </c>
      <c r="D66" s="46">
        <v>1041800</v>
      </c>
      <c r="E66" s="46">
        <v>1021040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2062840</v>
      </c>
      <c r="O66" s="47">
        <f t="shared" si="8"/>
        <v>162.72304172911572</v>
      </c>
      <c r="P66" s="9"/>
    </row>
    <row r="67" spans="1:16" ht="15">
      <c r="A67" s="12"/>
      <c r="B67" s="25">
        <v>382</v>
      </c>
      <c r="C67" s="20" t="s">
        <v>86</v>
      </c>
      <c r="D67" s="46">
        <v>1393368</v>
      </c>
      <c r="E67" s="46">
        <v>314346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1707714</v>
      </c>
      <c r="O67" s="47">
        <f t="shared" si="8"/>
        <v>134.709631616313</v>
      </c>
      <c r="P67" s="9"/>
    </row>
    <row r="68" spans="1:16" ht="15">
      <c r="A68" s="12"/>
      <c r="B68" s="25">
        <v>384</v>
      </c>
      <c r="C68" s="20" t="s">
        <v>77</v>
      </c>
      <c r="D68" s="46">
        <v>401000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401000</v>
      </c>
      <c r="O68" s="47">
        <f t="shared" si="8"/>
        <v>31.63208961110673</v>
      </c>
      <c r="P68" s="9"/>
    </row>
    <row r="69" spans="1:16" ht="15.75" thickBot="1">
      <c r="A69" s="12"/>
      <c r="B69" s="25">
        <v>389.4</v>
      </c>
      <c r="C69" s="20" t="s">
        <v>125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17712</v>
      </c>
      <c r="M69" s="46">
        <v>0</v>
      </c>
      <c r="N69" s="46">
        <f t="shared" si="12"/>
        <v>17712</v>
      </c>
      <c r="O69" s="47">
        <f>(N69/O$72)</f>
        <v>1.3971759880097816</v>
      </c>
      <c r="P69" s="9"/>
    </row>
    <row r="70" spans="1:119" ht="16.5" thickBot="1">
      <c r="A70" s="14" t="s">
        <v>65</v>
      </c>
      <c r="B70" s="23"/>
      <c r="C70" s="22"/>
      <c r="D70" s="15">
        <f aca="true" t="shared" si="15" ref="D70:M70">SUM(D5,D17,D23,D40,D54,D58,D65)</f>
        <v>14668732</v>
      </c>
      <c r="E70" s="15">
        <f t="shared" si="15"/>
        <v>1947859</v>
      </c>
      <c r="F70" s="15">
        <f t="shared" si="15"/>
        <v>0</v>
      </c>
      <c r="G70" s="15">
        <f t="shared" si="15"/>
        <v>0</v>
      </c>
      <c r="H70" s="15">
        <f t="shared" si="15"/>
        <v>0</v>
      </c>
      <c r="I70" s="15">
        <f t="shared" si="15"/>
        <v>7365350</v>
      </c>
      <c r="J70" s="15">
        <f t="shared" si="15"/>
        <v>268645</v>
      </c>
      <c r="K70" s="15">
        <f t="shared" si="15"/>
        <v>0</v>
      </c>
      <c r="L70" s="15">
        <f t="shared" si="15"/>
        <v>17712</v>
      </c>
      <c r="M70" s="15">
        <f t="shared" si="15"/>
        <v>1210342</v>
      </c>
      <c r="N70" s="15">
        <f t="shared" si="12"/>
        <v>25478640</v>
      </c>
      <c r="O70" s="38">
        <f>(N70/O$72)</f>
        <v>2009.8319791748836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154</v>
      </c>
      <c r="M72" s="48"/>
      <c r="N72" s="48"/>
      <c r="O72" s="43">
        <v>12677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4616544</v>
      </c>
      <c r="E5" s="27">
        <f t="shared" si="0"/>
        <v>335286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1092555</v>
      </c>
      <c r="N5" s="28">
        <f>SUM(D5:M5)</f>
        <v>6044385</v>
      </c>
      <c r="O5" s="33">
        <f aca="true" t="shared" si="1" ref="O5:O36">(N5/O$70)</f>
        <v>478.38425009893155</v>
      </c>
      <c r="P5" s="6"/>
    </row>
    <row r="6" spans="1:16" ht="15">
      <c r="A6" s="12"/>
      <c r="B6" s="25">
        <v>311</v>
      </c>
      <c r="C6" s="20" t="s">
        <v>3</v>
      </c>
      <c r="D6" s="46">
        <v>2840097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1092555</v>
      </c>
      <c r="N6" s="46">
        <f>SUM(D6:M6)</f>
        <v>3932652</v>
      </c>
      <c r="O6" s="47">
        <f t="shared" si="1"/>
        <v>311.2506529481599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191317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191317</v>
      </c>
      <c r="O7" s="47">
        <f t="shared" si="1"/>
        <v>15.141828254847645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143969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143969</v>
      </c>
      <c r="O8" s="47">
        <f t="shared" si="1"/>
        <v>11.394459833795015</v>
      </c>
      <c r="P8" s="9"/>
    </row>
    <row r="9" spans="1:16" ht="15">
      <c r="A9" s="12"/>
      <c r="B9" s="25">
        <v>314.1</v>
      </c>
      <c r="C9" s="20" t="s">
        <v>13</v>
      </c>
      <c r="D9" s="46">
        <v>922456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922456</v>
      </c>
      <c r="O9" s="47">
        <f t="shared" si="1"/>
        <v>73.00799366838147</v>
      </c>
      <c r="P9" s="9"/>
    </row>
    <row r="10" spans="1:16" ht="15">
      <c r="A10" s="12"/>
      <c r="B10" s="25">
        <v>314.3</v>
      </c>
      <c r="C10" s="20" t="s">
        <v>14</v>
      </c>
      <c r="D10" s="46">
        <v>235850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235850</v>
      </c>
      <c r="O10" s="47">
        <f t="shared" si="1"/>
        <v>18.666402849228334</v>
      </c>
      <c r="P10" s="9"/>
    </row>
    <row r="11" spans="1:16" ht="15">
      <c r="A11" s="12"/>
      <c r="B11" s="25">
        <v>314.4</v>
      </c>
      <c r="C11" s="20" t="s">
        <v>15</v>
      </c>
      <c r="D11" s="46">
        <v>9764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9764</v>
      </c>
      <c r="O11" s="47">
        <f t="shared" si="1"/>
        <v>0.772774040364068</v>
      </c>
      <c r="P11" s="9"/>
    </row>
    <row r="12" spans="1:16" ht="15">
      <c r="A12" s="12"/>
      <c r="B12" s="25">
        <v>314.7</v>
      </c>
      <c r="C12" s="20" t="s">
        <v>16</v>
      </c>
      <c r="D12" s="46">
        <v>1950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1950</v>
      </c>
      <c r="O12" s="47">
        <f t="shared" si="1"/>
        <v>0.15433320142461418</v>
      </c>
      <c r="P12" s="9"/>
    </row>
    <row r="13" spans="1:16" ht="15">
      <c r="A13" s="12"/>
      <c r="B13" s="25">
        <v>314.8</v>
      </c>
      <c r="C13" s="20" t="s">
        <v>17</v>
      </c>
      <c r="D13" s="46">
        <v>10646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10646</v>
      </c>
      <c r="O13" s="47">
        <f t="shared" si="1"/>
        <v>0.8425801345468935</v>
      </c>
      <c r="P13" s="9"/>
    </row>
    <row r="14" spans="1:16" ht="15">
      <c r="A14" s="12"/>
      <c r="B14" s="25">
        <v>315</v>
      </c>
      <c r="C14" s="20" t="s">
        <v>116</v>
      </c>
      <c r="D14" s="46">
        <v>404599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404599</v>
      </c>
      <c r="O14" s="47">
        <f t="shared" si="1"/>
        <v>32.02208151958845</v>
      </c>
      <c r="P14" s="9"/>
    </row>
    <row r="15" spans="1:16" ht="15">
      <c r="A15" s="12"/>
      <c r="B15" s="25">
        <v>316</v>
      </c>
      <c r="C15" s="20" t="s">
        <v>117</v>
      </c>
      <c r="D15" s="46">
        <v>191182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191182</v>
      </c>
      <c r="O15" s="47">
        <f t="shared" si="1"/>
        <v>15.131143648595172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SUM(D17:D21)</f>
        <v>988156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988156</v>
      </c>
      <c r="O16" s="45">
        <f t="shared" si="1"/>
        <v>78.20783537791849</v>
      </c>
      <c r="P16" s="10"/>
    </row>
    <row r="17" spans="1:16" ht="15">
      <c r="A17" s="12"/>
      <c r="B17" s="25">
        <v>322</v>
      </c>
      <c r="C17" s="20" t="s">
        <v>0</v>
      </c>
      <c r="D17" s="46">
        <v>124204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124204</v>
      </c>
      <c r="O17" s="47">
        <f t="shared" si="1"/>
        <v>9.830154333201424</v>
      </c>
      <c r="P17" s="9"/>
    </row>
    <row r="18" spans="1:16" ht="15">
      <c r="A18" s="12"/>
      <c r="B18" s="25">
        <v>323.1</v>
      </c>
      <c r="C18" s="20" t="s">
        <v>21</v>
      </c>
      <c r="D18" s="46">
        <v>777267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777267</v>
      </c>
      <c r="O18" s="47">
        <f t="shared" si="1"/>
        <v>61.51697665215671</v>
      </c>
      <c r="P18" s="9"/>
    </row>
    <row r="19" spans="1:16" ht="15">
      <c r="A19" s="12"/>
      <c r="B19" s="25">
        <v>323.4</v>
      </c>
      <c r="C19" s="20" t="s">
        <v>22</v>
      </c>
      <c r="D19" s="46">
        <v>9392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9392</v>
      </c>
      <c r="O19" s="47">
        <f t="shared" si="1"/>
        <v>0.7433320142461417</v>
      </c>
      <c r="P19" s="9"/>
    </row>
    <row r="20" spans="1:16" ht="15">
      <c r="A20" s="12"/>
      <c r="B20" s="25">
        <v>323.7</v>
      </c>
      <c r="C20" s="20" t="s">
        <v>23</v>
      </c>
      <c r="D20" s="46">
        <v>64739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64739</v>
      </c>
      <c r="O20" s="47">
        <f t="shared" si="1"/>
        <v>5.12378314206569</v>
      </c>
      <c r="P20" s="9"/>
    </row>
    <row r="21" spans="1:16" ht="15">
      <c r="A21" s="12"/>
      <c r="B21" s="25">
        <v>329</v>
      </c>
      <c r="C21" s="20" t="s">
        <v>28</v>
      </c>
      <c r="D21" s="46">
        <v>12554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12554</v>
      </c>
      <c r="O21" s="47">
        <f t="shared" si="1"/>
        <v>0.993589236248516</v>
      </c>
      <c r="P21" s="9"/>
    </row>
    <row r="22" spans="1:16" ht="15.75">
      <c r="A22" s="29" t="s">
        <v>30</v>
      </c>
      <c r="B22" s="30"/>
      <c r="C22" s="31"/>
      <c r="D22" s="32">
        <f aca="true" t="shared" si="5" ref="D22:M22">SUM(D23:D38)</f>
        <v>1602832</v>
      </c>
      <c r="E22" s="32">
        <f t="shared" si="5"/>
        <v>1254523</v>
      </c>
      <c r="F22" s="32">
        <f t="shared" si="5"/>
        <v>0</v>
      </c>
      <c r="G22" s="32">
        <f t="shared" si="5"/>
        <v>63585</v>
      </c>
      <c r="H22" s="32">
        <f t="shared" si="5"/>
        <v>0</v>
      </c>
      <c r="I22" s="32">
        <f t="shared" si="5"/>
        <v>315560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3236500</v>
      </c>
      <c r="O22" s="45">
        <f t="shared" si="1"/>
        <v>256.1535417491096</v>
      </c>
      <c r="P22" s="10"/>
    </row>
    <row r="23" spans="1:16" ht="15">
      <c r="A23" s="12"/>
      <c r="B23" s="25">
        <v>331.2</v>
      </c>
      <c r="C23" s="20" t="s">
        <v>29</v>
      </c>
      <c r="D23" s="46">
        <v>78036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78036</v>
      </c>
      <c r="O23" s="47">
        <f t="shared" si="1"/>
        <v>6.17617728531856</v>
      </c>
      <c r="P23" s="9"/>
    </row>
    <row r="24" spans="1:16" ht="15">
      <c r="A24" s="12"/>
      <c r="B24" s="25">
        <v>331.49</v>
      </c>
      <c r="C24" s="20" t="s">
        <v>149</v>
      </c>
      <c r="D24" s="46">
        <v>0</v>
      </c>
      <c r="E24" s="46">
        <v>1248185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1248185</v>
      </c>
      <c r="O24" s="47">
        <f t="shared" si="1"/>
        <v>98.78789077958054</v>
      </c>
      <c r="P24" s="9"/>
    </row>
    <row r="25" spans="1:16" ht="15">
      <c r="A25" s="12"/>
      <c r="B25" s="25">
        <v>331.5</v>
      </c>
      <c r="C25" s="20" t="s">
        <v>103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193441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193441</v>
      </c>
      <c r="O25" s="47">
        <f t="shared" si="1"/>
        <v>15.309932726553225</v>
      </c>
      <c r="P25" s="9"/>
    </row>
    <row r="26" spans="1:16" ht="15">
      <c r="A26" s="12"/>
      <c r="B26" s="25">
        <v>334.2</v>
      </c>
      <c r="C26" s="20" t="s">
        <v>31</v>
      </c>
      <c r="D26" s="46">
        <v>3912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3912</v>
      </c>
      <c r="O26" s="47">
        <f t="shared" si="1"/>
        <v>0.30961614562722595</v>
      </c>
      <c r="P26" s="9"/>
    </row>
    <row r="27" spans="1:16" ht="15">
      <c r="A27" s="12"/>
      <c r="B27" s="25">
        <v>334.36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122119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122119</v>
      </c>
      <c r="O27" s="47">
        <f t="shared" si="1"/>
        <v>9.665136525524337</v>
      </c>
      <c r="P27" s="9"/>
    </row>
    <row r="28" spans="1:16" ht="15">
      <c r="A28" s="12"/>
      <c r="B28" s="25">
        <v>334.7</v>
      </c>
      <c r="C28" s="20" t="s">
        <v>35</v>
      </c>
      <c r="D28" s="46">
        <v>0</v>
      </c>
      <c r="E28" s="46">
        <v>0</v>
      </c>
      <c r="F28" s="46">
        <v>0</v>
      </c>
      <c r="G28" s="46">
        <v>23333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23333</v>
      </c>
      <c r="O28" s="47">
        <f t="shared" si="1"/>
        <v>1.8466956865848834</v>
      </c>
      <c r="P28" s="9"/>
    </row>
    <row r="29" spans="1:16" ht="15">
      <c r="A29" s="12"/>
      <c r="B29" s="25">
        <v>335.12</v>
      </c>
      <c r="C29" s="20" t="s">
        <v>119</v>
      </c>
      <c r="D29" s="46">
        <v>443015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443015</v>
      </c>
      <c r="O29" s="47">
        <f t="shared" si="1"/>
        <v>35.062524732884846</v>
      </c>
      <c r="P29" s="9"/>
    </row>
    <row r="30" spans="1:16" ht="15">
      <c r="A30" s="12"/>
      <c r="B30" s="25">
        <v>335.14</v>
      </c>
      <c r="C30" s="20" t="s">
        <v>120</v>
      </c>
      <c r="D30" s="46">
        <v>15222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15222</v>
      </c>
      <c r="O30" s="47">
        <f t="shared" si="1"/>
        <v>1.2047487138899882</v>
      </c>
      <c r="P30" s="9"/>
    </row>
    <row r="31" spans="1:16" ht="15">
      <c r="A31" s="12"/>
      <c r="B31" s="25">
        <v>335.15</v>
      </c>
      <c r="C31" s="20" t="s">
        <v>121</v>
      </c>
      <c r="D31" s="46">
        <v>4959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4959</v>
      </c>
      <c r="O31" s="47">
        <f t="shared" si="1"/>
        <v>0.3924812030075188</v>
      </c>
      <c r="P31" s="9"/>
    </row>
    <row r="32" spans="1:16" ht="15">
      <c r="A32" s="12"/>
      <c r="B32" s="25">
        <v>335.18</v>
      </c>
      <c r="C32" s="20" t="s">
        <v>122</v>
      </c>
      <c r="D32" s="46">
        <v>668367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668367</v>
      </c>
      <c r="O32" s="47">
        <f t="shared" si="1"/>
        <v>52.898060941828255</v>
      </c>
      <c r="P32" s="9"/>
    </row>
    <row r="33" spans="1:16" ht="15">
      <c r="A33" s="12"/>
      <c r="B33" s="25">
        <v>335.21</v>
      </c>
      <c r="C33" s="20" t="s">
        <v>40</v>
      </c>
      <c r="D33" s="46">
        <v>3607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3607</v>
      </c>
      <c r="O33" s="47">
        <f t="shared" si="1"/>
        <v>0.2854768500197863</v>
      </c>
      <c r="P33" s="9"/>
    </row>
    <row r="34" spans="1:16" ht="15">
      <c r="A34" s="12"/>
      <c r="B34" s="25">
        <v>335.49</v>
      </c>
      <c r="C34" s="20" t="s">
        <v>41</v>
      </c>
      <c r="D34" s="46">
        <v>0</v>
      </c>
      <c r="E34" s="46">
        <v>6338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6338</v>
      </c>
      <c r="O34" s="47">
        <f t="shared" si="1"/>
        <v>0.5016224772457459</v>
      </c>
      <c r="P34" s="9"/>
    </row>
    <row r="35" spans="1:16" ht="15">
      <c r="A35" s="12"/>
      <c r="B35" s="25">
        <v>337.2</v>
      </c>
      <c r="C35" s="20" t="s">
        <v>42</v>
      </c>
      <c r="D35" s="46">
        <v>70707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70707</v>
      </c>
      <c r="O35" s="47">
        <f t="shared" si="1"/>
        <v>5.59612188365651</v>
      </c>
      <c r="P35" s="9"/>
    </row>
    <row r="36" spans="1:16" ht="15">
      <c r="A36" s="12"/>
      <c r="B36" s="25">
        <v>337.7</v>
      </c>
      <c r="C36" s="20" t="s">
        <v>45</v>
      </c>
      <c r="D36" s="46">
        <v>0</v>
      </c>
      <c r="E36" s="46">
        <v>0</v>
      </c>
      <c r="F36" s="46">
        <v>0</v>
      </c>
      <c r="G36" s="46">
        <v>40252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40252</v>
      </c>
      <c r="O36" s="47">
        <f t="shared" si="1"/>
        <v>3.1857538583300355</v>
      </c>
      <c r="P36" s="9"/>
    </row>
    <row r="37" spans="1:16" ht="15">
      <c r="A37" s="12"/>
      <c r="B37" s="25">
        <v>338</v>
      </c>
      <c r="C37" s="20" t="s">
        <v>46</v>
      </c>
      <c r="D37" s="46">
        <v>11710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11710</v>
      </c>
      <c r="O37" s="47">
        <f aca="true" t="shared" si="7" ref="O37:O68">(N37/O$70)</f>
        <v>0.926790660862683</v>
      </c>
      <c r="P37" s="9"/>
    </row>
    <row r="38" spans="1:16" ht="15">
      <c r="A38" s="12"/>
      <c r="B38" s="25">
        <v>339</v>
      </c>
      <c r="C38" s="20" t="s">
        <v>47</v>
      </c>
      <c r="D38" s="46">
        <v>303297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303297</v>
      </c>
      <c r="O38" s="47">
        <f t="shared" si="7"/>
        <v>24.004511278195487</v>
      </c>
      <c r="P38" s="9"/>
    </row>
    <row r="39" spans="1:16" ht="15.75">
      <c r="A39" s="29" t="s">
        <v>52</v>
      </c>
      <c r="B39" s="30"/>
      <c r="C39" s="31"/>
      <c r="D39" s="32">
        <f aca="true" t="shared" si="8" ref="D39:M39">SUM(D40:D52)</f>
        <v>1962982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6577933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8540915</v>
      </c>
      <c r="O39" s="45">
        <f t="shared" si="7"/>
        <v>675.9726948951326</v>
      </c>
      <c r="P39" s="10"/>
    </row>
    <row r="40" spans="1:16" ht="15">
      <c r="A40" s="12"/>
      <c r="B40" s="25">
        <v>341.9</v>
      </c>
      <c r="C40" s="20" t="s">
        <v>123</v>
      </c>
      <c r="D40" s="46">
        <v>2387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2">SUM(D40:M40)</f>
        <v>2387</v>
      </c>
      <c r="O40" s="47">
        <f t="shared" si="7"/>
        <v>0.1889196675900277</v>
      </c>
      <c r="P40" s="9"/>
    </row>
    <row r="41" spans="1:16" ht="15">
      <c r="A41" s="12"/>
      <c r="B41" s="25">
        <v>342.1</v>
      </c>
      <c r="C41" s="20" t="s">
        <v>56</v>
      </c>
      <c r="D41" s="46">
        <v>880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880</v>
      </c>
      <c r="O41" s="47">
        <f t="shared" si="7"/>
        <v>0.06964780371982587</v>
      </c>
      <c r="P41" s="9"/>
    </row>
    <row r="42" spans="1:16" ht="15">
      <c r="A42" s="12"/>
      <c r="B42" s="25">
        <v>342.2</v>
      </c>
      <c r="C42" s="20" t="s">
        <v>57</v>
      </c>
      <c r="D42" s="46">
        <v>33512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33512</v>
      </c>
      <c r="O42" s="47">
        <f t="shared" si="7"/>
        <v>2.652314998021369</v>
      </c>
      <c r="P42" s="9"/>
    </row>
    <row r="43" spans="1:16" ht="15">
      <c r="A43" s="12"/>
      <c r="B43" s="25">
        <v>343.3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2664722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2664722</v>
      </c>
      <c r="O43" s="47">
        <f t="shared" si="7"/>
        <v>210.90003957261575</v>
      </c>
      <c r="P43" s="9"/>
    </row>
    <row r="44" spans="1:16" ht="15">
      <c r="A44" s="12"/>
      <c r="B44" s="25">
        <v>343.4</v>
      </c>
      <c r="C44" s="20" t="s">
        <v>59</v>
      </c>
      <c r="D44" s="46">
        <v>1735189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1735189</v>
      </c>
      <c r="O44" s="47">
        <f t="shared" si="7"/>
        <v>137.33193510091016</v>
      </c>
      <c r="P44" s="9"/>
    </row>
    <row r="45" spans="1:16" ht="15">
      <c r="A45" s="12"/>
      <c r="B45" s="25">
        <v>343.5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2838561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2838561</v>
      </c>
      <c r="O45" s="47">
        <f t="shared" si="7"/>
        <v>224.65856747130985</v>
      </c>
      <c r="P45" s="9"/>
    </row>
    <row r="46" spans="1:16" ht="15">
      <c r="A46" s="12"/>
      <c r="B46" s="25">
        <v>343.6</v>
      </c>
      <c r="C46" s="20" t="s">
        <v>95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1635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1635</v>
      </c>
      <c r="O46" s="47">
        <f t="shared" si="7"/>
        <v>0.1294024535021765</v>
      </c>
      <c r="P46" s="9"/>
    </row>
    <row r="47" spans="1:16" ht="15">
      <c r="A47" s="12"/>
      <c r="B47" s="25">
        <v>343.9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1073015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1073015</v>
      </c>
      <c r="O47" s="47">
        <f t="shared" si="7"/>
        <v>84.92402057776019</v>
      </c>
      <c r="P47" s="9"/>
    </row>
    <row r="48" spans="1:16" ht="15">
      <c r="A48" s="12"/>
      <c r="B48" s="25">
        <v>347.2</v>
      </c>
      <c r="C48" s="20" t="s">
        <v>61</v>
      </c>
      <c r="D48" s="46">
        <v>123435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123435</v>
      </c>
      <c r="O48" s="47">
        <f t="shared" si="7"/>
        <v>9.769291650178078</v>
      </c>
      <c r="P48" s="9"/>
    </row>
    <row r="49" spans="1:16" ht="15">
      <c r="A49" s="12"/>
      <c r="B49" s="25">
        <v>347.4</v>
      </c>
      <c r="C49" s="20" t="s">
        <v>62</v>
      </c>
      <c r="D49" s="46">
        <v>26786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26786</v>
      </c>
      <c r="O49" s="47">
        <f t="shared" si="7"/>
        <v>2.1199841709537</v>
      </c>
      <c r="P49" s="9"/>
    </row>
    <row r="50" spans="1:16" ht="15">
      <c r="A50" s="12"/>
      <c r="B50" s="25">
        <v>347.5</v>
      </c>
      <c r="C50" s="20" t="s">
        <v>63</v>
      </c>
      <c r="D50" s="46">
        <v>26829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26829</v>
      </c>
      <c r="O50" s="47">
        <f t="shared" si="7"/>
        <v>2.1233874159081916</v>
      </c>
      <c r="P50" s="9"/>
    </row>
    <row r="51" spans="1:16" ht="15">
      <c r="A51" s="12"/>
      <c r="B51" s="25">
        <v>347.9</v>
      </c>
      <c r="C51" s="20" t="s">
        <v>64</v>
      </c>
      <c r="D51" s="46">
        <v>9604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9604</v>
      </c>
      <c r="O51" s="47">
        <f t="shared" si="7"/>
        <v>0.7601108033240997</v>
      </c>
      <c r="P51" s="9"/>
    </row>
    <row r="52" spans="1:16" ht="15">
      <c r="A52" s="12"/>
      <c r="B52" s="25">
        <v>349</v>
      </c>
      <c r="C52" s="20" t="s">
        <v>1</v>
      </c>
      <c r="D52" s="46">
        <v>4360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4360</v>
      </c>
      <c r="O52" s="47">
        <f t="shared" si="7"/>
        <v>0.3450732093391373</v>
      </c>
      <c r="P52" s="9"/>
    </row>
    <row r="53" spans="1:16" ht="15.75">
      <c r="A53" s="29" t="s">
        <v>53</v>
      </c>
      <c r="B53" s="30"/>
      <c r="C53" s="31"/>
      <c r="D53" s="32">
        <f aca="true" t="shared" si="10" ref="D53:M53">SUM(D54:D57)</f>
        <v>82331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68">SUM(D53:M53)</f>
        <v>82331</v>
      </c>
      <c r="O53" s="45">
        <f t="shared" si="7"/>
        <v>6.516106054610209</v>
      </c>
      <c r="P53" s="10"/>
    </row>
    <row r="54" spans="1:16" ht="15">
      <c r="A54" s="13"/>
      <c r="B54" s="39">
        <v>351.5</v>
      </c>
      <c r="C54" s="21" t="s">
        <v>67</v>
      </c>
      <c r="D54" s="46">
        <v>24122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24122</v>
      </c>
      <c r="O54" s="47">
        <f t="shared" si="7"/>
        <v>1.9091412742382272</v>
      </c>
      <c r="P54" s="9"/>
    </row>
    <row r="55" spans="1:16" ht="15">
      <c r="A55" s="13"/>
      <c r="B55" s="39">
        <v>351.9</v>
      </c>
      <c r="C55" s="21" t="s">
        <v>139</v>
      </c>
      <c r="D55" s="46">
        <v>8798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8798</v>
      </c>
      <c r="O55" s="47">
        <f t="shared" si="7"/>
        <v>0.6963197467352592</v>
      </c>
      <c r="P55" s="9"/>
    </row>
    <row r="56" spans="1:16" ht="15">
      <c r="A56" s="13"/>
      <c r="B56" s="39">
        <v>354</v>
      </c>
      <c r="C56" s="21" t="s">
        <v>68</v>
      </c>
      <c r="D56" s="46">
        <v>48594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48594</v>
      </c>
      <c r="O56" s="47">
        <f t="shared" si="7"/>
        <v>3.845983379501385</v>
      </c>
      <c r="P56" s="9"/>
    </row>
    <row r="57" spans="1:16" ht="15">
      <c r="A57" s="13"/>
      <c r="B57" s="39">
        <v>359</v>
      </c>
      <c r="C57" s="21" t="s">
        <v>69</v>
      </c>
      <c r="D57" s="46">
        <v>817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817</v>
      </c>
      <c r="O57" s="47">
        <f t="shared" si="7"/>
        <v>0.06466165413533835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SUM(D59:D62)</f>
        <v>92581</v>
      </c>
      <c r="E58" s="32">
        <f t="shared" si="12"/>
        <v>5317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55795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1"/>
        <v>153693</v>
      </c>
      <c r="O58" s="45">
        <f t="shared" si="7"/>
        <v>12.164068064899089</v>
      </c>
      <c r="P58" s="10"/>
    </row>
    <row r="59" spans="1:16" ht="15">
      <c r="A59" s="12"/>
      <c r="B59" s="25">
        <v>361.1</v>
      </c>
      <c r="C59" s="20" t="s">
        <v>70</v>
      </c>
      <c r="D59" s="46">
        <v>2</v>
      </c>
      <c r="E59" s="46">
        <v>0</v>
      </c>
      <c r="F59" s="46">
        <v>0</v>
      </c>
      <c r="G59" s="46">
        <v>0</v>
      </c>
      <c r="H59" s="46">
        <v>0</v>
      </c>
      <c r="I59" s="46">
        <v>-1412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-1410</v>
      </c>
      <c r="O59" s="47">
        <f t="shared" si="7"/>
        <v>-0.11159477641472101</v>
      </c>
      <c r="P59" s="9"/>
    </row>
    <row r="60" spans="1:16" ht="15">
      <c r="A60" s="12"/>
      <c r="B60" s="25">
        <v>361.3</v>
      </c>
      <c r="C60" s="20" t="s">
        <v>71</v>
      </c>
      <c r="D60" s="46">
        <v>-135</v>
      </c>
      <c r="E60" s="46">
        <v>0</v>
      </c>
      <c r="F60" s="46">
        <v>0</v>
      </c>
      <c r="G60" s="46">
        <v>0</v>
      </c>
      <c r="H60" s="46">
        <v>0</v>
      </c>
      <c r="I60" s="46">
        <v>-90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-225</v>
      </c>
      <c r="O60" s="47">
        <f t="shared" si="7"/>
        <v>-0.01780767708745548</v>
      </c>
      <c r="P60" s="9"/>
    </row>
    <row r="61" spans="1:16" ht="15">
      <c r="A61" s="12"/>
      <c r="B61" s="25">
        <v>366</v>
      </c>
      <c r="C61" s="20" t="s">
        <v>74</v>
      </c>
      <c r="D61" s="46">
        <v>19394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19394</v>
      </c>
      <c r="O61" s="47">
        <f t="shared" si="7"/>
        <v>1.5349426197071627</v>
      </c>
      <c r="P61" s="9"/>
    </row>
    <row r="62" spans="1:16" ht="15">
      <c r="A62" s="12"/>
      <c r="B62" s="25">
        <v>369.9</v>
      </c>
      <c r="C62" s="20" t="s">
        <v>75</v>
      </c>
      <c r="D62" s="46">
        <v>73320</v>
      </c>
      <c r="E62" s="46">
        <v>5317</v>
      </c>
      <c r="F62" s="46">
        <v>0</v>
      </c>
      <c r="G62" s="46">
        <v>0</v>
      </c>
      <c r="H62" s="46">
        <v>0</v>
      </c>
      <c r="I62" s="46">
        <v>57297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135934</v>
      </c>
      <c r="O62" s="47">
        <f t="shared" si="7"/>
        <v>10.758527898694103</v>
      </c>
      <c r="P62" s="9"/>
    </row>
    <row r="63" spans="1:16" ht="15.75">
      <c r="A63" s="29" t="s">
        <v>54</v>
      </c>
      <c r="B63" s="30"/>
      <c r="C63" s="31"/>
      <c r="D63" s="32">
        <f aca="true" t="shared" si="13" ref="D63:M63">SUM(D64:D67)</f>
        <v>2104873</v>
      </c>
      <c r="E63" s="32">
        <f t="shared" si="13"/>
        <v>2206023</v>
      </c>
      <c r="F63" s="32">
        <f t="shared" si="13"/>
        <v>0</v>
      </c>
      <c r="G63" s="32">
        <f t="shared" si="13"/>
        <v>100000</v>
      </c>
      <c r="H63" s="32">
        <f t="shared" si="13"/>
        <v>0</v>
      </c>
      <c r="I63" s="32">
        <f t="shared" si="13"/>
        <v>0</v>
      </c>
      <c r="J63" s="32">
        <f t="shared" si="13"/>
        <v>114970</v>
      </c>
      <c r="K63" s="32">
        <f t="shared" si="13"/>
        <v>0</v>
      </c>
      <c r="L63" s="32">
        <f t="shared" si="13"/>
        <v>20541</v>
      </c>
      <c r="M63" s="32">
        <f t="shared" si="13"/>
        <v>0</v>
      </c>
      <c r="N63" s="32">
        <f t="shared" si="11"/>
        <v>4546407</v>
      </c>
      <c r="O63" s="45">
        <f t="shared" si="7"/>
        <v>359.8264345073209</v>
      </c>
      <c r="P63" s="9"/>
    </row>
    <row r="64" spans="1:16" ht="15">
      <c r="A64" s="12"/>
      <c r="B64" s="25">
        <v>381</v>
      </c>
      <c r="C64" s="20" t="s">
        <v>76</v>
      </c>
      <c r="D64" s="46">
        <v>723663</v>
      </c>
      <c r="E64" s="46">
        <v>362959</v>
      </c>
      <c r="F64" s="46">
        <v>0</v>
      </c>
      <c r="G64" s="46">
        <v>100000</v>
      </c>
      <c r="H64" s="46">
        <v>0</v>
      </c>
      <c r="I64" s="46">
        <v>0</v>
      </c>
      <c r="J64" s="46">
        <v>86228</v>
      </c>
      <c r="K64" s="46">
        <v>0</v>
      </c>
      <c r="L64" s="46">
        <v>0</v>
      </c>
      <c r="M64" s="46">
        <v>0</v>
      </c>
      <c r="N64" s="46">
        <f t="shared" si="11"/>
        <v>1272850</v>
      </c>
      <c r="O64" s="47">
        <f t="shared" si="7"/>
        <v>100.74000791452315</v>
      </c>
      <c r="P64" s="9"/>
    </row>
    <row r="65" spans="1:16" ht="15">
      <c r="A65" s="12"/>
      <c r="B65" s="25">
        <v>382</v>
      </c>
      <c r="C65" s="20" t="s">
        <v>86</v>
      </c>
      <c r="D65" s="46">
        <v>1381210</v>
      </c>
      <c r="E65" s="46">
        <v>43064</v>
      </c>
      <c r="F65" s="46">
        <v>0</v>
      </c>
      <c r="G65" s="46">
        <v>0</v>
      </c>
      <c r="H65" s="46">
        <v>0</v>
      </c>
      <c r="I65" s="46">
        <v>0</v>
      </c>
      <c r="J65" s="46">
        <v>28742</v>
      </c>
      <c r="K65" s="46">
        <v>0</v>
      </c>
      <c r="L65" s="46">
        <v>0</v>
      </c>
      <c r="M65" s="46">
        <v>0</v>
      </c>
      <c r="N65" s="46">
        <f t="shared" si="11"/>
        <v>1453016</v>
      </c>
      <c r="O65" s="47">
        <f t="shared" si="7"/>
        <v>114.9992876929165</v>
      </c>
      <c r="P65" s="9"/>
    </row>
    <row r="66" spans="1:16" ht="15">
      <c r="A66" s="12"/>
      <c r="B66" s="25">
        <v>384</v>
      </c>
      <c r="C66" s="20" t="s">
        <v>77</v>
      </c>
      <c r="D66" s="46">
        <v>0</v>
      </c>
      <c r="E66" s="46">
        <v>1800000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1800000</v>
      </c>
      <c r="O66" s="47">
        <f t="shared" si="7"/>
        <v>142.46141669964385</v>
      </c>
      <c r="P66" s="9"/>
    </row>
    <row r="67" spans="1:16" ht="15.75" thickBot="1">
      <c r="A67" s="12"/>
      <c r="B67" s="25">
        <v>389.4</v>
      </c>
      <c r="C67" s="20" t="s">
        <v>125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20541</v>
      </c>
      <c r="M67" s="46">
        <v>0</v>
      </c>
      <c r="N67" s="46">
        <f t="shared" si="11"/>
        <v>20541</v>
      </c>
      <c r="O67" s="47">
        <f t="shared" si="7"/>
        <v>1.6257222002374356</v>
      </c>
      <c r="P67" s="9"/>
    </row>
    <row r="68" spans="1:119" ht="16.5" thickBot="1">
      <c r="A68" s="14" t="s">
        <v>65</v>
      </c>
      <c r="B68" s="23"/>
      <c r="C68" s="22"/>
      <c r="D68" s="15">
        <f aca="true" t="shared" si="14" ref="D68:M68">SUM(D5,D16,D22,D39,D53,D58,D63)</f>
        <v>11450299</v>
      </c>
      <c r="E68" s="15">
        <f t="shared" si="14"/>
        <v>3801149</v>
      </c>
      <c r="F68" s="15">
        <f t="shared" si="14"/>
        <v>0</v>
      </c>
      <c r="G68" s="15">
        <f t="shared" si="14"/>
        <v>163585</v>
      </c>
      <c r="H68" s="15">
        <f t="shared" si="14"/>
        <v>0</v>
      </c>
      <c r="I68" s="15">
        <f t="shared" si="14"/>
        <v>6949288</v>
      </c>
      <c r="J68" s="15">
        <f t="shared" si="14"/>
        <v>114970</v>
      </c>
      <c r="K68" s="15">
        <f t="shared" si="14"/>
        <v>0</v>
      </c>
      <c r="L68" s="15">
        <f t="shared" si="14"/>
        <v>20541</v>
      </c>
      <c r="M68" s="15">
        <f t="shared" si="14"/>
        <v>1092555</v>
      </c>
      <c r="N68" s="15">
        <f t="shared" si="11"/>
        <v>23592387</v>
      </c>
      <c r="O68" s="38">
        <f t="shared" si="7"/>
        <v>1867.2249307479224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150</v>
      </c>
      <c r="M70" s="48"/>
      <c r="N70" s="48"/>
      <c r="O70" s="43">
        <v>12635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4489565</v>
      </c>
      <c r="E5" s="27">
        <f t="shared" si="0"/>
        <v>313780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985184</v>
      </c>
      <c r="N5" s="28">
        <f>SUM(D5:M5)</f>
        <v>5788529</v>
      </c>
      <c r="O5" s="33">
        <f aca="true" t="shared" si="1" ref="O5:O36">(N5/O$70)</f>
        <v>461.67881639814965</v>
      </c>
      <c r="P5" s="6"/>
    </row>
    <row r="6" spans="1:16" ht="15">
      <c r="A6" s="12"/>
      <c r="B6" s="25">
        <v>311</v>
      </c>
      <c r="C6" s="20" t="s">
        <v>3</v>
      </c>
      <c r="D6" s="46">
        <v>2703529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985184</v>
      </c>
      <c r="N6" s="46">
        <f>SUM(D6:M6)</f>
        <v>3688713</v>
      </c>
      <c r="O6" s="47">
        <f t="shared" si="1"/>
        <v>294.20266390173873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181323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181323</v>
      </c>
      <c r="O7" s="47">
        <f t="shared" si="1"/>
        <v>14.461875897272293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132457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132457</v>
      </c>
      <c r="O8" s="47">
        <f t="shared" si="1"/>
        <v>10.564444089966502</v>
      </c>
      <c r="P8" s="9"/>
    </row>
    <row r="9" spans="1:16" ht="15">
      <c r="A9" s="12"/>
      <c r="B9" s="25">
        <v>314.1</v>
      </c>
      <c r="C9" s="20" t="s">
        <v>13</v>
      </c>
      <c r="D9" s="46">
        <v>901025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901025</v>
      </c>
      <c r="O9" s="47">
        <f t="shared" si="1"/>
        <v>71.8635348540437</v>
      </c>
      <c r="P9" s="9"/>
    </row>
    <row r="10" spans="1:16" ht="15">
      <c r="A10" s="12"/>
      <c r="B10" s="25">
        <v>314.3</v>
      </c>
      <c r="C10" s="20" t="s">
        <v>14</v>
      </c>
      <c r="D10" s="46">
        <v>227849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227849</v>
      </c>
      <c r="O10" s="47">
        <f t="shared" si="1"/>
        <v>18.172675067793907</v>
      </c>
      <c r="P10" s="9"/>
    </row>
    <row r="11" spans="1:16" ht="15">
      <c r="A11" s="12"/>
      <c r="B11" s="25">
        <v>314.4</v>
      </c>
      <c r="C11" s="20" t="s">
        <v>15</v>
      </c>
      <c r="D11" s="46">
        <v>12377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12377</v>
      </c>
      <c r="O11" s="47">
        <f t="shared" si="1"/>
        <v>0.987159036528952</v>
      </c>
      <c r="P11" s="9"/>
    </row>
    <row r="12" spans="1:16" ht="15">
      <c r="A12" s="12"/>
      <c r="B12" s="25">
        <v>314.7</v>
      </c>
      <c r="C12" s="20" t="s">
        <v>16</v>
      </c>
      <c r="D12" s="46">
        <v>2714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2714</v>
      </c>
      <c r="O12" s="47">
        <f t="shared" si="1"/>
        <v>0.21646195565480938</v>
      </c>
      <c r="P12" s="9"/>
    </row>
    <row r="13" spans="1:16" ht="15">
      <c r="A13" s="12"/>
      <c r="B13" s="25">
        <v>314.8</v>
      </c>
      <c r="C13" s="20" t="s">
        <v>17</v>
      </c>
      <c r="D13" s="46">
        <v>12277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12277</v>
      </c>
      <c r="O13" s="47">
        <f t="shared" si="1"/>
        <v>0.9791832828202265</v>
      </c>
      <c r="P13" s="9"/>
    </row>
    <row r="14" spans="1:16" ht="15">
      <c r="A14" s="12"/>
      <c r="B14" s="25">
        <v>315</v>
      </c>
      <c r="C14" s="20" t="s">
        <v>116</v>
      </c>
      <c r="D14" s="46">
        <v>442686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442686</v>
      </c>
      <c r="O14" s="47">
        <f t="shared" si="1"/>
        <v>35.307545063008455</v>
      </c>
      <c r="P14" s="9"/>
    </row>
    <row r="15" spans="1:16" ht="15">
      <c r="A15" s="12"/>
      <c r="B15" s="25">
        <v>316</v>
      </c>
      <c r="C15" s="20" t="s">
        <v>117</v>
      </c>
      <c r="D15" s="46">
        <v>187108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187108</v>
      </c>
      <c r="O15" s="47">
        <f t="shared" si="1"/>
        <v>14.923273249322062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SUM(D17:D22)</f>
        <v>992735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14314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1007049</v>
      </c>
      <c r="O16" s="45">
        <f t="shared" si="1"/>
        <v>80.3197479661828</v>
      </c>
      <c r="P16" s="10"/>
    </row>
    <row r="17" spans="1:16" ht="15">
      <c r="A17" s="12"/>
      <c r="B17" s="25">
        <v>322</v>
      </c>
      <c r="C17" s="20" t="s">
        <v>0</v>
      </c>
      <c r="D17" s="46">
        <v>112385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112385</v>
      </c>
      <c r="O17" s="47">
        <f t="shared" si="1"/>
        <v>8.963550805551124</v>
      </c>
      <c r="P17" s="9"/>
    </row>
    <row r="18" spans="1:16" ht="15">
      <c r="A18" s="12"/>
      <c r="B18" s="25">
        <v>323.1</v>
      </c>
      <c r="C18" s="20" t="s">
        <v>21</v>
      </c>
      <c r="D18" s="46">
        <v>794366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794366</v>
      </c>
      <c r="O18" s="47">
        <f t="shared" si="1"/>
        <v>63.3566757058542</v>
      </c>
      <c r="P18" s="9"/>
    </row>
    <row r="19" spans="1:16" ht="15">
      <c r="A19" s="12"/>
      <c r="B19" s="25">
        <v>323.4</v>
      </c>
      <c r="C19" s="20" t="s">
        <v>22</v>
      </c>
      <c r="D19" s="46">
        <v>10484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10484</v>
      </c>
      <c r="O19" s="47">
        <f t="shared" si="1"/>
        <v>0.8361780188227788</v>
      </c>
      <c r="P19" s="9"/>
    </row>
    <row r="20" spans="1:16" ht="15">
      <c r="A20" s="12"/>
      <c r="B20" s="25">
        <v>323.7</v>
      </c>
      <c r="C20" s="20" t="s">
        <v>23</v>
      </c>
      <c r="D20" s="46">
        <v>64085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64085</v>
      </c>
      <c r="O20" s="47">
        <f t="shared" si="1"/>
        <v>5.11126176423672</v>
      </c>
      <c r="P20" s="9"/>
    </row>
    <row r="21" spans="1:16" ht="15">
      <c r="A21" s="12"/>
      <c r="B21" s="25">
        <v>324.21</v>
      </c>
      <c r="C21" s="20" t="s">
        <v>90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14314</v>
      </c>
      <c r="O21" s="47">
        <f t="shared" si="1"/>
        <v>1.1416493858669645</v>
      </c>
      <c r="P21" s="9"/>
    </row>
    <row r="22" spans="1:16" ht="15">
      <c r="A22" s="12"/>
      <c r="B22" s="25">
        <v>329</v>
      </c>
      <c r="C22" s="20" t="s">
        <v>28</v>
      </c>
      <c r="D22" s="46">
        <v>11415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11415</v>
      </c>
      <c r="O22" s="47">
        <f t="shared" si="1"/>
        <v>0.9104322858510129</v>
      </c>
      <c r="P22" s="9"/>
    </row>
    <row r="23" spans="1:16" ht="15.75">
      <c r="A23" s="29" t="s">
        <v>30</v>
      </c>
      <c r="B23" s="30"/>
      <c r="C23" s="31"/>
      <c r="D23" s="32">
        <f aca="true" t="shared" si="5" ref="D23:M23">SUM(D24:D35)</f>
        <v>1485131</v>
      </c>
      <c r="E23" s="32">
        <f t="shared" si="5"/>
        <v>42455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1527586</v>
      </c>
      <c r="O23" s="45">
        <f t="shared" si="1"/>
        <v>121.83649704897113</v>
      </c>
      <c r="P23" s="10"/>
    </row>
    <row r="24" spans="1:16" ht="15">
      <c r="A24" s="12"/>
      <c r="B24" s="25">
        <v>331.2</v>
      </c>
      <c r="C24" s="20" t="s">
        <v>29</v>
      </c>
      <c r="D24" s="46">
        <v>1927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1927</v>
      </c>
      <c r="O24" s="47">
        <f t="shared" si="1"/>
        <v>0.1536927739671399</v>
      </c>
      <c r="P24" s="9"/>
    </row>
    <row r="25" spans="1:16" ht="15">
      <c r="A25" s="12"/>
      <c r="B25" s="25">
        <v>334.2</v>
      </c>
      <c r="C25" s="20" t="s">
        <v>31</v>
      </c>
      <c r="D25" s="46">
        <v>14509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14509</v>
      </c>
      <c r="O25" s="47">
        <f t="shared" si="1"/>
        <v>1.1572021055989792</v>
      </c>
      <c r="P25" s="9"/>
    </row>
    <row r="26" spans="1:16" ht="15">
      <c r="A26" s="12"/>
      <c r="B26" s="25">
        <v>334.49</v>
      </c>
      <c r="C26" s="20" t="s">
        <v>34</v>
      </c>
      <c r="D26" s="46">
        <v>0</v>
      </c>
      <c r="E26" s="46">
        <v>36131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36131</v>
      </c>
      <c r="O26" s="47">
        <f t="shared" si="1"/>
        <v>2.8817195724996014</v>
      </c>
      <c r="P26" s="9"/>
    </row>
    <row r="27" spans="1:16" ht="15">
      <c r="A27" s="12"/>
      <c r="B27" s="25">
        <v>335.12</v>
      </c>
      <c r="C27" s="20" t="s">
        <v>119</v>
      </c>
      <c r="D27" s="46">
        <v>433301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433301</v>
      </c>
      <c r="O27" s="47">
        <f t="shared" si="1"/>
        <v>34.55902057744457</v>
      </c>
      <c r="P27" s="9"/>
    </row>
    <row r="28" spans="1:16" ht="15">
      <c r="A28" s="12"/>
      <c r="B28" s="25">
        <v>335.14</v>
      </c>
      <c r="C28" s="20" t="s">
        <v>120</v>
      </c>
      <c r="D28" s="46">
        <v>14883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14883</v>
      </c>
      <c r="O28" s="47">
        <f t="shared" si="1"/>
        <v>1.1870314244696123</v>
      </c>
      <c r="P28" s="9"/>
    </row>
    <row r="29" spans="1:16" ht="15">
      <c r="A29" s="12"/>
      <c r="B29" s="25">
        <v>335.15</v>
      </c>
      <c r="C29" s="20" t="s">
        <v>121</v>
      </c>
      <c r="D29" s="46">
        <v>5497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5497</v>
      </c>
      <c r="O29" s="47">
        <f t="shared" si="1"/>
        <v>0.43842718136863934</v>
      </c>
      <c r="P29" s="9"/>
    </row>
    <row r="30" spans="1:16" ht="15">
      <c r="A30" s="12"/>
      <c r="B30" s="25">
        <v>335.18</v>
      </c>
      <c r="C30" s="20" t="s">
        <v>122</v>
      </c>
      <c r="D30" s="46">
        <v>639870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639870</v>
      </c>
      <c r="O30" s="47">
        <f t="shared" si="1"/>
        <v>51.034455256021694</v>
      </c>
      <c r="P30" s="9"/>
    </row>
    <row r="31" spans="1:16" ht="15">
      <c r="A31" s="12"/>
      <c r="B31" s="25">
        <v>335.21</v>
      </c>
      <c r="C31" s="20" t="s">
        <v>40</v>
      </c>
      <c r="D31" s="46">
        <v>2750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2750</v>
      </c>
      <c r="O31" s="47">
        <f t="shared" si="1"/>
        <v>0.21933322698995056</v>
      </c>
      <c r="P31" s="9"/>
    </row>
    <row r="32" spans="1:16" ht="15">
      <c r="A32" s="12"/>
      <c r="B32" s="25">
        <v>335.49</v>
      </c>
      <c r="C32" s="20" t="s">
        <v>41</v>
      </c>
      <c r="D32" s="46">
        <v>0</v>
      </c>
      <c r="E32" s="46">
        <v>6324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6324</v>
      </c>
      <c r="O32" s="47">
        <f t="shared" si="1"/>
        <v>0.504386664539799</v>
      </c>
      <c r="P32" s="9"/>
    </row>
    <row r="33" spans="1:16" ht="15">
      <c r="A33" s="12"/>
      <c r="B33" s="25">
        <v>337.2</v>
      </c>
      <c r="C33" s="20" t="s">
        <v>42</v>
      </c>
      <c r="D33" s="46">
        <v>58042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58042</v>
      </c>
      <c r="O33" s="47">
        <f t="shared" si="1"/>
        <v>4.62928696761844</v>
      </c>
      <c r="P33" s="9"/>
    </row>
    <row r="34" spans="1:16" ht="15">
      <c r="A34" s="12"/>
      <c r="B34" s="25">
        <v>338</v>
      </c>
      <c r="C34" s="20" t="s">
        <v>46</v>
      </c>
      <c r="D34" s="46">
        <v>11806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11806</v>
      </c>
      <c r="O34" s="47">
        <f t="shared" si="1"/>
        <v>0.9416174828521295</v>
      </c>
      <c r="P34" s="9"/>
    </row>
    <row r="35" spans="1:16" ht="15">
      <c r="A35" s="12"/>
      <c r="B35" s="25">
        <v>339</v>
      </c>
      <c r="C35" s="20" t="s">
        <v>47</v>
      </c>
      <c r="D35" s="46">
        <v>302546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302546</v>
      </c>
      <c r="O35" s="47">
        <f t="shared" si="1"/>
        <v>24.130323815600573</v>
      </c>
      <c r="P35" s="9"/>
    </row>
    <row r="36" spans="1:16" ht="15.75">
      <c r="A36" s="29" t="s">
        <v>52</v>
      </c>
      <c r="B36" s="30"/>
      <c r="C36" s="31"/>
      <c r="D36" s="32">
        <f aca="true" t="shared" si="7" ref="D36:M36">SUM(D37:D48)</f>
        <v>2025551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6266934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8292485</v>
      </c>
      <c r="O36" s="45">
        <f t="shared" si="1"/>
        <v>661.3881799330037</v>
      </c>
      <c r="P36" s="10"/>
    </row>
    <row r="37" spans="1:16" ht="15">
      <c r="A37" s="12"/>
      <c r="B37" s="25">
        <v>341.9</v>
      </c>
      <c r="C37" s="20" t="s">
        <v>123</v>
      </c>
      <c r="D37" s="46">
        <v>1698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8">SUM(D37:M37)</f>
        <v>1698</v>
      </c>
      <c r="O37" s="47">
        <f aca="true" t="shared" si="9" ref="O37:O68">(N37/O$70)</f>
        <v>0.13542829797415856</v>
      </c>
      <c r="P37" s="9"/>
    </row>
    <row r="38" spans="1:16" ht="15">
      <c r="A38" s="12"/>
      <c r="B38" s="25">
        <v>342.1</v>
      </c>
      <c r="C38" s="20" t="s">
        <v>56</v>
      </c>
      <c r="D38" s="46">
        <v>1923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1923</v>
      </c>
      <c r="O38" s="47">
        <f t="shared" si="9"/>
        <v>0.15337374381879088</v>
      </c>
      <c r="P38" s="9"/>
    </row>
    <row r="39" spans="1:16" ht="15">
      <c r="A39" s="12"/>
      <c r="B39" s="25">
        <v>342.2</v>
      </c>
      <c r="C39" s="20" t="s">
        <v>57</v>
      </c>
      <c r="D39" s="46">
        <v>28948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28948</v>
      </c>
      <c r="O39" s="47">
        <f t="shared" si="9"/>
        <v>2.30882118360185</v>
      </c>
      <c r="P39" s="9"/>
    </row>
    <row r="40" spans="1:16" ht="15">
      <c r="A40" s="12"/>
      <c r="B40" s="25">
        <v>343.3</v>
      </c>
      <c r="C40" s="20" t="s">
        <v>58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2535662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2535662</v>
      </c>
      <c r="O40" s="47">
        <f t="shared" si="9"/>
        <v>202.23815600574255</v>
      </c>
      <c r="P40" s="9"/>
    </row>
    <row r="41" spans="1:16" ht="15">
      <c r="A41" s="12"/>
      <c r="B41" s="25">
        <v>343.4</v>
      </c>
      <c r="C41" s="20" t="s">
        <v>59</v>
      </c>
      <c r="D41" s="46">
        <v>1794415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1794415</v>
      </c>
      <c r="O41" s="47">
        <f t="shared" si="9"/>
        <v>143.11812091242624</v>
      </c>
      <c r="P41" s="9"/>
    </row>
    <row r="42" spans="1:16" ht="15">
      <c r="A42" s="12"/>
      <c r="B42" s="25">
        <v>343.5</v>
      </c>
      <c r="C42" s="20" t="s">
        <v>60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2646632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2646632</v>
      </c>
      <c r="O42" s="47">
        <f t="shared" si="9"/>
        <v>211.0888498963152</v>
      </c>
      <c r="P42" s="9"/>
    </row>
    <row r="43" spans="1:16" ht="15">
      <c r="A43" s="12"/>
      <c r="B43" s="25">
        <v>343.6</v>
      </c>
      <c r="C43" s="20" t="s">
        <v>95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7335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7335</v>
      </c>
      <c r="O43" s="47">
        <f t="shared" si="9"/>
        <v>0.5850215345350136</v>
      </c>
      <c r="P43" s="9"/>
    </row>
    <row r="44" spans="1:16" ht="15">
      <c r="A44" s="12"/>
      <c r="B44" s="25">
        <v>347.2</v>
      </c>
      <c r="C44" s="20" t="s">
        <v>61</v>
      </c>
      <c r="D44" s="46">
        <v>146852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146852</v>
      </c>
      <c r="O44" s="47">
        <f t="shared" si="9"/>
        <v>11.712553836337534</v>
      </c>
      <c r="P44" s="9"/>
    </row>
    <row r="45" spans="1:16" ht="15">
      <c r="A45" s="12"/>
      <c r="B45" s="25">
        <v>347.4</v>
      </c>
      <c r="C45" s="20" t="s">
        <v>62</v>
      </c>
      <c r="D45" s="46">
        <v>24722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24722</v>
      </c>
      <c r="O45" s="47">
        <f t="shared" si="9"/>
        <v>1.9717658318711118</v>
      </c>
      <c r="P45" s="9"/>
    </row>
    <row r="46" spans="1:16" ht="15">
      <c r="A46" s="12"/>
      <c r="B46" s="25">
        <v>347.5</v>
      </c>
      <c r="C46" s="20" t="s">
        <v>63</v>
      </c>
      <c r="D46" s="46">
        <v>7990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7990</v>
      </c>
      <c r="O46" s="47">
        <f t="shared" si="9"/>
        <v>0.6372627213271654</v>
      </c>
      <c r="P46" s="9"/>
    </row>
    <row r="47" spans="1:16" ht="15">
      <c r="A47" s="12"/>
      <c r="B47" s="25">
        <v>347.9</v>
      </c>
      <c r="C47" s="20" t="s">
        <v>64</v>
      </c>
      <c r="D47" s="46">
        <v>19003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19003</v>
      </c>
      <c r="O47" s="47">
        <f t="shared" si="9"/>
        <v>1.5156324772691019</v>
      </c>
      <c r="P47" s="9"/>
    </row>
    <row r="48" spans="1:16" ht="15">
      <c r="A48" s="12"/>
      <c r="B48" s="25">
        <v>349</v>
      </c>
      <c r="C48" s="20" t="s">
        <v>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1077305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1077305</v>
      </c>
      <c r="O48" s="47">
        <f t="shared" si="9"/>
        <v>85.92319349178497</v>
      </c>
      <c r="P48" s="9"/>
    </row>
    <row r="49" spans="1:16" ht="15.75">
      <c r="A49" s="29" t="s">
        <v>53</v>
      </c>
      <c r="B49" s="30"/>
      <c r="C49" s="31"/>
      <c r="D49" s="32">
        <f aca="true" t="shared" si="10" ref="D49:M49">SUM(D50:D53)</f>
        <v>108128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68">SUM(D49:M49)</f>
        <v>108128</v>
      </c>
      <c r="O49" s="45">
        <f t="shared" si="9"/>
        <v>8.624022970170682</v>
      </c>
      <c r="P49" s="10"/>
    </row>
    <row r="50" spans="1:16" ht="15">
      <c r="A50" s="13"/>
      <c r="B50" s="39">
        <v>351.1</v>
      </c>
      <c r="C50" s="21" t="s">
        <v>98</v>
      </c>
      <c r="D50" s="46">
        <v>32999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32999</v>
      </c>
      <c r="O50" s="47">
        <f t="shared" si="9"/>
        <v>2.6319189663423193</v>
      </c>
      <c r="P50" s="9"/>
    </row>
    <row r="51" spans="1:16" ht="15">
      <c r="A51" s="13"/>
      <c r="B51" s="39">
        <v>354</v>
      </c>
      <c r="C51" s="21" t="s">
        <v>68</v>
      </c>
      <c r="D51" s="46">
        <v>34310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34310</v>
      </c>
      <c r="O51" s="47">
        <f t="shared" si="9"/>
        <v>2.7364810974637104</v>
      </c>
      <c r="P51" s="9"/>
    </row>
    <row r="52" spans="1:16" ht="15">
      <c r="A52" s="13"/>
      <c r="B52" s="39">
        <v>355</v>
      </c>
      <c r="C52" s="21" t="s">
        <v>143</v>
      </c>
      <c r="D52" s="46">
        <v>40186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40186</v>
      </c>
      <c r="O52" s="47">
        <f t="shared" si="9"/>
        <v>3.2051363853884194</v>
      </c>
      <c r="P52" s="9"/>
    </row>
    <row r="53" spans="1:16" ht="15">
      <c r="A53" s="13"/>
      <c r="B53" s="39">
        <v>359</v>
      </c>
      <c r="C53" s="21" t="s">
        <v>69</v>
      </c>
      <c r="D53" s="46">
        <v>633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633</v>
      </c>
      <c r="O53" s="47">
        <f t="shared" si="9"/>
        <v>0.050486520976232255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SUM(D55:D60)</f>
        <v>134663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10313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1"/>
        <v>144976</v>
      </c>
      <c r="O54" s="45">
        <f t="shared" si="9"/>
        <v>11.562928696761844</v>
      </c>
      <c r="P54" s="10"/>
    </row>
    <row r="55" spans="1:16" ht="15">
      <c r="A55" s="12"/>
      <c r="B55" s="25">
        <v>361.1</v>
      </c>
      <c r="C55" s="20" t="s">
        <v>70</v>
      </c>
      <c r="D55" s="46">
        <v>4282</v>
      </c>
      <c r="E55" s="46">
        <v>0</v>
      </c>
      <c r="F55" s="46">
        <v>0</v>
      </c>
      <c r="G55" s="46">
        <v>0</v>
      </c>
      <c r="H55" s="46">
        <v>0</v>
      </c>
      <c r="I55" s="46">
        <v>6974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11256</v>
      </c>
      <c r="O55" s="47">
        <f t="shared" si="9"/>
        <v>0.8977508374541394</v>
      </c>
      <c r="P55" s="9"/>
    </row>
    <row r="56" spans="1:16" ht="15">
      <c r="A56" s="12"/>
      <c r="B56" s="25">
        <v>361.3</v>
      </c>
      <c r="C56" s="20" t="s">
        <v>71</v>
      </c>
      <c r="D56" s="46">
        <v>4756</v>
      </c>
      <c r="E56" s="46">
        <v>0</v>
      </c>
      <c r="F56" s="46">
        <v>0</v>
      </c>
      <c r="G56" s="46">
        <v>0</v>
      </c>
      <c r="H56" s="46">
        <v>0</v>
      </c>
      <c r="I56" s="46">
        <v>1700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6456</v>
      </c>
      <c r="O56" s="47">
        <f t="shared" si="9"/>
        <v>0.5149146594353167</v>
      </c>
      <c r="P56" s="9"/>
    </row>
    <row r="57" spans="1:16" ht="15">
      <c r="A57" s="12"/>
      <c r="B57" s="25">
        <v>364</v>
      </c>
      <c r="C57" s="20" t="s">
        <v>124</v>
      </c>
      <c r="D57" s="46">
        <v>1610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1610</v>
      </c>
      <c r="O57" s="47">
        <f t="shared" si="9"/>
        <v>0.12840963471048014</v>
      </c>
      <c r="P57" s="9"/>
    </row>
    <row r="58" spans="1:16" ht="15">
      <c r="A58" s="12"/>
      <c r="B58" s="25">
        <v>365</v>
      </c>
      <c r="C58" s="20" t="s">
        <v>140</v>
      </c>
      <c r="D58" s="46">
        <v>2826</v>
      </c>
      <c r="E58" s="46">
        <v>0</v>
      </c>
      <c r="F58" s="46">
        <v>0</v>
      </c>
      <c r="G58" s="46">
        <v>0</v>
      </c>
      <c r="H58" s="46">
        <v>0</v>
      </c>
      <c r="I58" s="46">
        <v>104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2930</v>
      </c>
      <c r="O58" s="47">
        <f t="shared" si="9"/>
        <v>0.2336895836656564</v>
      </c>
      <c r="P58" s="9"/>
    </row>
    <row r="59" spans="1:16" ht="15">
      <c r="A59" s="12"/>
      <c r="B59" s="25">
        <v>369.3</v>
      </c>
      <c r="C59" s="20" t="s">
        <v>144</v>
      </c>
      <c r="D59" s="46">
        <v>1302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1302</v>
      </c>
      <c r="O59" s="47">
        <f t="shared" si="9"/>
        <v>0.10384431328760568</v>
      </c>
      <c r="P59" s="9"/>
    </row>
    <row r="60" spans="1:16" ht="15">
      <c r="A60" s="12"/>
      <c r="B60" s="25">
        <v>369.9</v>
      </c>
      <c r="C60" s="20" t="s">
        <v>75</v>
      </c>
      <c r="D60" s="46">
        <v>119887</v>
      </c>
      <c r="E60" s="46">
        <v>0</v>
      </c>
      <c r="F60" s="46">
        <v>0</v>
      </c>
      <c r="G60" s="46">
        <v>0</v>
      </c>
      <c r="H60" s="46">
        <v>0</v>
      </c>
      <c r="I60" s="46">
        <v>1535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121422</v>
      </c>
      <c r="O60" s="47">
        <f t="shared" si="9"/>
        <v>9.684319668208646</v>
      </c>
      <c r="P60" s="9"/>
    </row>
    <row r="61" spans="1:16" ht="15.75">
      <c r="A61" s="29" t="s">
        <v>54</v>
      </c>
      <c r="B61" s="30"/>
      <c r="C61" s="31"/>
      <c r="D61" s="32">
        <f aca="true" t="shared" si="13" ref="D61:M61">SUM(D62:D67)</f>
        <v>3876921</v>
      </c>
      <c r="E61" s="32">
        <f t="shared" si="13"/>
        <v>430000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41016</v>
      </c>
      <c r="J61" s="32">
        <f t="shared" si="13"/>
        <v>137151</v>
      </c>
      <c r="K61" s="32">
        <f t="shared" si="13"/>
        <v>0</v>
      </c>
      <c r="L61" s="32">
        <f t="shared" si="13"/>
        <v>16572</v>
      </c>
      <c r="M61" s="32">
        <f t="shared" si="13"/>
        <v>2295831</v>
      </c>
      <c r="N61" s="32">
        <f t="shared" si="11"/>
        <v>6797491</v>
      </c>
      <c r="O61" s="45">
        <f t="shared" si="9"/>
        <v>542.1511405327803</v>
      </c>
      <c r="P61" s="9"/>
    </row>
    <row r="62" spans="1:16" ht="15">
      <c r="A62" s="12"/>
      <c r="B62" s="25">
        <v>381</v>
      </c>
      <c r="C62" s="20" t="s">
        <v>76</v>
      </c>
      <c r="D62" s="46">
        <v>512875</v>
      </c>
      <c r="E62" s="46">
        <v>262572</v>
      </c>
      <c r="F62" s="46">
        <v>0</v>
      </c>
      <c r="G62" s="46">
        <v>0</v>
      </c>
      <c r="H62" s="46">
        <v>0</v>
      </c>
      <c r="I62" s="46">
        <v>0</v>
      </c>
      <c r="J62" s="46">
        <v>103541</v>
      </c>
      <c r="K62" s="46">
        <v>0</v>
      </c>
      <c r="L62" s="46">
        <v>0</v>
      </c>
      <c r="M62" s="46">
        <v>0</v>
      </c>
      <c r="N62" s="46">
        <f t="shared" si="11"/>
        <v>878988</v>
      </c>
      <c r="O62" s="47">
        <f t="shared" si="9"/>
        <v>70.10591800925188</v>
      </c>
      <c r="P62" s="9"/>
    </row>
    <row r="63" spans="1:16" ht="15">
      <c r="A63" s="12"/>
      <c r="B63" s="25">
        <v>382</v>
      </c>
      <c r="C63" s="20" t="s">
        <v>86</v>
      </c>
      <c r="D63" s="46">
        <v>1481630</v>
      </c>
      <c r="E63" s="46">
        <v>167428</v>
      </c>
      <c r="F63" s="46">
        <v>0</v>
      </c>
      <c r="G63" s="46">
        <v>0</v>
      </c>
      <c r="H63" s="46">
        <v>0</v>
      </c>
      <c r="I63" s="46">
        <v>0</v>
      </c>
      <c r="J63" s="46">
        <v>33610</v>
      </c>
      <c r="K63" s="46">
        <v>0</v>
      </c>
      <c r="L63" s="46">
        <v>0</v>
      </c>
      <c r="M63" s="46">
        <v>0</v>
      </c>
      <c r="N63" s="46">
        <f t="shared" si="11"/>
        <v>1682668</v>
      </c>
      <c r="O63" s="47">
        <f t="shared" si="9"/>
        <v>134.20545541553676</v>
      </c>
      <c r="P63" s="9"/>
    </row>
    <row r="64" spans="1:16" ht="15">
      <c r="A64" s="12"/>
      <c r="B64" s="25">
        <v>384</v>
      </c>
      <c r="C64" s="20" t="s">
        <v>77</v>
      </c>
      <c r="D64" s="46">
        <v>1859865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2249327</v>
      </c>
      <c r="N64" s="46">
        <f t="shared" si="11"/>
        <v>4109192</v>
      </c>
      <c r="O64" s="47">
        <f t="shared" si="9"/>
        <v>327.73903333865053</v>
      </c>
      <c r="P64" s="9"/>
    </row>
    <row r="65" spans="1:16" ht="15">
      <c r="A65" s="12"/>
      <c r="B65" s="25">
        <v>389.3</v>
      </c>
      <c r="C65" s="20" t="s">
        <v>145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41016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41016</v>
      </c>
      <c r="O65" s="47">
        <f t="shared" si="9"/>
        <v>3.2713351411708405</v>
      </c>
      <c r="P65" s="9"/>
    </row>
    <row r="66" spans="1:16" ht="15">
      <c r="A66" s="12"/>
      <c r="B66" s="25">
        <v>389.4</v>
      </c>
      <c r="C66" s="20" t="s">
        <v>125</v>
      </c>
      <c r="D66" s="46">
        <v>22551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16572</v>
      </c>
      <c r="M66" s="46">
        <v>0</v>
      </c>
      <c r="N66" s="46">
        <f t="shared" si="11"/>
        <v>39123</v>
      </c>
      <c r="O66" s="47">
        <f t="shared" si="9"/>
        <v>3.1203541234646672</v>
      </c>
      <c r="P66" s="9"/>
    </row>
    <row r="67" spans="1:16" ht="15.75" thickBot="1">
      <c r="A67" s="12"/>
      <c r="B67" s="25">
        <v>389.8</v>
      </c>
      <c r="C67" s="20" t="s">
        <v>146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46504</v>
      </c>
      <c r="N67" s="46">
        <f t="shared" si="11"/>
        <v>46504</v>
      </c>
      <c r="O67" s="47">
        <f t="shared" si="9"/>
        <v>3.7090445047056946</v>
      </c>
      <c r="P67" s="9"/>
    </row>
    <row r="68" spans="1:119" ht="16.5" thickBot="1">
      <c r="A68" s="14" t="s">
        <v>65</v>
      </c>
      <c r="B68" s="23"/>
      <c r="C68" s="22"/>
      <c r="D68" s="15">
        <f aca="true" t="shared" si="14" ref="D68:M68">SUM(D5,D16,D23,D36,D49,D54,D61)</f>
        <v>13112694</v>
      </c>
      <c r="E68" s="15">
        <f t="shared" si="14"/>
        <v>786235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6332577</v>
      </c>
      <c r="J68" s="15">
        <f t="shared" si="14"/>
        <v>137151</v>
      </c>
      <c r="K68" s="15">
        <f t="shared" si="14"/>
        <v>0</v>
      </c>
      <c r="L68" s="15">
        <f t="shared" si="14"/>
        <v>16572</v>
      </c>
      <c r="M68" s="15">
        <f t="shared" si="14"/>
        <v>3281015</v>
      </c>
      <c r="N68" s="15">
        <f t="shared" si="11"/>
        <v>23666244</v>
      </c>
      <c r="O68" s="38">
        <f t="shared" si="9"/>
        <v>1887.56133354602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147</v>
      </c>
      <c r="M70" s="48"/>
      <c r="N70" s="48"/>
      <c r="O70" s="43">
        <v>12538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4451983</v>
      </c>
      <c r="E5" s="27">
        <f t="shared" si="0"/>
        <v>305461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875628</v>
      </c>
      <c r="N5" s="28">
        <f>SUM(D5:M5)</f>
        <v>5633072</v>
      </c>
      <c r="O5" s="33">
        <f aca="true" t="shared" si="1" ref="O5:O36">(N5/O$70)</f>
        <v>455.2713165764164</v>
      </c>
      <c r="P5" s="6"/>
    </row>
    <row r="6" spans="1:16" ht="15">
      <c r="A6" s="12"/>
      <c r="B6" s="25">
        <v>311</v>
      </c>
      <c r="C6" s="20" t="s">
        <v>3</v>
      </c>
      <c r="D6" s="46">
        <v>2679609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875628</v>
      </c>
      <c r="N6" s="46">
        <f>SUM(D6:M6)</f>
        <v>3555237</v>
      </c>
      <c r="O6" s="47">
        <f t="shared" si="1"/>
        <v>287.33831730380666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174117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174117</v>
      </c>
      <c r="O7" s="47">
        <f t="shared" si="1"/>
        <v>14.07233492281581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131344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131344</v>
      </c>
      <c r="O8" s="47">
        <f t="shared" si="1"/>
        <v>10.615372181362645</v>
      </c>
      <c r="P8" s="9"/>
    </row>
    <row r="9" spans="1:16" ht="15">
      <c r="A9" s="12"/>
      <c r="B9" s="25">
        <v>314.1</v>
      </c>
      <c r="C9" s="20" t="s">
        <v>13</v>
      </c>
      <c r="D9" s="46">
        <v>870918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870918</v>
      </c>
      <c r="O9" s="47">
        <f t="shared" si="1"/>
        <v>70.3885880546351</v>
      </c>
      <c r="P9" s="9"/>
    </row>
    <row r="10" spans="1:16" ht="15">
      <c r="A10" s="12"/>
      <c r="B10" s="25">
        <v>314.3</v>
      </c>
      <c r="C10" s="20" t="s">
        <v>14</v>
      </c>
      <c r="D10" s="46">
        <v>225105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225105</v>
      </c>
      <c r="O10" s="47">
        <f t="shared" si="1"/>
        <v>18.193243352461003</v>
      </c>
      <c r="P10" s="9"/>
    </row>
    <row r="11" spans="1:16" ht="15">
      <c r="A11" s="12"/>
      <c r="B11" s="25">
        <v>314.4</v>
      </c>
      <c r="C11" s="20" t="s">
        <v>15</v>
      </c>
      <c r="D11" s="46">
        <v>12532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12532</v>
      </c>
      <c r="O11" s="47">
        <f t="shared" si="1"/>
        <v>1.0128505617069425</v>
      </c>
      <c r="P11" s="9"/>
    </row>
    <row r="12" spans="1:16" ht="15">
      <c r="A12" s="12"/>
      <c r="B12" s="25">
        <v>314.7</v>
      </c>
      <c r="C12" s="20" t="s">
        <v>16</v>
      </c>
      <c r="D12" s="46">
        <v>2758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2758</v>
      </c>
      <c r="O12" s="47">
        <f t="shared" si="1"/>
        <v>0.22290471187262587</v>
      </c>
      <c r="P12" s="9"/>
    </row>
    <row r="13" spans="1:16" ht="15">
      <c r="A13" s="12"/>
      <c r="B13" s="25">
        <v>314.8</v>
      </c>
      <c r="C13" s="20" t="s">
        <v>17</v>
      </c>
      <c r="D13" s="46">
        <v>14183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14183</v>
      </c>
      <c r="O13" s="47">
        <f t="shared" si="1"/>
        <v>1.1462862684878363</v>
      </c>
      <c r="P13" s="9"/>
    </row>
    <row r="14" spans="1:16" ht="15">
      <c r="A14" s="12"/>
      <c r="B14" s="25">
        <v>315</v>
      </c>
      <c r="C14" s="20" t="s">
        <v>116</v>
      </c>
      <c r="D14" s="46">
        <v>467132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467132</v>
      </c>
      <c r="O14" s="47">
        <f t="shared" si="1"/>
        <v>37.754142083569064</v>
      </c>
      <c r="P14" s="9"/>
    </row>
    <row r="15" spans="1:16" ht="15">
      <c r="A15" s="12"/>
      <c r="B15" s="25">
        <v>316</v>
      </c>
      <c r="C15" s="20" t="s">
        <v>117</v>
      </c>
      <c r="D15" s="46">
        <v>179746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179746</v>
      </c>
      <c r="O15" s="47">
        <f t="shared" si="1"/>
        <v>14.527277135698698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SUM(D17:D25)</f>
        <v>994151</v>
      </c>
      <c r="E16" s="32">
        <f t="shared" si="3"/>
        <v>218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44850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1039219</v>
      </c>
      <c r="O16" s="45">
        <f t="shared" si="1"/>
        <v>83.99086721086236</v>
      </c>
      <c r="P16" s="10"/>
    </row>
    <row r="17" spans="1:16" ht="15">
      <c r="A17" s="12"/>
      <c r="B17" s="25">
        <v>322</v>
      </c>
      <c r="C17" s="20" t="s">
        <v>0</v>
      </c>
      <c r="D17" s="46">
        <v>115388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115388</v>
      </c>
      <c r="O17" s="47">
        <f t="shared" si="1"/>
        <v>9.325790026670978</v>
      </c>
      <c r="P17" s="9"/>
    </row>
    <row r="18" spans="1:16" ht="15">
      <c r="A18" s="12"/>
      <c r="B18" s="25">
        <v>323.1</v>
      </c>
      <c r="C18" s="20" t="s">
        <v>21</v>
      </c>
      <c r="D18" s="46">
        <v>775261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775261</v>
      </c>
      <c r="O18" s="47">
        <f t="shared" si="1"/>
        <v>62.65747999676715</v>
      </c>
      <c r="P18" s="9"/>
    </row>
    <row r="19" spans="1:16" ht="15">
      <c r="A19" s="12"/>
      <c r="B19" s="25">
        <v>323.4</v>
      </c>
      <c r="C19" s="20" t="s">
        <v>22</v>
      </c>
      <c r="D19" s="46">
        <v>10016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10016</v>
      </c>
      <c r="O19" s="47">
        <f t="shared" si="1"/>
        <v>0.8095045663945688</v>
      </c>
      <c r="P19" s="9"/>
    </row>
    <row r="20" spans="1:16" ht="15">
      <c r="A20" s="12"/>
      <c r="B20" s="25">
        <v>323.7</v>
      </c>
      <c r="C20" s="20" t="s">
        <v>23</v>
      </c>
      <c r="D20" s="46">
        <v>61971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61971</v>
      </c>
      <c r="O20" s="47">
        <f t="shared" si="1"/>
        <v>5.008567041137962</v>
      </c>
      <c r="P20" s="9"/>
    </row>
    <row r="21" spans="1:16" ht="15">
      <c r="A21" s="12"/>
      <c r="B21" s="25">
        <v>324.11</v>
      </c>
      <c r="C21" s="20" t="s">
        <v>112</v>
      </c>
      <c r="D21" s="46">
        <v>11114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11114</v>
      </c>
      <c r="O21" s="47">
        <f t="shared" si="1"/>
        <v>0.8982461812010022</v>
      </c>
      <c r="P21" s="9"/>
    </row>
    <row r="22" spans="1:16" ht="15">
      <c r="A22" s="12"/>
      <c r="B22" s="25">
        <v>324.21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44850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44850</v>
      </c>
      <c r="O22" s="47">
        <f t="shared" si="1"/>
        <v>3.6248282550715265</v>
      </c>
      <c r="P22" s="9"/>
    </row>
    <row r="23" spans="1:16" ht="15">
      <c r="A23" s="12"/>
      <c r="B23" s="25">
        <v>324.31</v>
      </c>
      <c r="C23" s="20" t="s">
        <v>102</v>
      </c>
      <c r="D23" s="46">
        <v>0</v>
      </c>
      <c r="E23" s="46">
        <v>218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218</v>
      </c>
      <c r="O23" s="47">
        <f t="shared" si="1"/>
        <v>0.01761900913278914</v>
      </c>
      <c r="P23" s="9"/>
    </row>
    <row r="24" spans="1:16" ht="15">
      <c r="A24" s="12"/>
      <c r="B24" s="25">
        <v>324.61</v>
      </c>
      <c r="C24" s="20" t="s">
        <v>27</v>
      </c>
      <c r="D24" s="46">
        <v>158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158</v>
      </c>
      <c r="O24" s="47">
        <f t="shared" si="1"/>
        <v>0.012769740564131576</v>
      </c>
      <c r="P24" s="9"/>
    </row>
    <row r="25" spans="1:16" ht="15">
      <c r="A25" s="12"/>
      <c r="B25" s="25">
        <v>329</v>
      </c>
      <c r="C25" s="20" t="s">
        <v>28</v>
      </c>
      <c r="D25" s="46">
        <v>20243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20243</v>
      </c>
      <c r="O25" s="47">
        <f t="shared" si="1"/>
        <v>1.63606239392225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SUM(D27:D40)</f>
        <v>1414941</v>
      </c>
      <c r="E26" s="32">
        <f t="shared" si="5"/>
        <v>485359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154638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2054938</v>
      </c>
      <c r="O26" s="45">
        <f t="shared" si="1"/>
        <v>166.0824375656672</v>
      </c>
      <c r="P26" s="10"/>
    </row>
    <row r="27" spans="1:16" ht="15">
      <c r="A27" s="12"/>
      <c r="B27" s="25">
        <v>331.2</v>
      </c>
      <c r="C27" s="20" t="s">
        <v>29</v>
      </c>
      <c r="D27" s="46">
        <v>1377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1377</v>
      </c>
      <c r="O27" s="47">
        <f t="shared" si="1"/>
        <v>0.11129071365069101</v>
      </c>
      <c r="P27" s="9"/>
    </row>
    <row r="28" spans="1:16" ht="15">
      <c r="A28" s="12"/>
      <c r="B28" s="25">
        <v>331.35</v>
      </c>
      <c r="C28" s="20" t="s">
        <v>91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54638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54638</v>
      </c>
      <c r="O28" s="47">
        <f t="shared" si="1"/>
        <v>4.415905600905197</v>
      </c>
      <c r="P28" s="9"/>
    </row>
    <row r="29" spans="1:16" ht="15">
      <c r="A29" s="12"/>
      <c r="B29" s="25">
        <v>334.2</v>
      </c>
      <c r="C29" s="20" t="s">
        <v>31</v>
      </c>
      <c r="D29" s="46">
        <v>3339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3339</v>
      </c>
      <c r="O29" s="47">
        <f t="shared" si="1"/>
        <v>0.2698617958457933</v>
      </c>
      <c r="P29" s="9"/>
    </row>
    <row r="30" spans="1:16" ht="15">
      <c r="A30" s="12"/>
      <c r="B30" s="25">
        <v>334.36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100000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100000</v>
      </c>
      <c r="O30" s="47">
        <f t="shared" si="1"/>
        <v>8.082114281095935</v>
      </c>
      <c r="P30" s="9"/>
    </row>
    <row r="31" spans="1:16" ht="15">
      <c r="A31" s="12"/>
      <c r="B31" s="25">
        <v>334.39</v>
      </c>
      <c r="C31" s="20" t="s">
        <v>138</v>
      </c>
      <c r="D31" s="46">
        <v>0</v>
      </c>
      <c r="E31" s="46">
        <v>478813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478813</v>
      </c>
      <c r="O31" s="47">
        <f t="shared" si="1"/>
        <v>38.698213852743876</v>
      </c>
      <c r="P31" s="9"/>
    </row>
    <row r="32" spans="1:16" ht="15">
      <c r="A32" s="12"/>
      <c r="B32" s="25">
        <v>335.12</v>
      </c>
      <c r="C32" s="20" t="s">
        <v>119</v>
      </c>
      <c r="D32" s="46">
        <v>405618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405618</v>
      </c>
      <c r="O32" s="47">
        <f t="shared" si="1"/>
        <v>32.782510304695705</v>
      </c>
      <c r="P32" s="9"/>
    </row>
    <row r="33" spans="1:16" ht="15">
      <c r="A33" s="12"/>
      <c r="B33" s="25">
        <v>335.14</v>
      </c>
      <c r="C33" s="20" t="s">
        <v>120</v>
      </c>
      <c r="D33" s="46">
        <v>14333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14333</v>
      </c>
      <c r="O33" s="47">
        <f t="shared" si="1"/>
        <v>1.1584094399094804</v>
      </c>
      <c r="P33" s="9"/>
    </row>
    <row r="34" spans="1:16" ht="15">
      <c r="A34" s="12"/>
      <c r="B34" s="25">
        <v>335.15</v>
      </c>
      <c r="C34" s="20" t="s">
        <v>121</v>
      </c>
      <c r="D34" s="46">
        <v>6954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6954</v>
      </c>
      <c r="O34" s="47">
        <f t="shared" si="1"/>
        <v>0.5620302271074114</v>
      </c>
      <c r="P34" s="9"/>
    </row>
    <row r="35" spans="1:16" ht="15">
      <c r="A35" s="12"/>
      <c r="B35" s="25">
        <v>335.18</v>
      </c>
      <c r="C35" s="20" t="s">
        <v>122</v>
      </c>
      <c r="D35" s="46">
        <v>594501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594501</v>
      </c>
      <c r="O35" s="47">
        <f t="shared" si="1"/>
        <v>48.04825022225814</v>
      </c>
      <c r="P35" s="9"/>
    </row>
    <row r="36" spans="1:16" ht="15">
      <c r="A36" s="12"/>
      <c r="B36" s="25">
        <v>335.21</v>
      </c>
      <c r="C36" s="20" t="s">
        <v>40</v>
      </c>
      <c r="D36" s="46">
        <v>2615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2615</v>
      </c>
      <c r="O36" s="47">
        <f t="shared" si="1"/>
        <v>0.2113472884506587</v>
      </c>
      <c r="P36" s="9"/>
    </row>
    <row r="37" spans="1:16" ht="15">
      <c r="A37" s="12"/>
      <c r="B37" s="25">
        <v>335.49</v>
      </c>
      <c r="C37" s="20" t="s">
        <v>41</v>
      </c>
      <c r="D37" s="46">
        <v>0</v>
      </c>
      <c r="E37" s="46">
        <v>6546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6546</v>
      </c>
      <c r="O37" s="47">
        <f aca="true" t="shared" si="7" ref="O37:O68">(N37/O$70)</f>
        <v>0.5290552008405399</v>
      </c>
      <c r="P37" s="9"/>
    </row>
    <row r="38" spans="1:16" ht="15">
      <c r="A38" s="12"/>
      <c r="B38" s="25">
        <v>337.2</v>
      </c>
      <c r="C38" s="20" t="s">
        <v>42</v>
      </c>
      <c r="D38" s="46">
        <v>71600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71600</v>
      </c>
      <c r="O38" s="47">
        <f t="shared" si="7"/>
        <v>5.786793825264689</v>
      </c>
      <c r="P38" s="9"/>
    </row>
    <row r="39" spans="1:16" ht="15">
      <c r="A39" s="12"/>
      <c r="B39" s="25">
        <v>338</v>
      </c>
      <c r="C39" s="20" t="s">
        <v>46</v>
      </c>
      <c r="D39" s="46">
        <v>13125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13125</v>
      </c>
      <c r="O39" s="47">
        <f t="shared" si="7"/>
        <v>1.0607774993938415</v>
      </c>
      <c r="P39" s="9"/>
    </row>
    <row r="40" spans="1:16" ht="15">
      <c r="A40" s="12"/>
      <c r="B40" s="25">
        <v>339</v>
      </c>
      <c r="C40" s="20" t="s">
        <v>47</v>
      </c>
      <c r="D40" s="46">
        <v>301479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301479</v>
      </c>
      <c r="O40" s="47">
        <f t="shared" si="7"/>
        <v>24.365877313505212</v>
      </c>
      <c r="P40" s="9"/>
    </row>
    <row r="41" spans="1:16" ht="15.75">
      <c r="A41" s="29" t="s">
        <v>52</v>
      </c>
      <c r="B41" s="30"/>
      <c r="C41" s="31"/>
      <c r="D41" s="32">
        <f aca="true" t="shared" si="8" ref="D41:M41">SUM(D42:D50)</f>
        <v>2006369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6462558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8468927</v>
      </c>
      <c r="O41" s="45">
        <f t="shared" si="7"/>
        <v>684.4683585225895</v>
      </c>
      <c r="P41" s="10"/>
    </row>
    <row r="42" spans="1:16" ht="15">
      <c r="A42" s="12"/>
      <c r="B42" s="25">
        <v>342.1</v>
      </c>
      <c r="C42" s="20" t="s">
        <v>56</v>
      </c>
      <c r="D42" s="46">
        <v>1790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0">SUM(D42:M42)</f>
        <v>1790</v>
      </c>
      <c r="O42" s="47">
        <f t="shared" si="7"/>
        <v>0.14466984563161722</v>
      </c>
      <c r="P42" s="9"/>
    </row>
    <row r="43" spans="1:16" ht="15">
      <c r="A43" s="12"/>
      <c r="B43" s="25">
        <v>342.2</v>
      </c>
      <c r="C43" s="20" t="s">
        <v>57</v>
      </c>
      <c r="D43" s="46">
        <v>31032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31032</v>
      </c>
      <c r="O43" s="47">
        <f t="shared" si="7"/>
        <v>2.5080417037096905</v>
      </c>
      <c r="P43" s="9"/>
    </row>
    <row r="44" spans="1:16" ht="15">
      <c r="A44" s="12"/>
      <c r="B44" s="25">
        <v>343.3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2527837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2527837</v>
      </c>
      <c r="O44" s="47">
        <f t="shared" si="7"/>
        <v>204.30267517982705</v>
      </c>
      <c r="P44" s="9"/>
    </row>
    <row r="45" spans="1:16" ht="15">
      <c r="A45" s="12"/>
      <c r="B45" s="25">
        <v>343.4</v>
      </c>
      <c r="C45" s="20" t="s">
        <v>59</v>
      </c>
      <c r="D45" s="46">
        <v>1787597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1787597</v>
      </c>
      <c r="O45" s="47">
        <f t="shared" si="7"/>
        <v>144.47563242544248</v>
      </c>
      <c r="P45" s="9"/>
    </row>
    <row r="46" spans="1:16" ht="15">
      <c r="A46" s="12"/>
      <c r="B46" s="25">
        <v>343.5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2869423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2869423</v>
      </c>
      <c r="O46" s="47">
        <f t="shared" si="7"/>
        <v>231.9100460680514</v>
      </c>
      <c r="P46" s="9"/>
    </row>
    <row r="47" spans="1:16" ht="15">
      <c r="A47" s="12"/>
      <c r="B47" s="25">
        <v>343.9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1065298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1065298</v>
      </c>
      <c r="O47" s="47">
        <f t="shared" si="7"/>
        <v>86.09860179422937</v>
      </c>
      <c r="P47" s="9"/>
    </row>
    <row r="48" spans="1:16" ht="15">
      <c r="A48" s="12"/>
      <c r="B48" s="25">
        <v>347.2</v>
      </c>
      <c r="C48" s="20" t="s">
        <v>61</v>
      </c>
      <c r="D48" s="46">
        <v>164466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164466</v>
      </c>
      <c r="O48" s="47">
        <f t="shared" si="7"/>
        <v>13.29233007354724</v>
      </c>
      <c r="P48" s="9"/>
    </row>
    <row r="49" spans="1:16" ht="15">
      <c r="A49" s="12"/>
      <c r="B49" s="25">
        <v>347.5</v>
      </c>
      <c r="C49" s="20" t="s">
        <v>63</v>
      </c>
      <c r="D49" s="46">
        <v>20370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20370</v>
      </c>
      <c r="O49" s="47">
        <f t="shared" si="7"/>
        <v>1.646326679059242</v>
      </c>
      <c r="P49" s="9"/>
    </row>
    <row r="50" spans="1:16" ht="15">
      <c r="A50" s="12"/>
      <c r="B50" s="25">
        <v>349</v>
      </c>
      <c r="C50" s="20" t="s">
        <v>1</v>
      </c>
      <c r="D50" s="46">
        <v>1114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1114</v>
      </c>
      <c r="O50" s="47">
        <f t="shared" si="7"/>
        <v>0.09003475309140871</v>
      </c>
      <c r="P50" s="9"/>
    </row>
    <row r="51" spans="1:16" ht="15.75">
      <c r="A51" s="29" t="s">
        <v>53</v>
      </c>
      <c r="B51" s="30"/>
      <c r="C51" s="31"/>
      <c r="D51" s="32">
        <f aca="true" t="shared" si="10" ref="D51:M51">SUM(D52:D55)</f>
        <v>62257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68">SUM(D51:M51)</f>
        <v>62257</v>
      </c>
      <c r="O51" s="45">
        <f t="shared" si="7"/>
        <v>5.031681887981896</v>
      </c>
      <c r="P51" s="10"/>
    </row>
    <row r="52" spans="1:16" ht="15">
      <c r="A52" s="13"/>
      <c r="B52" s="39">
        <v>351.5</v>
      </c>
      <c r="C52" s="21" t="s">
        <v>67</v>
      </c>
      <c r="D52" s="46">
        <v>31344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31344</v>
      </c>
      <c r="O52" s="47">
        <f t="shared" si="7"/>
        <v>2.53325790026671</v>
      </c>
      <c r="P52" s="9"/>
    </row>
    <row r="53" spans="1:16" ht="15">
      <c r="A53" s="13"/>
      <c r="B53" s="39">
        <v>351.9</v>
      </c>
      <c r="C53" s="21" t="s">
        <v>139</v>
      </c>
      <c r="D53" s="46">
        <v>8984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8984</v>
      </c>
      <c r="O53" s="47">
        <f t="shared" si="7"/>
        <v>0.7260971470136588</v>
      </c>
      <c r="P53" s="9"/>
    </row>
    <row r="54" spans="1:16" ht="15">
      <c r="A54" s="13"/>
      <c r="B54" s="39">
        <v>354</v>
      </c>
      <c r="C54" s="21" t="s">
        <v>68</v>
      </c>
      <c r="D54" s="46">
        <v>14594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14594</v>
      </c>
      <c r="O54" s="47">
        <f t="shared" si="7"/>
        <v>1.1795037581831407</v>
      </c>
      <c r="P54" s="9"/>
    </row>
    <row r="55" spans="1:16" ht="15">
      <c r="A55" s="13"/>
      <c r="B55" s="39">
        <v>359</v>
      </c>
      <c r="C55" s="21" t="s">
        <v>69</v>
      </c>
      <c r="D55" s="46">
        <v>7335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7335</v>
      </c>
      <c r="O55" s="47">
        <f t="shared" si="7"/>
        <v>0.5928230825183868</v>
      </c>
      <c r="P55" s="9"/>
    </row>
    <row r="56" spans="1:16" ht="15.75">
      <c r="A56" s="29" t="s">
        <v>4</v>
      </c>
      <c r="B56" s="30"/>
      <c r="C56" s="31"/>
      <c r="D56" s="32">
        <f aca="true" t="shared" si="12" ref="D56:M56">SUM(D57:D62)</f>
        <v>110913</v>
      </c>
      <c r="E56" s="32">
        <f t="shared" si="12"/>
        <v>350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7541</v>
      </c>
      <c r="J56" s="32">
        <f t="shared" si="12"/>
        <v>651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1"/>
        <v>119455</v>
      </c>
      <c r="O56" s="45">
        <f t="shared" si="7"/>
        <v>9.654489614483149</v>
      </c>
      <c r="P56" s="10"/>
    </row>
    <row r="57" spans="1:16" ht="15">
      <c r="A57" s="12"/>
      <c r="B57" s="25">
        <v>361.1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-861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-861</v>
      </c>
      <c r="O57" s="47">
        <f t="shared" si="7"/>
        <v>-0.069587003960236</v>
      </c>
      <c r="P57" s="9"/>
    </row>
    <row r="58" spans="1:16" ht="15">
      <c r="A58" s="12"/>
      <c r="B58" s="25">
        <v>361.3</v>
      </c>
      <c r="C58" s="20" t="s">
        <v>71</v>
      </c>
      <c r="D58" s="46">
        <v>-197</v>
      </c>
      <c r="E58" s="46">
        <v>0</v>
      </c>
      <c r="F58" s="46">
        <v>0</v>
      </c>
      <c r="G58" s="46">
        <v>0</v>
      </c>
      <c r="H58" s="46">
        <v>0</v>
      </c>
      <c r="I58" s="46">
        <v>-131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-328</v>
      </c>
      <c r="O58" s="47">
        <f t="shared" si="7"/>
        <v>-0.026509334841994667</v>
      </c>
      <c r="P58" s="9"/>
    </row>
    <row r="59" spans="1:16" ht="15">
      <c r="A59" s="12"/>
      <c r="B59" s="25">
        <v>364</v>
      </c>
      <c r="C59" s="20" t="s">
        <v>124</v>
      </c>
      <c r="D59" s="46">
        <v>8482</v>
      </c>
      <c r="E59" s="46">
        <v>350</v>
      </c>
      <c r="F59" s="46">
        <v>0</v>
      </c>
      <c r="G59" s="46">
        <v>0</v>
      </c>
      <c r="H59" s="46">
        <v>0</v>
      </c>
      <c r="I59" s="46">
        <v>8090</v>
      </c>
      <c r="J59" s="46">
        <v>651</v>
      </c>
      <c r="K59" s="46">
        <v>0</v>
      </c>
      <c r="L59" s="46">
        <v>0</v>
      </c>
      <c r="M59" s="46">
        <v>0</v>
      </c>
      <c r="N59" s="46">
        <f t="shared" si="11"/>
        <v>17573</v>
      </c>
      <c r="O59" s="47">
        <f t="shared" si="7"/>
        <v>1.4202699426169887</v>
      </c>
      <c r="P59" s="9"/>
    </row>
    <row r="60" spans="1:16" ht="15">
      <c r="A60" s="12"/>
      <c r="B60" s="25">
        <v>365</v>
      </c>
      <c r="C60" s="20" t="s">
        <v>140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259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259</v>
      </c>
      <c r="O60" s="47">
        <f t="shared" si="7"/>
        <v>0.020932675988038472</v>
      </c>
      <c r="P60" s="9"/>
    </row>
    <row r="61" spans="1:16" ht="15">
      <c r="A61" s="12"/>
      <c r="B61" s="25">
        <v>366</v>
      </c>
      <c r="C61" s="20" t="s">
        <v>74</v>
      </c>
      <c r="D61" s="46">
        <v>33819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33819</v>
      </c>
      <c r="O61" s="47">
        <f t="shared" si="7"/>
        <v>2.7332902287238343</v>
      </c>
      <c r="P61" s="9"/>
    </row>
    <row r="62" spans="1:16" ht="15">
      <c r="A62" s="12"/>
      <c r="B62" s="25">
        <v>369.9</v>
      </c>
      <c r="C62" s="20" t="s">
        <v>75</v>
      </c>
      <c r="D62" s="46">
        <v>68809</v>
      </c>
      <c r="E62" s="46">
        <v>0</v>
      </c>
      <c r="F62" s="46">
        <v>0</v>
      </c>
      <c r="G62" s="46">
        <v>0</v>
      </c>
      <c r="H62" s="46">
        <v>0</v>
      </c>
      <c r="I62" s="46">
        <v>184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68993</v>
      </c>
      <c r="O62" s="47">
        <f t="shared" si="7"/>
        <v>5.576093105956518</v>
      </c>
      <c r="P62" s="9"/>
    </row>
    <row r="63" spans="1:16" ht="15.75">
      <c r="A63" s="29" t="s">
        <v>54</v>
      </c>
      <c r="B63" s="30"/>
      <c r="C63" s="31"/>
      <c r="D63" s="32">
        <f aca="true" t="shared" si="13" ref="D63:M63">SUM(D64:D67)</f>
        <v>5808009</v>
      </c>
      <c r="E63" s="32">
        <f t="shared" si="13"/>
        <v>139862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0</v>
      </c>
      <c r="J63" s="32">
        <f t="shared" si="13"/>
        <v>156456</v>
      </c>
      <c r="K63" s="32">
        <f t="shared" si="13"/>
        <v>0</v>
      </c>
      <c r="L63" s="32">
        <f t="shared" si="13"/>
        <v>26460</v>
      </c>
      <c r="M63" s="32">
        <f t="shared" si="13"/>
        <v>42</v>
      </c>
      <c r="N63" s="32">
        <f t="shared" si="11"/>
        <v>6130829</v>
      </c>
      <c r="O63" s="45">
        <f t="shared" si="7"/>
        <v>495.5006061585711</v>
      </c>
      <c r="P63" s="9"/>
    </row>
    <row r="64" spans="1:16" ht="15">
      <c r="A64" s="12"/>
      <c r="B64" s="25">
        <v>381</v>
      </c>
      <c r="C64" s="20" t="s">
        <v>76</v>
      </c>
      <c r="D64" s="46">
        <v>320256</v>
      </c>
      <c r="E64" s="46">
        <v>86344</v>
      </c>
      <c r="F64" s="46">
        <v>0</v>
      </c>
      <c r="G64" s="46">
        <v>0</v>
      </c>
      <c r="H64" s="46">
        <v>0</v>
      </c>
      <c r="I64" s="46">
        <v>0</v>
      </c>
      <c r="J64" s="46">
        <v>127990</v>
      </c>
      <c r="K64" s="46">
        <v>0</v>
      </c>
      <c r="L64" s="46">
        <v>0</v>
      </c>
      <c r="M64" s="46">
        <v>42</v>
      </c>
      <c r="N64" s="46">
        <f t="shared" si="11"/>
        <v>534632</v>
      </c>
      <c r="O64" s="47">
        <f t="shared" si="7"/>
        <v>43.20956922330882</v>
      </c>
      <c r="P64" s="9"/>
    </row>
    <row r="65" spans="1:16" ht="15">
      <c r="A65" s="12"/>
      <c r="B65" s="25">
        <v>382</v>
      </c>
      <c r="C65" s="20" t="s">
        <v>86</v>
      </c>
      <c r="D65" s="46">
        <v>1287753</v>
      </c>
      <c r="E65" s="46">
        <v>53518</v>
      </c>
      <c r="F65" s="46">
        <v>0</v>
      </c>
      <c r="G65" s="46">
        <v>0</v>
      </c>
      <c r="H65" s="46">
        <v>0</v>
      </c>
      <c r="I65" s="46">
        <v>0</v>
      </c>
      <c r="J65" s="46">
        <v>28466</v>
      </c>
      <c r="K65" s="46">
        <v>0</v>
      </c>
      <c r="L65" s="46">
        <v>0</v>
      </c>
      <c r="M65" s="46">
        <v>0</v>
      </c>
      <c r="N65" s="46">
        <f t="shared" si="11"/>
        <v>1369737</v>
      </c>
      <c r="O65" s="47">
        <f t="shared" si="7"/>
        <v>110.70370969045503</v>
      </c>
      <c r="P65" s="9"/>
    </row>
    <row r="66" spans="1:16" ht="15">
      <c r="A66" s="12"/>
      <c r="B66" s="25">
        <v>384</v>
      </c>
      <c r="C66" s="20" t="s">
        <v>77</v>
      </c>
      <c r="D66" s="46">
        <v>4200000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4200000</v>
      </c>
      <c r="O66" s="47">
        <f t="shared" si="7"/>
        <v>339.4487998060293</v>
      </c>
      <c r="P66" s="9"/>
    </row>
    <row r="67" spans="1:16" ht="15.75" thickBot="1">
      <c r="A67" s="12"/>
      <c r="B67" s="25">
        <v>389.4</v>
      </c>
      <c r="C67" s="20" t="s">
        <v>125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26460</v>
      </c>
      <c r="M67" s="46">
        <v>0</v>
      </c>
      <c r="N67" s="46">
        <f t="shared" si="11"/>
        <v>26460</v>
      </c>
      <c r="O67" s="47">
        <f t="shared" si="7"/>
        <v>2.1385274387779845</v>
      </c>
      <c r="P67" s="9"/>
    </row>
    <row r="68" spans="1:119" ht="16.5" thickBot="1">
      <c r="A68" s="14" t="s">
        <v>65</v>
      </c>
      <c r="B68" s="23"/>
      <c r="C68" s="22"/>
      <c r="D68" s="15">
        <f aca="true" t="shared" si="14" ref="D68:M68">SUM(D5,D16,D26,D41,D51,D56,D63)</f>
        <v>14848623</v>
      </c>
      <c r="E68" s="15">
        <f t="shared" si="14"/>
        <v>931250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6669587</v>
      </c>
      <c r="J68" s="15">
        <f t="shared" si="14"/>
        <v>157107</v>
      </c>
      <c r="K68" s="15">
        <f t="shared" si="14"/>
        <v>0</v>
      </c>
      <c r="L68" s="15">
        <f t="shared" si="14"/>
        <v>26460</v>
      </c>
      <c r="M68" s="15">
        <f t="shared" si="14"/>
        <v>875670</v>
      </c>
      <c r="N68" s="15">
        <f t="shared" si="11"/>
        <v>23508697</v>
      </c>
      <c r="O68" s="38">
        <f t="shared" si="7"/>
        <v>1899.9997575365717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141</v>
      </c>
      <c r="M70" s="48"/>
      <c r="N70" s="48"/>
      <c r="O70" s="43">
        <v>12373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3839876</v>
      </c>
      <c r="E5" s="27">
        <f t="shared" si="0"/>
        <v>303828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788529</v>
      </c>
      <c r="N5" s="28">
        <f>SUM(D5:M5)</f>
        <v>4932233</v>
      </c>
      <c r="O5" s="33">
        <f aca="true" t="shared" si="1" ref="O5:O36">(N5/O$74)</f>
        <v>396.7688037969592</v>
      </c>
      <c r="P5" s="6"/>
    </row>
    <row r="6" spans="1:16" ht="15">
      <c r="A6" s="12"/>
      <c r="B6" s="25">
        <v>311</v>
      </c>
      <c r="C6" s="20" t="s">
        <v>3</v>
      </c>
      <c r="D6" s="46">
        <v>2110112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788529</v>
      </c>
      <c r="N6" s="46">
        <f>SUM(D6:M6)</f>
        <v>2898641</v>
      </c>
      <c r="O6" s="47">
        <f t="shared" si="1"/>
        <v>233.17842490547824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174145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174145</v>
      </c>
      <c r="O7" s="47">
        <f t="shared" si="1"/>
        <v>14.008929289679028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129683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129683</v>
      </c>
      <c r="O8" s="47">
        <f t="shared" si="1"/>
        <v>10.432225886895663</v>
      </c>
      <c r="P8" s="9"/>
    </row>
    <row r="9" spans="1:16" ht="15">
      <c r="A9" s="12"/>
      <c r="B9" s="25">
        <v>314.1</v>
      </c>
      <c r="C9" s="20" t="s">
        <v>13</v>
      </c>
      <c r="D9" s="46">
        <v>794673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794673</v>
      </c>
      <c r="O9" s="47">
        <f t="shared" si="1"/>
        <v>63.92671546939104</v>
      </c>
      <c r="P9" s="9"/>
    </row>
    <row r="10" spans="1:16" ht="15">
      <c r="A10" s="12"/>
      <c r="B10" s="25">
        <v>314.3</v>
      </c>
      <c r="C10" s="20" t="s">
        <v>14</v>
      </c>
      <c r="D10" s="46">
        <v>219556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219556</v>
      </c>
      <c r="O10" s="47">
        <f t="shared" si="1"/>
        <v>17.661974097015527</v>
      </c>
      <c r="P10" s="9"/>
    </row>
    <row r="11" spans="1:16" ht="15">
      <c r="A11" s="12"/>
      <c r="B11" s="25">
        <v>314.4</v>
      </c>
      <c r="C11" s="20" t="s">
        <v>15</v>
      </c>
      <c r="D11" s="46">
        <v>10353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10353</v>
      </c>
      <c r="O11" s="47">
        <f t="shared" si="1"/>
        <v>0.8328372616844985</v>
      </c>
      <c r="P11" s="9"/>
    </row>
    <row r="12" spans="1:16" ht="15">
      <c r="A12" s="12"/>
      <c r="B12" s="25">
        <v>314.7</v>
      </c>
      <c r="C12" s="20" t="s">
        <v>16</v>
      </c>
      <c r="D12" s="46">
        <v>2492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2492</v>
      </c>
      <c r="O12" s="47">
        <f t="shared" si="1"/>
        <v>0.20046657549674202</v>
      </c>
      <c r="P12" s="9"/>
    </row>
    <row r="13" spans="1:16" ht="15">
      <c r="A13" s="12"/>
      <c r="B13" s="25">
        <v>314.8</v>
      </c>
      <c r="C13" s="20" t="s">
        <v>17</v>
      </c>
      <c r="D13" s="46">
        <v>12198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12198</v>
      </c>
      <c r="O13" s="47">
        <f t="shared" si="1"/>
        <v>0.981256536079157</v>
      </c>
      <c r="P13" s="9"/>
    </row>
    <row r="14" spans="1:16" ht="15">
      <c r="A14" s="12"/>
      <c r="B14" s="25">
        <v>315</v>
      </c>
      <c r="C14" s="20" t="s">
        <v>116</v>
      </c>
      <c r="D14" s="46">
        <v>506888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506888</v>
      </c>
      <c r="O14" s="47">
        <f t="shared" si="1"/>
        <v>40.776124205615</v>
      </c>
      <c r="P14" s="9"/>
    </row>
    <row r="15" spans="1:16" ht="15">
      <c r="A15" s="12"/>
      <c r="B15" s="25">
        <v>316</v>
      </c>
      <c r="C15" s="20" t="s">
        <v>117</v>
      </c>
      <c r="D15" s="46">
        <v>183604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183604</v>
      </c>
      <c r="O15" s="47">
        <f t="shared" si="1"/>
        <v>14.769849569624327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SUM(D17:D25)</f>
        <v>799274</v>
      </c>
      <c r="E16" s="32">
        <f t="shared" si="3"/>
        <v>764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10566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810604</v>
      </c>
      <c r="O16" s="45">
        <f t="shared" si="1"/>
        <v>65.20826964845949</v>
      </c>
      <c r="P16" s="10"/>
    </row>
    <row r="17" spans="1:16" ht="15">
      <c r="A17" s="12"/>
      <c r="B17" s="25">
        <v>322</v>
      </c>
      <c r="C17" s="20" t="s">
        <v>0</v>
      </c>
      <c r="D17" s="46">
        <v>107185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107185</v>
      </c>
      <c r="O17" s="47">
        <f t="shared" si="1"/>
        <v>8.622395623843616</v>
      </c>
      <c r="P17" s="9"/>
    </row>
    <row r="18" spans="1:16" ht="15">
      <c r="A18" s="12"/>
      <c r="B18" s="25">
        <v>323.1</v>
      </c>
      <c r="C18" s="20" t="s">
        <v>21</v>
      </c>
      <c r="D18" s="46">
        <v>588317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588317</v>
      </c>
      <c r="O18" s="47">
        <f t="shared" si="1"/>
        <v>47.326602847719414</v>
      </c>
      <c r="P18" s="9"/>
    </row>
    <row r="19" spans="1:16" ht="15">
      <c r="A19" s="12"/>
      <c r="B19" s="25">
        <v>323.4</v>
      </c>
      <c r="C19" s="20" t="s">
        <v>22</v>
      </c>
      <c r="D19" s="46">
        <v>11339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11339</v>
      </c>
      <c r="O19" s="47">
        <f t="shared" si="1"/>
        <v>0.9121550961306412</v>
      </c>
      <c r="P19" s="9"/>
    </row>
    <row r="20" spans="1:16" ht="15">
      <c r="A20" s="12"/>
      <c r="B20" s="25">
        <v>323.7</v>
      </c>
      <c r="C20" s="20" t="s">
        <v>23</v>
      </c>
      <c r="D20" s="46">
        <v>60689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60689</v>
      </c>
      <c r="O20" s="47">
        <f t="shared" si="1"/>
        <v>4.882069020995897</v>
      </c>
      <c r="P20" s="9"/>
    </row>
    <row r="21" spans="1:16" ht="15">
      <c r="A21" s="12"/>
      <c r="B21" s="25">
        <v>324.11</v>
      </c>
      <c r="C21" s="20" t="s">
        <v>112</v>
      </c>
      <c r="D21" s="46">
        <v>892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892</v>
      </c>
      <c r="O21" s="47">
        <f t="shared" si="1"/>
        <v>0.07175609363687556</v>
      </c>
      <c r="P21" s="9"/>
    </row>
    <row r="22" spans="1:16" ht="15">
      <c r="A22" s="12"/>
      <c r="B22" s="25">
        <v>324.21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10566</v>
      </c>
      <c r="O22" s="47">
        <f t="shared" si="1"/>
        <v>0.8499718445820932</v>
      </c>
      <c r="P22" s="9"/>
    </row>
    <row r="23" spans="1:16" ht="15">
      <c r="A23" s="12"/>
      <c r="B23" s="25">
        <v>324.31</v>
      </c>
      <c r="C23" s="20" t="s">
        <v>102</v>
      </c>
      <c r="D23" s="46">
        <v>0</v>
      </c>
      <c r="E23" s="46">
        <v>764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764</v>
      </c>
      <c r="O23" s="47">
        <f t="shared" si="1"/>
        <v>0.06145925508808624</v>
      </c>
      <c r="P23" s="9"/>
    </row>
    <row r="24" spans="1:16" ht="15">
      <c r="A24" s="12"/>
      <c r="B24" s="25">
        <v>324.61</v>
      </c>
      <c r="C24" s="20" t="s">
        <v>27</v>
      </c>
      <c r="D24" s="46">
        <v>660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660</v>
      </c>
      <c r="O24" s="47">
        <f t="shared" si="1"/>
        <v>0.053093073767194916</v>
      </c>
      <c r="P24" s="9"/>
    </row>
    <row r="25" spans="1:16" ht="15">
      <c r="A25" s="12"/>
      <c r="B25" s="25">
        <v>329</v>
      </c>
      <c r="C25" s="20" t="s">
        <v>28</v>
      </c>
      <c r="D25" s="46">
        <v>30192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30192</v>
      </c>
      <c r="O25" s="47">
        <f t="shared" si="1"/>
        <v>2.42876679269568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SUM(D27:D42)</f>
        <v>1515415</v>
      </c>
      <c r="E26" s="32">
        <f t="shared" si="6"/>
        <v>40628</v>
      </c>
      <c r="F26" s="32">
        <f t="shared" si="6"/>
        <v>0</v>
      </c>
      <c r="G26" s="32">
        <f t="shared" si="6"/>
        <v>84655</v>
      </c>
      <c r="H26" s="32">
        <f t="shared" si="6"/>
        <v>0</v>
      </c>
      <c r="I26" s="32">
        <f t="shared" si="6"/>
        <v>183892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1706378</v>
      </c>
      <c r="N26" s="44">
        <f t="shared" si="5"/>
        <v>3530968</v>
      </c>
      <c r="O26" s="45">
        <f t="shared" si="1"/>
        <v>284.0453704448556</v>
      </c>
      <c r="P26" s="10"/>
    </row>
    <row r="27" spans="1:16" ht="15">
      <c r="A27" s="12"/>
      <c r="B27" s="25">
        <v>331.2</v>
      </c>
      <c r="C27" s="20" t="s">
        <v>29</v>
      </c>
      <c r="D27" s="46">
        <v>196009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196009</v>
      </c>
      <c r="O27" s="47">
        <f t="shared" si="1"/>
        <v>15.767758024294103</v>
      </c>
      <c r="P27" s="9"/>
    </row>
    <row r="28" spans="1:16" ht="15">
      <c r="A28" s="12"/>
      <c r="B28" s="25">
        <v>331.35</v>
      </c>
      <c r="C28" s="20" t="s">
        <v>91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183892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183892</v>
      </c>
      <c r="O28" s="47">
        <f t="shared" si="1"/>
        <v>14.793017456359102</v>
      </c>
      <c r="P28" s="9"/>
    </row>
    <row r="29" spans="1:16" ht="15">
      <c r="A29" s="12"/>
      <c r="B29" s="25">
        <v>331.39</v>
      </c>
      <c r="C29" s="20" t="s">
        <v>32</v>
      </c>
      <c r="D29" s="46">
        <v>0</v>
      </c>
      <c r="E29" s="46">
        <v>0</v>
      </c>
      <c r="F29" s="46">
        <v>0</v>
      </c>
      <c r="G29" s="46">
        <v>74484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74484</v>
      </c>
      <c r="O29" s="47">
        <f t="shared" si="1"/>
        <v>5.991794706781434</v>
      </c>
      <c r="P29" s="9"/>
    </row>
    <row r="30" spans="1:16" ht="15">
      <c r="A30" s="12"/>
      <c r="B30" s="25">
        <v>334.2</v>
      </c>
      <c r="C30" s="20" t="s">
        <v>31</v>
      </c>
      <c r="D30" s="46">
        <v>21999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21999</v>
      </c>
      <c r="O30" s="47">
        <f t="shared" si="1"/>
        <v>1.7696886815220014</v>
      </c>
      <c r="P30" s="9"/>
    </row>
    <row r="31" spans="1:16" ht="15">
      <c r="A31" s="12"/>
      <c r="B31" s="25">
        <v>334.49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1706378</v>
      </c>
      <c r="N31" s="46">
        <f aca="true" t="shared" si="7" ref="N31:N38">SUM(D31:M31)</f>
        <v>1706378</v>
      </c>
      <c r="O31" s="47">
        <f t="shared" si="1"/>
        <v>137.267959134422</v>
      </c>
      <c r="P31" s="9"/>
    </row>
    <row r="32" spans="1:16" ht="15">
      <c r="A32" s="12"/>
      <c r="B32" s="25">
        <v>334.9</v>
      </c>
      <c r="C32" s="20" t="s">
        <v>118</v>
      </c>
      <c r="D32" s="46">
        <v>0</v>
      </c>
      <c r="E32" s="46">
        <v>34294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34294</v>
      </c>
      <c r="O32" s="47">
        <f t="shared" si="1"/>
        <v>2.7587482905639127</v>
      </c>
      <c r="P32" s="9"/>
    </row>
    <row r="33" spans="1:16" ht="15">
      <c r="A33" s="12"/>
      <c r="B33" s="25">
        <v>335.12</v>
      </c>
      <c r="C33" s="20" t="s">
        <v>119</v>
      </c>
      <c r="D33" s="46">
        <v>387208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387208</v>
      </c>
      <c r="O33" s="47">
        <f t="shared" si="1"/>
        <v>31.148580162496984</v>
      </c>
      <c r="P33" s="9"/>
    </row>
    <row r="34" spans="1:16" ht="15">
      <c r="A34" s="12"/>
      <c r="B34" s="25">
        <v>335.14</v>
      </c>
      <c r="C34" s="20" t="s">
        <v>120</v>
      </c>
      <c r="D34" s="46">
        <v>15905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15905</v>
      </c>
      <c r="O34" s="47">
        <f t="shared" si="1"/>
        <v>1.279462633738235</v>
      </c>
      <c r="P34" s="9"/>
    </row>
    <row r="35" spans="1:16" ht="15">
      <c r="A35" s="12"/>
      <c r="B35" s="25">
        <v>335.15</v>
      </c>
      <c r="C35" s="20" t="s">
        <v>121</v>
      </c>
      <c r="D35" s="46">
        <v>6253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6253</v>
      </c>
      <c r="O35" s="47">
        <f t="shared" si="1"/>
        <v>0.5030166519185906</v>
      </c>
      <c r="P35" s="9"/>
    </row>
    <row r="36" spans="1:16" ht="15">
      <c r="A36" s="12"/>
      <c r="B36" s="25">
        <v>335.18</v>
      </c>
      <c r="C36" s="20" t="s">
        <v>122</v>
      </c>
      <c r="D36" s="46">
        <v>564315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564315</v>
      </c>
      <c r="O36" s="47">
        <f t="shared" si="1"/>
        <v>45.39578473171909</v>
      </c>
      <c r="P36" s="9"/>
    </row>
    <row r="37" spans="1:16" ht="15">
      <c r="A37" s="12"/>
      <c r="B37" s="25">
        <v>335.21</v>
      </c>
      <c r="C37" s="20" t="s">
        <v>40</v>
      </c>
      <c r="D37" s="46">
        <v>2550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2550</v>
      </c>
      <c r="O37" s="47">
        <f aca="true" t="shared" si="8" ref="O37:O68">(N37/O$74)</f>
        <v>0.20513233046416218</v>
      </c>
      <c r="P37" s="9"/>
    </row>
    <row r="38" spans="1:16" ht="15">
      <c r="A38" s="12"/>
      <c r="B38" s="25">
        <v>335.49</v>
      </c>
      <c r="C38" s="20" t="s">
        <v>41</v>
      </c>
      <c r="D38" s="46">
        <v>0</v>
      </c>
      <c r="E38" s="46">
        <v>6334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6334</v>
      </c>
      <c r="O38" s="47">
        <f t="shared" si="8"/>
        <v>0.5095326200627464</v>
      </c>
      <c r="P38" s="9"/>
    </row>
    <row r="39" spans="1:16" ht="15">
      <c r="A39" s="12"/>
      <c r="B39" s="25">
        <v>337.2</v>
      </c>
      <c r="C39" s="20" t="s">
        <v>42</v>
      </c>
      <c r="D39" s="46">
        <v>69926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69926</v>
      </c>
      <c r="O39" s="47">
        <f t="shared" si="8"/>
        <v>5.6251307215831385</v>
      </c>
      <c r="P39" s="9"/>
    </row>
    <row r="40" spans="1:16" ht="15">
      <c r="A40" s="12"/>
      <c r="B40" s="25">
        <v>337.4</v>
      </c>
      <c r="C40" s="20" t="s">
        <v>43</v>
      </c>
      <c r="D40" s="46">
        <v>0</v>
      </c>
      <c r="E40" s="46">
        <v>0</v>
      </c>
      <c r="F40" s="46">
        <v>0</v>
      </c>
      <c r="G40" s="46">
        <v>10171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10171</v>
      </c>
      <c r="O40" s="47">
        <f t="shared" si="8"/>
        <v>0.8181964443729386</v>
      </c>
      <c r="P40" s="9"/>
    </row>
    <row r="41" spans="1:16" ht="15">
      <c r="A41" s="12"/>
      <c r="B41" s="25">
        <v>338</v>
      </c>
      <c r="C41" s="20" t="s">
        <v>46</v>
      </c>
      <c r="D41" s="46">
        <v>11946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11946</v>
      </c>
      <c r="O41" s="47">
        <f t="shared" si="8"/>
        <v>0.960984635186228</v>
      </c>
      <c r="P41" s="9"/>
    </row>
    <row r="42" spans="1:16" ht="15">
      <c r="A42" s="12"/>
      <c r="B42" s="25">
        <v>339</v>
      </c>
      <c r="C42" s="20" t="s">
        <v>47</v>
      </c>
      <c r="D42" s="46">
        <v>239304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239304</v>
      </c>
      <c r="O42" s="47">
        <f t="shared" si="8"/>
        <v>19.250583219370927</v>
      </c>
      <c r="P42" s="9"/>
    </row>
    <row r="43" spans="1:16" ht="15.75">
      <c r="A43" s="29" t="s">
        <v>52</v>
      </c>
      <c r="B43" s="30"/>
      <c r="C43" s="31"/>
      <c r="D43" s="32">
        <f aca="true" t="shared" si="9" ref="D43:M43">SUM(D44:D56)</f>
        <v>1963384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6229250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8192634</v>
      </c>
      <c r="O43" s="45">
        <f t="shared" si="8"/>
        <v>659.0486686509532</v>
      </c>
      <c r="P43" s="10"/>
    </row>
    <row r="44" spans="1:16" ht="15">
      <c r="A44" s="12"/>
      <c r="B44" s="25">
        <v>341.9</v>
      </c>
      <c r="C44" s="20" t="s">
        <v>123</v>
      </c>
      <c r="D44" s="46">
        <v>890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6">SUM(D44:M44)</f>
        <v>890</v>
      </c>
      <c r="O44" s="47">
        <f t="shared" si="8"/>
        <v>0.07159520553455072</v>
      </c>
      <c r="P44" s="9"/>
    </row>
    <row r="45" spans="1:16" ht="15">
      <c r="A45" s="12"/>
      <c r="B45" s="25">
        <v>342.1</v>
      </c>
      <c r="C45" s="20" t="s">
        <v>56</v>
      </c>
      <c r="D45" s="46">
        <v>7253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7253</v>
      </c>
      <c r="O45" s="47">
        <f t="shared" si="8"/>
        <v>0.5834607030810072</v>
      </c>
      <c r="P45" s="9"/>
    </row>
    <row r="46" spans="1:16" ht="15">
      <c r="A46" s="12"/>
      <c r="B46" s="25">
        <v>342.2</v>
      </c>
      <c r="C46" s="20" t="s">
        <v>57</v>
      </c>
      <c r="D46" s="46">
        <v>22355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22355</v>
      </c>
      <c r="O46" s="47">
        <f t="shared" si="8"/>
        <v>1.7983267637358218</v>
      </c>
      <c r="P46" s="9"/>
    </row>
    <row r="47" spans="1:16" ht="15">
      <c r="A47" s="12"/>
      <c r="B47" s="25">
        <v>343.3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2524091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2524091</v>
      </c>
      <c r="O47" s="47">
        <f t="shared" si="8"/>
        <v>203.04810554259512</v>
      </c>
      <c r="P47" s="9"/>
    </row>
    <row r="48" spans="1:16" ht="15">
      <c r="A48" s="12"/>
      <c r="B48" s="25">
        <v>343.4</v>
      </c>
      <c r="C48" s="20" t="s">
        <v>59</v>
      </c>
      <c r="D48" s="46">
        <v>1743259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1743259</v>
      </c>
      <c r="O48" s="47">
        <f t="shared" si="8"/>
        <v>140.2348161853431</v>
      </c>
      <c r="P48" s="9"/>
    </row>
    <row r="49" spans="1:16" ht="15">
      <c r="A49" s="12"/>
      <c r="B49" s="25">
        <v>343.5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2639563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2639563</v>
      </c>
      <c r="O49" s="47">
        <f t="shared" si="8"/>
        <v>212.33714101842168</v>
      </c>
      <c r="P49" s="9"/>
    </row>
    <row r="50" spans="1:16" ht="15">
      <c r="A50" s="12"/>
      <c r="B50" s="25">
        <v>343.6</v>
      </c>
      <c r="C50" s="20" t="s">
        <v>95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5535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5535</v>
      </c>
      <c r="O50" s="47">
        <f t="shared" si="8"/>
        <v>0.44525782318397555</v>
      </c>
      <c r="P50" s="9"/>
    </row>
    <row r="51" spans="1:16" ht="15">
      <c r="A51" s="12"/>
      <c r="B51" s="25">
        <v>343.9</v>
      </c>
      <c r="C51" s="20" t="s">
        <v>96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1060061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1060061</v>
      </c>
      <c r="O51" s="47">
        <f t="shared" si="8"/>
        <v>85.27560131928244</v>
      </c>
      <c r="P51" s="9"/>
    </row>
    <row r="52" spans="1:16" ht="15">
      <c r="A52" s="12"/>
      <c r="B52" s="25">
        <v>347.2</v>
      </c>
      <c r="C52" s="20" t="s">
        <v>61</v>
      </c>
      <c r="D52" s="46">
        <v>131474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131474</v>
      </c>
      <c r="O52" s="47">
        <f t="shared" si="8"/>
        <v>10.576301182527551</v>
      </c>
      <c r="P52" s="9"/>
    </row>
    <row r="53" spans="1:16" ht="15">
      <c r="A53" s="12"/>
      <c r="B53" s="25">
        <v>347.3</v>
      </c>
      <c r="C53" s="20" t="s">
        <v>97</v>
      </c>
      <c r="D53" s="46">
        <v>2092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2092</v>
      </c>
      <c r="O53" s="47">
        <f t="shared" si="8"/>
        <v>0.1682889550317754</v>
      </c>
      <c r="P53" s="9"/>
    </row>
    <row r="54" spans="1:16" ht="15">
      <c r="A54" s="12"/>
      <c r="B54" s="25">
        <v>347.4</v>
      </c>
      <c r="C54" s="20" t="s">
        <v>62</v>
      </c>
      <c r="D54" s="46">
        <v>22898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22898</v>
      </c>
      <c r="O54" s="47">
        <f t="shared" si="8"/>
        <v>1.842007883517014</v>
      </c>
      <c r="P54" s="9"/>
    </row>
    <row r="55" spans="1:16" ht="15">
      <c r="A55" s="12"/>
      <c r="B55" s="25">
        <v>347.5</v>
      </c>
      <c r="C55" s="20" t="s">
        <v>63</v>
      </c>
      <c r="D55" s="46">
        <v>13660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13660</v>
      </c>
      <c r="O55" s="47">
        <f t="shared" si="8"/>
        <v>1.0988657388786098</v>
      </c>
      <c r="P55" s="9"/>
    </row>
    <row r="56" spans="1:16" ht="15">
      <c r="A56" s="12"/>
      <c r="B56" s="25">
        <v>347.9</v>
      </c>
      <c r="C56" s="20" t="s">
        <v>64</v>
      </c>
      <c r="D56" s="46">
        <v>19503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19503</v>
      </c>
      <c r="O56" s="47">
        <f t="shared" si="8"/>
        <v>1.5689003298206097</v>
      </c>
      <c r="P56" s="9"/>
    </row>
    <row r="57" spans="1:16" ht="15.75">
      <c r="A57" s="29" t="s">
        <v>53</v>
      </c>
      <c r="B57" s="30"/>
      <c r="C57" s="31"/>
      <c r="D57" s="32">
        <f aca="true" t="shared" si="11" ref="D57:M57">SUM(D58:D60)</f>
        <v>110822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72">SUM(D57:M57)</f>
        <v>110822</v>
      </c>
      <c r="O57" s="45">
        <f t="shared" si="8"/>
        <v>8.914970637921325</v>
      </c>
      <c r="P57" s="10"/>
    </row>
    <row r="58" spans="1:16" ht="15">
      <c r="A58" s="13"/>
      <c r="B58" s="39">
        <v>351.5</v>
      </c>
      <c r="C58" s="21" t="s">
        <v>67</v>
      </c>
      <c r="D58" s="46">
        <v>36607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36607</v>
      </c>
      <c r="O58" s="47">
        <f t="shared" si="8"/>
        <v>2.944815380902582</v>
      </c>
      <c r="P58" s="9"/>
    </row>
    <row r="59" spans="1:16" ht="15">
      <c r="A59" s="13"/>
      <c r="B59" s="39">
        <v>354</v>
      </c>
      <c r="C59" s="21" t="s">
        <v>68</v>
      </c>
      <c r="D59" s="46">
        <v>73865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73865</v>
      </c>
      <c r="O59" s="47">
        <f t="shared" si="8"/>
        <v>5.941999839111897</v>
      </c>
      <c r="P59" s="9"/>
    </row>
    <row r="60" spans="1:16" ht="15">
      <c r="A60" s="13"/>
      <c r="B60" s="39">
        <v>359</v>
      </c>
      <c r="C60" s="21" t="s">
        <v>69</v>
      </c>
      <c r="D60" s="46">
        <v>350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350</v>
      </c>
      <c r="O60" s="47">
        <f t="shared" si="8"/>
        <v>0.028155417906845788</v>
      </c>
      <c r="P60" s="9"/>
    </row>
    <row r="61" spans="1:16" ht="15.75">
      <c r="A61" s="29" t="s">
        <v>4</v>
      </c>
      <c r="B61" s="30"/>
      <c r="C61" s="31"/>
      <c r="D61" s="32">
        <f aca="true" t="shared" si="13" ref="D61:M61">SUM(D62:D66)</f>
        <v>83951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-16478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2"/>
        <v>67473</v>
      </c>
      <c r="O61" s="45">
        <f t="shared" si="8"/>
        <v>5.427801464081731</v>
      </c>
      <c r="P61" s="10"/>
    </row>
    <row r="62" spans="1:16" ht="15">
      <c r="A62" s="12"/>
      <c r="B62" s="25">
        <v>361.1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-594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-594</v>
      </c>
      <c r="O62" s="47">
        <f t="shared" si="8"/>
        <v>-0.04778376639047542</v>
      </c>
      <c r="P62" s="9"/>
    </row>
    <row r="63" spans="1:16" ht="15">
      <c r="A63" s="12"/>
      <c r="B63" s="25">
        <v>361.3</v>
      </c>
      <c r="C63" s="20" t="s">
        <v>71</v>
      </c>
      <c r="D63" s="46">
        <v>-271</v>
      </c>
      <c r="E63" s="46">
        <v>0</v>
      </c>
      <c r="F63" s="46">
        <v>0</v>
      </c>
      <c r="G63" s="46">
        <v>0</v>
      </c>
      <c r="H63" s="46">
        <v>0</v>
      </c>
      <c r="I63" s="46">
        <v>-180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-451</v>
      </c>
      <c r="O63" s="47">
        <f t="shared" si="8"/>
        <v>-0.03628026707424986</v>
      </c>
      <c r="P63" s="9"/>
    </row>
    <row r="64" spans="1:16" ht="15">
      <c r="A64" s="12"/>
      <c r="B64" s="25">
        <v>364</v>
      </c>
      <c r="C64" s="20" t="s">
        <v>124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-16462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-16462</v>
      </c>
      <c r="O64" s="47">
        <f t="shared" si="8"/>
        <v>-1.324269970235701</v>
      </c>
      <c r="P64" s="9"/>
    </row>
    <row r="65" spans="1:16" ht="15">
      <c r="A65" s="12"/>
      <c r="B65" s="25">
        <v>366</v>
      </c>
      <c r="C65" s="20" t="s">
        <v>74</v>
      </c>
      <c r="D65" s="46">
        <v>22798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22798</v>
      </c>
      <c r="O65" s="47">
        <f t="shared" si="8"/>
        <v>1.8339634784007723</v>
      </c>
      <c r="P65" s="9"/>
    </row>
    <row r="66" spans="1:16" ht="15">
      <c r="A66" s="12"/>
      <c r="B66" s="25">
        <v>369.9</v>
      </c>
      <c r="C66" s="20" t="s">
        <v>75</v>
      </c>
      <c r="D66" s="46">
        <v>61424</v>
      </c>
      <c r="E66" s="46">
        <v>0</v>
      </c>
      <c r="F66" s="46">
        <v>0</v>
      </c>
      <c r="G66" s="46">
        <v>0</v>
      </c>
      <c r="H66" s="46">
        <v>0</v>
      </c>
      <c r="I66" s="46">
        <v>758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62182</v>
      </c>
      <c r="O66" s="47">
        <f t="shared" si="8"/>
        <v>5.002171989381385</v>
      </c>
      <c r="P66" s="9"/>
    </row>
    <row r="67" spans="1:16" ht="15.75">
      <c r="A67" s="29" t="s">
        <v>54</v>
      </c>
      <c r="B67" s="30"/>
      <c r="C67" s="31"/>
      <c r="D67" s="32">
        <f aca="true" t="shared" si="14" ref="D67:M67">SUM(D68:D71)</f>
        <v>3175239</v>
      </c>
      <c r="E67" s="32">
        <f t="shared" si="14"/>
        <v>428514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818</v>
      </c>
      <c r="J67" s="32">
        <f t="shared" si="14"/>
        <v>162007</v>
      </c>
      <c r="K67" s="32">
        <f t="shared" si="14"/>
        <v>0</v>
      </c>
      <c r="L67" s="32">
        <f t="shared" si="14"/>
        <v>22240</v>
      </c>
      <c r="M67" s="32">
        <f t="shared" si="14"/>
        <v>2431</v>
      </c>
      <c r="N67" s="32">
        <f t="shared" si="12"/>
        <v>3791249</v>
      </c>
      <c r="O67" s="45">
        <f t="shared" si="8"/>
        <v>304.98342852546057</v>
      </c>
      <c r="P67" s="9"/>
    </row>
    <row r="68" spans="1:16" ht="15">
      <c r="A68" s="12"/>
      <c r="B68" s="25">
        <v>381</v>
      </c>
      <c r="C68" s="20" t="s">
        <v>76</v>
      </c>
      <c r="D68" s="46">
        <v>434220</v>
      </c>
      <c r="E68" s="46">
        <v>395773</v>
      </c>
      <c r="F68" s="46">
        <v>0</v>
      </c>
      <c r="G68" s="46">
        <v>0</v>
      </c>
      <c r="H68" s="46">
        <v>0</v>
      </c>
      <c r="I68" s="46">
        <v>382</v>
      </c>
      <c r="J68" s="46">
        <v>111198</v>
      </c>
      <c r="K68" s="46">
        <v>0</v>
      </c>
      <c r="L68" s="46">
        <v>0</v>
      </c>
      <c r="M68" s="46">
        <v>2431</v>
      </c>
      <c r="N68" s="46">
        <f t="shared" si="12"/>
        <v>944004</v>
      </c>
      <c r="O68" s="47">
        <f t="shared" si="8"/>
        <v>75.93950607352586</v>
      </c>
      <c r="P68" s="9"/>
    </row>
    <row r="69" spans="1:16" ht="15">
      <c r="A69" s="12"/>
      <c r="B69" s="25">
        <v>382</v>
      </c>
      <c r="C69" s="20" t="s">
        <v>86</v>
      </c>
      <c r="D69" s="46">
        <v>1145322</v>
      </c>
      <c r="E69" s="46">
        <v>32741</v>
      </c>
      <c r="F69" s="46">
        <v>0</v>
      </c>
      <c r="G69" s="46">
        <v>0</v>
      </c>
      <c r="H69" s="46">
        <v>0</v>
      </c>
      <c r="I69" s="46">
        <v>436</v>
      </c>
      <c r="J69" s="46">
        <v>50809</v>
      </c>
      <c r="K69" s="46">
        <v>0</v>
      </c>
      <c r="L69" s="46">
        <v>0</v>
      </c>
      <c r="M69" s="46">
        <v>0</v>
      </c>
      <c r="N69" s="46">
        <f t="shared" si="12"/>
        <v>1229308</v>
      </c>
      <c r="O69" s="47">
        <f>(N69/O$74)</f>
        <v>98.89051564636794</v>
      </c>
      <c r="P69" s="9"/>
    </row>
    <row r="70" spans="1:16" ht="15">
      <c r="A70" s="12"/>
      <c r="B70" s="25">
        <v>384</v>
      </c>
      <c r="C70" s="20" t="s">
        <v>77</v>
      </c>
      <c r="D70" s="46">
        <v>1595697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1595697</v>
      </c>
      <c r="O70" s="47">
        <f>(N70/O$74)</f>
        <v>128.36433110771458</v>
      </c>
      <c r="P70" s="9"/>
    </row>
    <row r="71" spans="1:16" ht="15.75" thickBot="1">
      <c r="A71" s="12"/>
      <c r="B71" s="25">
        <v>389.4</v>
      </c>
      <c r="C71" s="20" t="s">
        <v>125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22240</v>
      </c>
      <c r="M71" s="46">
        <v>0</v>
      </c>
      <c r="N71" s="46">
        <f t="shared" si="12"/>
        <v>22240</v>
      </c>
      <c r="O71" s="47">
        <f>(N71/O$74)</f>
        <v>1.7890756978521438</v>
      </c>
      <c r="P71" s="9"/>
    </row>
    <row r="72" spans="1:119" ht="16.5" thickBot="1">
      <c r="A72" s="14" t="s">
        <v>65</v>
      </c>
      <c r="B72" s="23"/>
      <c r="C72" s="22"/>
      <c r="D72" s="15">
        <f aca="true" t="shared" si="15" ref="D72:M72">SUM(D5,D16,D26,D43,D57,D61,D67)</f>
        <v>11487961</v>
      </c>
      <c r="E72" s="15">
        <f t="shared" si="15"/>
        <v>773734</v>
      </c>
      <c r="F72" s="15">
        <f t="shared" si="15"/>
        <v>0</v>
      </c>
      <c r="G72" s="15">
        <f t="shared" si="15"/>
        <v>84655</v>
      </c>
      <c r="H72" s="15">
        <f t="shared" si="15"/>
        <v>0</v>
      </c>
      <c r="I72" s="15">
        <f t="shared" si="15"/>
        <v>6408048</v>
      </c>
      <c r="J72" s="15">
        <f t="shared" si="15"/>
        <v>162007</v>
      </c>
      <c r="K72" s="15">
        <f t="shared" si="15"/>
        <v>0</v>
      </c>
      <c r="L72" s="15">
        <f t="shared" si="15"/>
        <v>22240</v>
      </c>
      <c r="M72" s="15">
        <f t="shared" si="15"/>
        <v>2497338</v>
      </c>
      <c r="N72" s="15">
        <f t="shared" si="12"/>
        <v>21435983</v>
      </c>
      <c r="O72" s="38">
        <f>(N72/O$74)</f>
        <v>1724.3973131686912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126</v>
      </c>
      <c r="M74" s="48"/>
      <c r="N74" s="48"/>
      <c r="O74" s="43">
        <v>12431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2022-04-04T22:32:43Z</cp:lastPrinted>
  <dcterms:created xsi:type="dcterms:W3CDTF">2000-08-31T21:26:31Z</dcterms:created>
  <dcterms:modified xsi:type="dcterms:W3CDTF">2022-04-04T22:32:47Z</dcterms:modified>
  <cp:category/>
  <cp:version/>
  <cp:contentType/>
  <cp:contentStatus/>
</cp:coreProperties>
</file>