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'2007'!$A$1:$O$22</definedName>
    <definedName name="_xlnm.Print_Area" localSheetId="14">'2008'!$A$1:$O$20</definedName>
    <definedName name="_xlnm.Print_Area" localSheetId="13">'2009'!$A$1:$O$23</definedName>
    <definedName name="_xlnm.Print_Area" localSheetId="12">'2010'!$A$1:$O$25</definedName>
    <definedName name="_xlnm.Print_Area" localSheetId="11">'2011'!$A$1:$O$22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'2016'!$A$1:$O$25</definedName>
    <definedName name="_xlnm.Print_Area" localSheetId="5">'2017'!$A$1:$O$24</definedName>
    <definedName name="_xlnm.Print_Area" localSheetId="4">'2018'!$A$1:$O$27</definedName>
    <definedName name="_xlnm.Print_Area" localSheetId="3">'2019'!$A$1:$O$24</definedName>
    <definedName name="_xlnm.Print_Area" localSheetId="2">'2020'!$A$1:$O$25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6" i="48"/>
  <c r="P16" i="48" s="1"/>
  <c r="O13" i="48"/>
  <c r="P13" i="48" s="1"/>
  <c r="O10" i="48"/>
  <c r="P10" i="48" s="1"/>
  <c r="O5" i="48"/>
  <c r="P5" i="48" s="1"/>
  <c r="I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/>
  <c r="N18" i="47"/>
  <c r="M18" i="47"/>
  <c r="L18" i="47"/>
  <c r="K18" i="47"/>
  <c r="J18" i="47"/>
  <c r="I18" i="47"/>
  <c r="H18" i="47"/>
  <c r="G18" i="47"/>
  <c r="F18" i="47"/>
  <c r="F22" i="47" s="1"/>
  <c r="E18" i="47"/>
  <c r="D18" i="47"/>
  <c r="O17" i="47"/>
  <c r="P17" i="47" s="1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O11" i="47" s="1"/>
  <c r="P11" i="47" s="1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 s="1"/>
  <c r="O7" i="47"/>
  <c r="P7" i="47"/>
  <c r="O6" i="47"/>
  <c r="P6" i="47" s="1"/>
  <c r="N5" i="47"/>
  <c r="N22" i="47" s="1"/>
  <c r="M5" i="47"/>
  <c r="M22" i="47" s="1"/>
  <c r="L5" i="47"/>
  <c r="L22" i="47" s="1"/>
  <c r="K5" i="47"/>
  <c r="O5" i="47" s="1"/>
  <c r="P5" i="47" s="1"/>
  <c r="J5" i="47"/>
  <c r="J22" i="47" s="1"/>
  <c r="I5" i="47"/>
  <c r="H5" i="47"/>
  <c r="H22" i="47" s="1"/>
  <c r="G5" i="47"/>
  <c r="G22" i="47" s="1"/>
  <c r="F5" i="47"/>
  <c r="E5" i="47"/>
  <c r="E22" i="47" s="1"/>
  <c r="D5" i="47"/>
  <c r="N20" i="46"/>
  <c r="O20" i="46" s="1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N17" i="46" s="1"/>
  <c r="O17" i="46" s="1"/>
  <c r="H17" i="46"/>
  <c r="G17" i="46"/>
  <c r="F17" i="46"/>
  <c r="E17" i="46"/>
  <c r="D17" i="46"/>
  <c r="N16" i="46"/>
  <c r="O16" i="46" s="1"/>
  <c r="N15" i="46"/>
  <c r="O15" i="46" s="1"/>
  <c r="N14" i="46"/>
  <c r="O14" i="46" s="1"/>
  <c r="M13" i="46"/>
  <c r="L13" i="46"/>
  <c r="K13" i="46"/>
  <c r="K21" i="46" s="1"/>
  <c r="J13" i="46"/>
  <c r="I13" i="46"/>
  <c r="H13" i="46"/>
  <c r="G13" i="46"/>
  <c r="F13" i="46"/>
  <c r="E13" i="46"/>
  <c r="D13" i="46"/>
  <c r="N12" i="46"/>
  <c r="O12" i="46" s="1"/>
  <c r="N11" i="46"/>
  <c r="O11" i="46" s="1"/>
  <c r="M10" i="46"/>
  <c r="L10" i="46"/>
  <c r="L21" i="46" s="1"/>
  <c r="K10" i="46"/>
  <c r="J10" i="46"/>
  <c r="I10" i="46"/>
  <c r="H10" i="46"/>
  <c r="G10" i="46"/>
  <c r="F10" i="46"/>
  <c r="E10" i="46"/>
  <c r="D10" i="46"/>
  <c r="N9" i="46"/>
  <c r="O9" i="46" s="1"/>
  <c r="N8" i="46"/>
  <c r="O8" i="46"/>
  <c r="N7" i="46"/>
  <c r="O7" i="46" s="1"/>
  <c r="N6" i="46"/>
  <c r="O6" i="46" s="1"/>
  <c r="M5" i="46"/>
  <c r="M21" i="46" s="1"/>
  <c r="L5" i="46"/>
  <c r="K5" i="46"/>
  <c r="J5" i="46"/>
  <c r="J21" i="46" s="1"/>
  <c r="I5" i="46"/>
  <c r="N5" i="46" s="1"/>
  <c r="O5" i="46" s="1"/>
  <c r="H5" i="46"/>
  <c r="H21" i="46" s="1"/>
  <c r="G5" i="46"/>
  <c r="G21" i="46" s="1"/>
  <c r="F5" i="46"/>
  <c r="F21" i="46" s="1"/>
  <c r="E5" i="46"/>
  <c r="E21" i="46" s="1"/>
  <c r="D5" i="46"/>
  <c r="D21" i="46" s="1"/>
  <c r="K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D20" i="45" s="1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N11" i="45" s="1"/>
  <c r="O11" i="45" s="1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/>
  <c r="M5" i="45"/>
  <c r="M20" i="45" s="1"/>
  <c r="L5" i="45"/>
  <c r="L20" i="45" s="1"/>
  <c r="K5" i="45"/>
  <c r="J5" i="45"/>
  <c r="J20" i="45" s="1"/>
  <c r="I5" i="45"/>
  <c r="I20" i="45" s="1"/>
  <c r="H5" i="45"/>
  <c r="H20" i="45" s="1"/>
  <c r="G5" i="45"/>
  <c r="G20" i="45" s="1"/>
  <c r="F5" i="45"/>
  <c r="F20" i="45" s="1"/>
  <c r="E5" i="45"/>
  <c r="N5" i="45" s="1"/>
  <c r="O5" i="45" s="1"/>
  <c r="D5" i="45"/>
  <c r="F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3" i="44" s="1"/>
  <c r="L5" i="44"/>
  <c r="L23" i="44" s="1"/>
  <c r="K5" i="44"/>
  <c r="K23" i="44" s="1"/>
  <c r="J5" i="44"/>
  <c r="J23" i="44" s="1"/>
  <c r="I5" i="44"/>
  <c r="I23" i="44" s="1"/>
  <c r="H5" i="44"/>
  <c r="H23" i="44" s="1"/>
  <c r="G5" i="44"/>
  <c r="G23" i="44" s="1"/>
  <c r="F5" i="44"/>
  <c r="E5" i="44"/>
  <c r="E23" i="44" s="1"/>
  <c r="D5" i="44"/>
  <c r="D23" i="44" s="1"/>
  <c r="N19" i="43"/>
  <c r="O19" i="43" s="1"/>
  <c r="M18" i="43"/>
  <c r="N18" i="43" s="1"/>
  <c r="O18" i="43" s="1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E20" i="43" s="1"/>
  <c r="D10" i="43"/>
  <c r="N9" i="43"/>
  <c r="O9" i="43"/>
  <c r="N8" i="43"/>
  <c r="O8" i="43" s="1"/>
  <c r="N7" i="43"/>
  <c r="O7" i="43" s="1"/>
  <c r="N6" i="43"/>
  <c r="O6" i="43" s="1"/>
  <c r="M5" i="43"/>
  <c r="M20" i="43" s="1"/>
  <c r="L5" i="43"/>
  <c r="L20" i="43" s="1"/>
  <c r="K5" i="43"/>
  <c r="N5" i="43" s="1"/>
  <c r="O5" i="43" s="1"/>
  <c r="J5" i="43"/>
  <c r="J20" i="43" s="1"/>
  <c r="I5" i="43"/>
  <c r="I20" i="43" s="1"/>
  <c r="H5" i="43"/>
  <c r="H20" i="43" s="1"/>
  <c r="G5" i="43"/>
  <c r="G20" i="43" s="1"/>
  <c r="F5" i="43"/>
  <c r="F20" i="43" s="1"/>
  <c r="E5" i="43"/>
  <c r="D5" i="43"/>
  <c r="D20" i="43" s="1"/>
  <c r="L21" i="42"/>
  <c r="N20" i="42"/>
  <c r="O20" i="42" s="1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 s="1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 s="1"/>
  <c r="M15" i="42"/>
  <c r="L15" i="42"/>
  <c r="K15" i="42"/>
  <c r="J15" i="42"/>
  <c r="I15" i="42"/>
  <c r="I21" i="42" s="1"/>
  <c r="H15" i="42"/>
  <c r="G15" i="42"/>
  <c r="F15" i="42"/>
  <c r="E15" i="42"/>
  <c r="D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M10" i="42"/>
  <c r="L10" i="42"/>
  <c r="K10" i="42"/>
  <c r="N10" i="42" s="1"/>
  <c r="O10" i="42" s="1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 s="1"/>
  <c r="N6" i="42"/>
  <c r="O6" i="42"/>
  <c r="M5" i="42"/>
  <c r="M21" i="42" s="1"/>
  <c r="L5" i="42"/>
  <c r="K5" i="42"/>
  <c r="K21" i="42" s="1"/>
  <c r="J5" i="42"/>
  <c r="J21" i="42" s="1"/>
  <c r="I5" i="42"/>
  <c r="H5" i="42"/>
  <c r="H21" i="42" s="1"/>
  <c r="G5" i="42"/>
  <c r="G21" i="42" s="1"/>
  <c r="F5" i="42"/>
  <c r="F21" i="42" s="1"/>
  <c r="E5" i="42"/>
  <c r="N5" i="42" s="1"/>
  <c r="O5" i="42" s="1"/>
  <c r="D5" i="42"/>
  <c r="D21" i="42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N11" i="41" s="1"/>
  <c r="O11" i="41" s="1"/>
  <c r="D11" i="41"/>
  <c r="N10" i="41"/>
  <c r="O10" i="41"/>
  <c r="M9" i="41"/>
  <c r="L9" i="41"/>
  <c r="K9" i="41"/>
  <c r="J9" i="41"/>
  <c r="I9" i="41"/>
  <c r="H9" i="41"/>
  <c r="G9" i="41"/>
  <c r="F9" i="41"/>
  <c r="E9" i="41"/>
  <c r="N9" i="41" s="1"/>
  <c r="O9" i="41" s="1"/>
  <c r="D9" i="41"/>
  <c r="N8" i="41"/>
  <c r="O8" i="41"/>
  <c r="N7" i="41"/>
  <c r="O7" i="41" s="1"/>
  <c r="N6" i="41"/>
  <c r="O6" i="41" s="1"/>
  <c r="M5" i="41"/>
  <c r="M18" i="41" s="1"/>
  <c r="L5" i="41"/>
  <c r="L18" i="41" s="1"/>
  <c r="K5" i="41"/>
  <c r="K18" i="41" s="1"/>
  <c r="J5" i="41"/>
  <c r="J18" i="41" s="1"/>
  <c r="I5" i="41"/>
  <c r="I18" i="41" s="1"/>
  <c r="H5" i="41"/>
  <c r="H18" i="41" s="1"/>
  <c r="G5" i="41"/>
  <c r="G18" i="41" s="1"/>
  <c r="F5" i="41"/>
  <c r="F18" i="41" s="1"/>
  <c r="E5" i="41"/>
  <c r="E18" i="41" s="1"/>
  <c r="D5" i="41"/>
  <c r="D18" i="41" s="1"/>
  <c r="E19" i="40"/>
  <c r="K19" i="40"/>
  <c r="N18" i="40"/>
  <c r="O18" i="40" s="1"/>
  <c r="M17" i="40"/>
  <c r="L17" i="40"/>
  <c r="K17" i="40"/>
  <c r="J17" i="40"/>
  <c r="I17" i="40"/>
  <c r="H17" i="40"/>
  <c r="G17" i="40"/>
  <c r="N17" i="40" s="1"/>
  <c r="O17" i="40" s="1"/>
  <c r="F17" i="40"/>
  <c r="E17" i="40"/>
  <c r="D17" i="40"/>
  <c r="N16" i="40"/>
  <c r="O16" i="40" s="1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D19" i="40" s="1"/>
  <c r="N14" i="40"/>
  <c r="O14" i="40" s="1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M10" i="40"/>
  <c r="L10" i="40"/>
  <c r="K10" i="40"/>
  <c r="J10" i="40"/>
  <c r="I10" i="40"/>
  <c r="N10" i="40" s="1"/>
  <c r="O10" i="40" s="1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M19" i="40" s="1"/>
  <c r="L5" i="40"/>
  <c r="L19" i="40" s="1"/>
  <c r="K5" i="40"/>
  <c r="J5" i="40"/>
  <c r="J19" i="40" s="1"/>
  <c r="I5" i="40"/>
  <c r="I19" i="40" s="1"/>
  <c r="H5" i="40"/>
  <c r="H19" i="40" s="1"/>
  <c r="G5" i="40"/>
  <c r="G19" i="40" s="1"/>
  <c r="F5" i="40"/>
  <c r="F19" i="40" s="1"/>
  <c r="E5" i="40"/>
  <c r="D5" i="40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D19" i="39" s="1"/>
  <c r="N14" i="39"/>
  <c r="O14" i="39" s="1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 s="1"/>
  <c r="M10" i="39"/>
  <c r="L10" i="39"/>
  <c r="K10" i="39"/>
  <c r="J10" i="39"/>
  <c r="I10" i="39"/>
  <c r="N10" i="39" s="1"/>
  <c r="O10" i="39" s="1"/>
  <c r="H10" i="39"/>
  <c r="G10" i="39"/>
  <c r="F10" i="39"/>
  <c r="E10" i="39"/>
  <c r="D10" i="39"/>
  <c r="N9" i="39"/>
  <c r="O9" i="39" s="1"/>
  <c r="N8" i="39"/>
  <c r="O8" i="39" s="1"/>
  <c r="N7" i="39"/>
  <c r="O7" i="39" s="1"/>
  <c r="N6" i="39"/>
  <c r="O6" i="39" s="1"/>
  <c r="M5" i="39"/>
  <c r="M19" i="39"/>
  <c r="L5" i="39"/>
  <c r="L19" i="39" s="1"/>
  <c r="K5" i="39"/>
  <c r="K19" i="39" s="1"/>
  <c r="J5" i="39"/>
  <c r="J19" i="39" s="1"/>
  <c r="I5" i="39"/>
  <c r="I19" i="39" s="1"/>
  <c r="H5" i="39"/>
  <c r="N5" i="39" s="1"/>
  <c r="O5" i="39" s="1"/>
  <c r="G5" i="39"/>
  <c r="G19" i="39"/>
  <c r="F5" i="39"/>
  <c r="F19" i="39" s="1"/>
  <c r="E5" i="39"/>
  <c r="E19" i="39" s="1"/>
  <c r="D5" i="39"/>
  <c r="N15" i="38"/>
  <c r="O15" i="38" s="1"/>
  <c r="M14" i="38"/>
  <c r="L14" i="38"/>
  <c r="K14" i="38"/>
  <c r="J14" i="38"/>
  <c r="I14" i="38"/>
  <c r="H14" i="38"/>
  <c r="G14" i="38"/>
  <c r="F14" i="38"/>
  <c r="F16" i="38" s="1"/>
  <c r="E14" i="38"/>
  <c r="D14" i="38"/>
  <c r="N14" i="38" s="1"/>
  <c r="O14" i="38" s="1"/>
  <c r="N13" i="38"/>
  <c r="O13" i="38" s="1"/>
  <c r="N12" i="38"/>
  <c r="O12" i="38"/>
  <c r="M11" i="38"/>
  <c r="L11" i="38"/>
  <c r="K11" i="38"/>
  <c r="J11" i="38"/>
  <c r="I11" i="38"/>
  <c r="H11" i="38"/>
  <c r="N11" i="38" s="1"/>
  <c r="O11" i="38" s="1"/>
  <c r="G11" i="38"/>
  <c r="F11" i="38"/>
  <c r="E11" i="38"/>
  <c r="D11" i="38"/>
  <c r="N10" i="38"/>
  <c r="O10" i="38"/>
  <c r="M9" i="38"/>
  <c r="L9" i="38"/>
  <c r="K9" i="38"/>
  <c r="J9" i="38"/>
  <c r="I9" i="38"/>
  <c r="H9" i="38"/>
  <c r="H16" i="38" s="1"/>
  <c r="G9" i="38"/>
  <c r="F9" i="38"/>
  <c r="E9" i="38"/>
  <c r="D9" i="38"/>
  <c r="N9" i="38" s="1"/>
  <c r="O9" i="38" s="1"/>
  <c r="N8" i="38"/>
  <c r="O8" i="38" s="1"/>
  <c r="N7" i="38"/>
  <c r="O7" i="38" s="1"/>
  <c r="N6" i="38"/>
  <c r="O6" i="38"/>
  <c r="M5" i="38"/>
  <c r="M16" i="38"/>
  <c r="L5" i="38"/>
  <c r="L16" i="38" s="1"/>
  <c r="K5" i="38"/>
  <c r="K16" i="38" s="1"/>
  <c r="J5" i="38"/>
  <c r="J16" i="38" s="1"/>
  <c r="I5" i="38"/>
  <c r="I16" i="38"/>
  <c r="H5" i="38"/>
  <c r="G5" i="38"/>
  <c r="N5" i="38" s="1"/>
  <c r="O5" i="38" s="1"/>
  <c r="F5" i="38"/>
  <c r="E5" i="38"/>
  <c r="E16" i="38" s="1"/>
  <c r="D5" i="38"/>
  <c r="D16" i="38"/>
  <c r="N18" i="37"/>
  <c r="O18" i="37" s="1"/>
  <c r="M17" i="37"/>
  <c r="L17" i="37"/>
  <c r="K17" i="37"/>
  <c r="J17" i="37"/>
  <c r="N17" i="37" s="1"/>
  <c r="O17" i="37" s="1"/>
  <c r="I17" i="37"/>
  <c r="H17" i="37"/>
  <c r="G17" i="37"/>
  <c r="F17" i="37"/>
  <c r="E17" i="37"/>
  <c r="D17" i="37"/>
  <c r="N16" i="37"/>
  <c r="O16" i="37" s="1"/>
  <c r="M15" i="37"/>
  <c r="L15" i="37"/>
  <c r="K15" i="37"/>
  <c r="J15" i="37"/>
  <c r="N15" i="37" s="1"/>
  <c r="O15" i="37" s="1"/>
  <c r="I15" i="37"/>
  <c r="H15" i="37"/>
  <c r="G15" i="37"/>
  <c r="F15" i="37"/>
  <c r="E15" i="37"/>
  <c r="D15" i="37"/>
  <c r="N14" i="37"/>
  <c r="O14" i="37" s="1"/>
  <c r="N13" i="37"/>
  <c r="O13" i="37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D19" i="37" s="1"/>
  <c r="N9" i="37"/>
  <c r="O9" i="37" s="1"/>
  <c r="N8" i="37"/>
  <c r="O8" i="37"/>
  <c r="N7" i="37"/>
  <c r="O7" i="37" s="1"/>
  <c r="N6" i="37"/>
  <c r="O6" i="37" s="1"/>
  <c r="M5" i="37"/>
  <c r="M19" i="37"/>
  <c r="L5" i="37"/>
  <c r="L19" i="37"/>
  <c r="K5" i="37"/>
  <c r="K19" i="37" s="1"/>
  <c r="J5" i="37"/>
  <c r="I5" i="37"/>
  <c r="I19" i="37" s="1"/>
  <c r="H5" i="37"/>
  <c r="H19" i="37" s="1"/>
  <c r="G5" i="37"/>
  <c r="G19" i="37"/>
  <c r="F5" i="37"/>
  <c r="F19" i="37"/>
  <c r="E5" i="37"/>
  <c r="E19" i="37" s="1"/>
  <c r="D5" i="37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N15" i="36" s="1"/>
  <c r="O15" i="36" s="1"/>
  <c r="F15" i="36"/>
  <c r="E15" i="36"/>
  <c r="D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M10" i="36"/>
  <c r="L10" i="36"/>
  <c r="K10" i="36"/>
  <c r="J10" i="36"/>
  <c r="I10" i="36"/>
  <c r="H10" i="36"/>
  <c r="N10" i="36" s="1"/>
  <c r="O10" i="36" s="1"/>
  <c r="G10" i="36"/>
  <c r="F10" i="36"/>
  <c r="E10" i="36"/>
  <c r="D10" i="36"/>
  <c r="N9" i="36"/>
  <c r="O9" i="36"/>
  <c r="N8" i="36"/>
  <c r="O8" i="36" s="1"/>
  <c r="N7" i="36"/>
  <c r="O7" i="36" s="1"/>
  <c r="N6" i="36"/>
  <c r="O6" i="36"/>
  <c r="M5" i="36"/>
  <c r="M19" i="36" s="1"/>
  <c r="L5" i="36"/>
  <c r="L19" i="36" s="1"/>
  <c r="K5" i="36"/>
  <c r="K19" i="36" s="1"/>
  <c r="J5" i="36"/>
  <c r="J19" i="36" s="1"/>
  <c r="I5" i="36"/>
  <c r="I19" i="36" s="1"/>
  <c r="H5" i="36"/>
  <c r="N5" i="36" s="1"/>
  <c r="O5" i="36" s="1"/>
  <c r="G5" i="36"/>
  <c r="G19" i="36" s="1"/>
  <c r="F5" i="36"/>
  <c r="F19" i="36" s="1"/>
  <c r="E5" i="36"/>
  <c r="D5" i="36"/>
  <c r="D19" i="36" s="1"/>
  <c r="N17" i="35"/>
  <c r="O17" i="35"/>
  <c r="M16" i="35"/>
  <c r="L16" i="35"/>
  <c r="K16" i="35"/>
  <c r="K18" i="35" s="1"/>
  <c r="J16" i="35"/>
  <c r="I16" i="35"/>
  <c r="H16" i="35"/>
  <c r="G16" i="35"/>
  <c r="F16" i="35"/>
  <c r="E16" i="35"/>
  <c r="D16" i="35"/>
  <c r="N16" i="35" s="1"/>
  <c r="O16" i="35" s="1"/>
  <c r="N15" i="35"/>
  <c r="O15" i="35" s="1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D18" i="35" s="1"/>
  <c r="N10" i="35"/>
  <c r="O10" i="35" s="1"/>
  <c r="M9" i="35"/>
  <c r="L9" i="35"/>
  <c r="K9" i="35"/>
  <c r="J9" i="35"/>
  <c r="I9" i="35"/>
  <c r="H9" i="35"/>
  <c r="G9" i="35"/>
  <c r="N9" i="35" s="1"/>
  <c r="O9" i="35" s="1"/>
  <c r="F9" i="35"/>
  <c r="E9" i="35"/>
  <c r="D9" i="35"/>
  <c r="N8" i="35"/>
  <c r="O8" i="35"/>
  <c r="N7" i="35"/>
  <c r="O7" i="35" s="1"/>
  <c r="N6" i="35"/>
  <c r="O6" i="35" s="1"/>
  <c r="M5" i="35"/>
  <c r="M18" i="35"/>
  <c r="L5" i="35"/>
  <c r="L18" i="35" s="1"/>
  <c r="K5" i="35"/>
  <c r="J5" i="35"/>
  <c r="J18" i="35" s="1"/>
  <c r="I5" i="35"/>
  <c r="I18" i="35"/>
  <c r="H5" i="35"/>
  <c r="H18" i="35" s="1"/>
  <c r="G5" i="35"/>
  <c r="G18" i="35" s="1"/>
  <c r="F5" i="35"/>
  <c r="F18" i="35" s="1"/>
  <c r="E5" i="35"/>
  <c r="N5" i="35" s="1"/>
  <c r="O5" i="35" s="1"/>
  <c r="D5" i="35"/>
  <c r="N20" i="34"/>
  <c r="O20" i="34" s="1"/>
  <c r="M19" i="34"/>
  <c r="L19" i="34"/>
  <c r="K19" i="34"/>
  <c r="J19" i="34"/>
  <c r="I19" i="34"/>
  <c r="I21" i="34" s="1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N10" i="34" s="1"/>
  <c r="O10" i="34" s="1"/>
  <c r="J10" i="34"/>
  <c r="I10" i="34"/>
  <c r="H10" i="34"/>
  <c r="G10" i="34"/>
  <c r="F10" i="34"/>
  <c r="E10" i="34"/>
  <c r="D10" i="34"/>
  <c r="N9" i="34"/>
  <c r="O9" i="34" s="1"/>
  <c r="N8" i="34"/>
  <c r="O8" i="34"/>
  <c r="N7" i="34"/>
  <c r="O7" i="34" s="1"/>
  <c r="N6" i="34"/>
  <c r="O6" i="34" s="1"/>
  <c r="M5" i="34"/>
  <c r="M21" i="34"/>
  <c r="L5" i="34"/>
  <c r="K5" i="34"/>
  <c r="K21" i="34" s="1"/>
  <c r="J5" i="34"/>
  <c r="J21" i="34" s="1"/>
  <c r="I5" i="34"/>
  <c r="H5" i="34"/>
  <c r="H21" i="34" s="1"/>
  <c r="G5" i="34"/>
  <c r="G21" i="34" s="1"/>
  <c r="F5" i="34"/>
  <c r="F21" i="34" s="1"/>
  <c r="E5" i="34"/>
  <c r="E21" i="34" s="1"/>
  <c r="D5" i="34"/>
  <c r="N5" i="34" s="1"/>
  <c r="O5" i="34" s="1"/>
  <c r="E17" i="33"/>
  <c r="F17" i="33"/>
  <c r="G17" i="33"/>
  <c r="H17" i="33"/>
  <c r="I17" i="33"/>
  <c r="J17" i="33"/>
  <c r="K17" i="33"/>
  <c r="L17" i="33"/>
  <c r="M17" i="33"/>
  <c r="E15" i="33"/>
  <c r="E19" i="33" s="1"/>
  <c r="F15" i="33"/>
  <c r="G15" i="33"/>
  <c r="H15" i="33"/>
  <c r="I15" i="33"/>
  <c r="J15" i="33"/>
  <c r="K15" i="33"/>
  <c r="K19" i="33" s="1"/>
  <c r="L15" i="33"/>
  <c r="M15" i="33"/>
  <c r="E12" i="33"/>
  <c r="F12" i="33"/>
  <c r="G12" i="33"/>
  <c r="G19" i="33" s="1"/>
  <c r="H12" i="33"/>
  <c r="I12" i="33"/>
  <c r="J12" i="33"/>
  <c r="K12" i="33"/>
  <c r="L12" i="33"/>
  <c r="M12" i="33"/>
  <c r="E10" i="33"/>
  <c r="F10" i="33"/>
  <c r="G10" i="33"/>
  <c r="H10" i="33"/>
  <c r="I10" i="33"/>
  <c r="J10" i="33"/>
  <c r="K10" i="33"/>
  <c r="L10" i="33"/>
  <c r="M10" i="33"/>
  <c r="M19" i="33" s="1"/>
  <c r="E5" i="33"/>
  <c r="F5" i="33"/>
  <c r="G5" i="33"/>
  <c r="H5" i="33"/>
  <c r="H19" i="33" s="1"/>
  <c r="I5" i="33"/>
  <c r="I19" i="33" s="1"/>
  <c r="J5" i="33"/>
  <c r="J19" i="33"/>
  <c r="K5" i="33"/>
  <c r="L5" i="33"/>
  <c r="N5" i="33" s="1"/>
  <c r="O5" i="33" s="1"/>
  <c r="M5" i="33"/>
  <c r="D17" i="33"/>
  <c r="N17" i="33" s="1"/>
  <c r="O17" i="33" s="1"/>
  <c r="D15" i="33"/>
  <c r="N15" i="33" s="1"/>
  <c r="O15" i="33" s="1"/>
  <c r="D12" i="33"/>
  <c r="D10" i="33"/>
  <c r="N10" i="33" s="1"/>
  <c r="O10" i="33" s="1"/>
  <c r="D5" i="33"/>
  <c r="N18" i="33"/>
  <c r="O18" i="33"/>
  <c r="N16" i="33"/>
  <c r="O16" i="33"/>
  <c r="N7" i="33"/>
  <c r="O7" i="33" s="1"/>
  <c r="N8" i="33"/>
  <c r="O8" i="33"/>
  <c r="N9" i="33"/>
  <c r="O9" i="33" s="1"/>
  <c r="N6" i="33"/>
  <c r="O6" i="33"/>
  <c r="N13" i="33"/>
  <c r="O13" i="33"/>
  <c r="N14" i="33"/>
  <c r="O14" i="33"/>
  <c r="N11" i="33"/>
  <c r="O11" i="33" s="1"/>
  <c r="F19" i="33"/>
  <c r="L21" i="34"/>
  <c r="N5" i="37"/>
  <c r="O5" i="37" s="1"/>
  <c r="D21" i="34"/>
  <c r="E19" i="36"/>
  <c r="N5" i="40"/>
  <c r="O5" i="40" s="1"/>
  <c r="N16" i="41"/>
  <c r="O16" i="41"/>
  <c r="N14" i="41"/>
  <c r="O14" i="41" s="1"/>
  <c r="N5" i="41"/>
  <c r="O5" i="41" s="1"/>
  <c r="N12" i="42"/>
  <c r="O12" i="42" s="1"/>
  <c r="N13" i="43"/>
  <c r="O13" i="43" s="1"/>
  <c r="N17" i="44"/>
  <c r="O17" i="44" s="1"/>
  <c r="N21" i="44"/>
  <c r="O21" i="44" s="1"/>
  <c r="N19" i="44"/>
  <c r="O19" i="44" s="1"/>
  <c r="N5" i="44"/>
  <c r="O5" i="44" s="1"/>
  <c r="N18" i="45"/>
  <c r="O18" i="45" s="1"/>
  <c r="N13" i="46"/>
  <c r="O13" i="46" s="1"/>
  <c r="N10" i="46"/>
  <c r="O10" i="46"/>
  <c r="O14" i="47"/>
  <c r="P14" i="47" s="1"/>
  <c r="O22" i="48" l="1"/>
  <c r="P22" i="48" s="1"/>
  <c r="N23" i="44"/>
  <c r="O23" i="44" s="1"/>
  <c r="N21" i="34"/>
  <c r="O21" i="34" s="1"/>
  <c r="N19" i="40"/>
  <c r="O19" i="40" s="1"/>
  <c r="N18" i="41"/>
  <c r="O18" i="41" s="1"/>
  <c r="N20" i="43"/>
  <c r="O20" i="43" s="1"/>
  <c r="N12" i="33"/>
  <c r="O12" i="33" s="1"/>
  <c r="L19" i="33"/>
  <c r="E18" i="35"/>
  <c r="N18" i="35" s="1"/>
  <c r="O18" i="35" s="1"/>
  <c r="N11" i="35"/>
  <c r="O11" i="35" s="1"/>
  <c r="H19" i="36"/>
  <c r="N19" i="36" s="1"/>
  <c r="O19" i="36" s="1"/>
  <c r="N10" i="37"/>
  <c r="O10" i="37" s="1"/>
  <c r="H19" i="39"/>
  <c r="N19" i="39" s="1"/>
  <c r="O19" i="39" s="1"/>
  <c r="N15" i="39"/>
  <c r="O15" i="39" s="1"/>
  <c r="G16" i="38"/>
  <c r="N16" i="38" s="1"/>
  <c r="O16" i="38" s="1"/>
  <c r="D19" i="33"/>
  <c r="N19" i="33" s="1"/>
  <c r="O19" i="33" s="1"/>
  <c r="O18" i="47"/>
  <c r="P18" i="47" s="1"/>
  <c r="N10" i="43"/>
  <c r="O10" i="43" s="1"/>
  <c r="E21" i="42"/>
  <c r="N21" i="42" s="1"/>
  <c r="O21" i="42" s="1"/>
  <c r="K22" i="47"/>
  <c r="O22" i="47" s="1"/>
  <c r="P22" i="47" s="1"/>
  <c r="I21" i="46"/>
  <c r="N21" i="46" s="1"/>
  <c r="O21" i="46" s="1"/>
  <c r="N15" i="42"/>
  <c r="O15" i="42" s="1"/>
  <c r="J19" i="37"/>
  <c r="N19" i="37" s="1"/>
  <c r="O19" i="37" s="1"/>
  <c r="K20" i="43"/>
  <c r="E20" i="45"/>
  <c r="N20" i="45" s="1"/>
  <c r="O20" i="45" s="1"/>
</calcChain>
</file>

<file path=xl/sharedStrings.xml><?xml version="1.0" encoding="utf-8"?>
<sst xmlns="http://schemas.openxmlformats.org/spreadsheetml/2006/main" count="575" uniqueCount="82">
  <si>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</si>
  <si>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</si>
  <si>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</si>
  <si>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</si>
  <si>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</si>
  <si>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</si>
  <si>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</si>
  <si>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</si>
  <si>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</si>
  <si>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</si>
  <si>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</si>
  <si>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</si>
  <si>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</si>
  <si>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</si>
  <si>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</si>
  <si>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</si>
  <si>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</si>
  <si>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</si>
  <si>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</si>
  <si>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</si>
  <si>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</si>
  <si>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</si>
  <si>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</si>
  <si>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</si>
  <si>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</si>
  <si>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Physical Environment</t>
  </si>
  <si>
    <t>Sewer / Wastewater Services</t>
  </si>
  <si>
    <t>Other Physical Environment</t>
  </si>
  <si>
    <t>Transportation</t>
  </si>
  <si>
    <t>Road and Street Facilities</t>
  </si>
  <si>
    <t>Culture / Recreation</t>
  </si>
  <si>
    <t>Cultural Services</t>
  </si>
  <si>
    <t>2009 Municipal Population:</t>
  </si>
  <si>
    <t>South Palm Beach Expenditures Reported by Account Code and Fund Type</t>
  </si>
  <si>
    <t>Local Fiscal Year Ended September 30, 2010</t>
  </si>
  <si>
    <t>Fire Control</t>
  </si>
  <si>
    <t>Conservation and Resource Management</t>
  </si>
  <si>
    <t>Other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</si>
  <si>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</si>
  <si>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</si>
  <si>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</si>
  <si>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</si>
  <si>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</si>
  <si>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</si>
  <si>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</si>
  <si>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</si>
  <si>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</si>
  <si>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</si>
  <si>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</si>
  <si>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</si>
  <si>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</si>
  <si>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</si>
  <si>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</si>
  <si>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</si>
  <si>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</si>
  <si>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</si>
  <si>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</si>
  <si>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</si>
  <si>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</si>
  <si>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</si>
  <si>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Protective Inspections</t>
  </si>
  <si>
    <t>2017 Municipal Population:</t>
  </si>
  <si>
    <t>Local Fiscal Year Ended September 30, 2018</t>
  </si>
  <si>
    <t>Comprehensive Planning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</si>
  <si>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</si>
  <si>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</si>
  <si>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</si>
  <si>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</si>
  <si>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</si>
  <si>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Conservation / Resource Management</t>
  </si>
  <si>
    <t>Parks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</si>
  <si>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</si>
  <si>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</si>
  <si>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</si>
  <si>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</si>
  <si>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</si>
  <si>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</si>
  <si>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</si>
  <si>
    <t>Local Fiscal Year Ended September 30, 2022</t>
  </si>
  <si>
    <t>Other Uses and Non-Operating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</si>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</sst>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568387</v>
      </c>
      <c r="E5" s="24">
        <f>SUM(E6:E9)</f>
        <v>0</v>
      </c>
      <c r="F5" s="24">
        <f>SUM(F6:F9)</f>
        <v>0</v>
      </c>
      <c r="G5" s="24">
        <f>SUM(G6:G9)</f>
        <v>55869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624256</v>
      </c>
      <c r="P5" s="30">
        <f>(O5/P$24)</f>
        <v>424.08695652173913</v>
      </c>
      <c r="Q5" s="6"/>
    </row>
    <row r="6" spans="1:134">
      <c r="A6" s="12"/>
      <c r="B6" s="42">
        <v>511</v>
      </c>
      <c r="C6" s="19" t="s">
        <v>19</v>
      </c>
      <c r="D6" s="43">
        <v>44153</v>
      </c>
      <c r="E6" s="43">
        <v>0</v>
      </c>
      <c r="F6" s="43">
        <v>0</v>
      </c>
      <c r="G6" s="43">
        <v>55869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100022</v>
      </c>
      <c r="P6" s="44">
        <f>(O6/P$24)</f>
        <v>67.949728260869563</v>
      </c>
      <c r="Q6" s="9"/>
    </row>
    <row r="7" spans="1:134">
      <c r="A7" s="12"/>
      <c r="B7" s="42">
        <v>512</v>
      </c>
      <c r="C7" s="19" t="s">
        <v>20</v>
      </c>
      <c r="D7" s="43">
        <v>161310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161310</v>
      </c>
      <c r="P7" s="44">
        <f>(O7/P$24)</f>
        <v>109.58559782608695</v>
      </c>
      <c r="Q7" s="9"/>
    </row>
    <row r="8" spans="1:134">
      <c r="A8" s="12"/>
      <c r="B8" s="42">
        <v>513</v>
      </c>
      <c r="C8" s="19" t="s">
        <v>21</v>
      </c>
      <c r="D8" s="43">
        <v>304461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304461</v>
      </c>
      <c r="P8" s="44">
        <f>(O8/P$24)</f>
        <v>206.83491847826087</v>
      </c>
      <c r="Q8" s="9"/>
    </row>
    <row r="9" spans="1:134">
      <c r="A9" s="12"/>
      <c r="B9" s="42">
        <v>514</v>
      </c>
      <c r="C9" s="19" t="s">
        <v>22</v>
      </c>
      <c r="D9" s="43">
        <v>58463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58463</v>
      </c>
      <c r="P9" s="44">
        <f>(O9/P$24)</f>
        <v>39.716711956521742</v>
      </c>
      <c r="Q9" s="9"/>
    </row>
    <row r="10" spans="1:134" ht="15.75">
      <c r="A10" s="26" t="s">
        <v>23</v>
      </c>
      <c r="B10" s="27"/>
      <c r="C10" s="28"/>
      <c r="D10" s="29">
        <f>SUM(D11:D12)</f>
        <v>1050000</v>
      </c>
      <c r="E10" s="29">
        <f>SUM(E11:E12)</f>
        <v>177832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1227832</v>
      </c>
      <c r="P10" s="41">
        <f>(O10/P$24)</f>
        <v>834.125</v>
      </c>
      <c r="Q10" s="10"/>
    </row>
    <row r="11" spans="1:134">
      <c r="A11" s="12"/>
      <c r="B11" s="42">
        <v>521</v>
      </c>
      <c r="C11" s="19" t="s">
        <v>24</v>
      </c>
      <c r="D11" s="43">
        <v>1050000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1050000</v>
      </c>
      <c r="P11" s="44">
        <f>(O11/P$24)</f>
        <v>713.31521739130437</v>
      </c>
      <c r="Q11" s="9"/>
    </row>
    <row r="12" spans="1:134">
      <c r="A12" s="12"/>
      <c r="B12" s="42">
        <v>524</v>
      </c>
      <c r="C12" s="19" t="s">
        <v>60</v>
      </c>
      <c r="D12" s="43">
        <v>0</v>
      </c>
      <c r="E12" s="43">
        <v>177832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177832</v>
      </c>
      <c r="P12" s="44">
        <f>(O12/P$24)</f>
        <v>120.80978260869566</v>
      </c>
      <c r="Q12" s="9"/>
    </row>
    <row r="13" spans="1:134" ht="15.75">
      <c r="A13" s="26" t="s">
        <v>25</v>
      </c>
      <c r="B13" s="27"/>
      <c r="C13" s="28"/>
      <c r="D13" s="29">
        <f>SUM(D14:D15)</f>
        <v>52841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311415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364256</v>
      </c>
      <c r="P13" s="41">
        <f>(O13/P$24)</f>
        <v>247.45652173913044</v>
      </c>
      <c r="Q13" s="10"/>
    </row>
    <row r="14" spans="1:134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311415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9" si="2">SUM(D14:N14)</f>
        <v>311415</v>
      </c>
      <c r="P14" s="44">
        <f>(O14/P$24)</f>
        <v>211.55910326086956</v>
      </c>
      <c r="Q14" s="9"/>
    </row>
    <row r="15" spans="1:134">
      <c r="A15" s="12"/>
      <c r="B15" s="42">
        <v>539</v>
      </c>
      <c r="C15" s="19" t="s">
        <v>27</v>
      </c>
      <c r="D15" s="43">
        <v>52841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52841</v>
      </c>
      <c r="P15" s="44">
        <f>(O15/P$24)</f>
        <v>35.897418478260867</v>
      </c>
      <c r="Q15" s="9"/>
    </row>
    <row r="16" spans="1:134" ht="15.75">
      <c r="A16" s="26" t="s">
        <v>28</v>
      </c>
      <c r="B16" s="27"/>
      <c r="C16" s="28"/>
      <c r="D16" s="29">
        <f>SUM(D17:D17)</f>
        <v>0</v>
      </c>
      <c r="E16" s="29">
        <f>SUM(E17:E17)</f>
        <v>0</v>
      </c>
      <c r="F16" s="29">
        <f>SUM(F17:F17)</f>
        <v>0</v>
      </c>
      <c r="G16" s="29">
        <f>SUM(G17:G17)</f>
        <v>69981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69981</v>
      </c>
      <c r="P16" s="41">
        <f>(O16/P$24)</f>
        <v>47.541440217391305</v>
      </c>
      <c r="Q16" s="10"/>
    </row>
    <row r="17" spans="1:120">
      <c r="A17" s="12"/>
      <c r="B17" s="42">
        <v>541</v>
      </c>
      <c r="C17" s="19" t="s">
        <v>29</v>
      </c>
      <c r="D17" s="43">
        <v>0</v>
      </c>
      <c r="E17" s="43">
        <v>0</v>
      </c>
      <c r="F17" s="43">
        <v>0</v>
      </c>
      <c r="G17" s="43">
        <v>69981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69981</v>
      </c>
      <c r="P17" s="44">
        <f>(O17/P$24)</f>
        <v>47.541440217391305</v>
      </c>
      <c r="Q17" s="9"/>
    </row>
    <row r="18" spans="1:120" ht="15.75">
      <c r="A18" s="26" t="s">
        <v>30</v>
      </c>
      <c r="B18" s="27"/>
      <c r="C18" s="28"/>
      <c r="D18" s="29">
        <f>SUM(D19:D19)</f>
        <v>48091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48091</v>
      </c>
      <c r="P18" s="41">
        <f>(O18/P$24)</f>
        <v>32.670516304347828</v>
      </c>
      <c r="Q18" s="9"/>
    </row>
    <row r="19" spans="1:120">
      <c r="A19" s="12"/>
      <c r="B19" s="42">
        <v>573</v>
      </c>
      <c r="C19" s="19" t="s">
        <v>31</v>
      </c>
      <c r="D19" s="43">
        <v>48091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48091</v>
      </c>
      <c r="P19" s="44">
        <f>(O19/P$24)</f>
        <v>32.670516304347828</v>
      </c>
      <c r="Q19" s="9"/>
    </row>
    <row r="20" spans="1:120" ht="15.75">
      <c r="A20" s="26" t="s">
        <v>79</v>
      </c>
      <c r="B20" s="27"/>
      <c r="C20" s="28"/>
      <c r="D20" s="29">
        <f>SUM(D21:D21)</f>
        <v>1432506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160000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1592506</v>
      </c>
      <c r="P20" s="41">
        <f>(O20/P$24)</f>
        <v>1081.8654891304348</v>
      </c>
      <c r="Q20" s="9"/>
    </row>
    <row r="21" spans="1:120" ht="15.75" thickBot="1">
      <c r="A21" s="12"/>
      <c r="B21" s="42">
        <v>581</v>
      </c>
      <c r="C21" s="19" t="s">
        <v>80</v>
      </c>
      <c r="D21" s="43">
        <v>1432506</v>
      </c>
      <c r="E21" s="43">
        <v>0</v>
      </c>
      <c r="F21" s="43">
        <v>0</v>
      </c>
      <c r="G21" s="43">
        <v>0</v>
      </c>
      <c r="H21" s="43">
        <v>0</v>
      </c>
      <c r="I21" s="43">
        <v>160000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1592506</v>
      </c>
      <c r="P21" s="44">
        <f>(O21/P$24)</f>
        <v>1081.8654891304348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3151825</v>
      </c>
      <c r="E22" s="14">
        <f t="shared" ref="E22:N22" si="3">SUM(E5,E10,E13,E16,E18,E20)</f>
        <v>177832</v>
      </c>
      <c r="F22" s="14">
        <f t="shared" si="3"/>
        <v>0</v>
      </c>
      <c r="G22" s="14">
        <f t="shared" si="3"/>
        <v>125850</v>
      </c>
      <c r="H22" s="14">
        <f t="shared" si="3"/>
        <v>0</v>
      </c>
      <c r="I22" s="14">
        <f t="shared" si="3"/>
        <v>471415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3926922</v>
      </c>
      <c r="P22" s="35">
        <f>(O22/P$24)</f>
        <v>2667.7459239130435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81</v>
      </c>
      <c r="N24" s="90"/>
      <c r="O24" s="90"/>
      <c r="P24" s="39">
        <v>1472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574843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574843</v>
      </c>
      <c r="O5" s="30">
        <f t="shared" ref="O5:O19" si="2">(N5/O$21)</f>
        <v>422.05800293685758</v>
      </c>
      <c r="P5" s="6"/>
    </row>
    <row r="6" spans="1:133">
      <c r="A6" s="12"/>
      <c r="B6" s="42">
        <v>511</v>
      </c>
      <c r="C6" s="19" t="s">
        <v>19</v>
      </c>
      <c r="D6" s="43">
        <v>56380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56380</v>
      </c>
      <c r="O6" s="44">
        <f t="shared" si="2"/>
        <v>41.395007342143906</v>
      </c>
      <c r="P6" s="9"/>
    </row>
    <row r="7" spans="1:133">
      <c r="A7" s="12"/>
      <c r="B7" s="42">
        <v>512</v>
      </c>
      <c r="C7" s="19" t="s">
        <v>20</v>
      </c>
      <c r="D7" s="43">
        <v>156063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156063</v>
      </c>
      <c r="O7" s="44">
        <f t="shared" si="2"/>
        <v>114.58370044052863</v>
      </c>
      <c r="P7" s="9"/>
    </row>
    <row r="8" spans="1:133">
      <c r="A8" s="12"/>
      <c r="B8" s="42">
        <v>513</v>
      </c>
      <c r="C8" s="19" t="s">
        <v>21</v>
      </c>
      <c r="D8" s="43">
        <v>313961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313961</v>
      </c>
      <c r="O8" s="44">
        <f t="shared" si="2"/>
        <v>230.51468428781203</v>
      </c>
      <c r="P8" s="9"/>
    </row>
    <row r="9" spans="1:133">
      <c r="A9" s="12"/>
      <c r="B9" s="42">
        <v>514</v>
      </c>
      <c r="C9" s="19" t="s">
        <v>22</v>
      </c>
      <c r="D9" s="43">
        <v>48439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48439</v>
      </c>
      <c r="O9" s="44">
        <f t="shared" si="2"/>
        <v>35.564610866372981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948447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948447</v>
      </c>
      <c r="O10" s="41">
        <f t="shared" si="2"/>
        <v>696.36343612334804</v>
      </c>
      <c r="P10" s="10"/>
    </row>
    <row r="11" spans="1:133">
      <c r="A11" s="12"/>
      <c r="B11" s="42">
        <v>521</v>
      </c>
      <c r="C11" s="19" t="s">
        <v>24</v>
      </c>
      <c r="D11" s="43">
        <v>948447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948447</v>
      </c>
      <c r="O11" s="44">
        <f t="shared" si="2"/>
        <v>696.36343612334804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54923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230304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285227</v>
      </c>
      <c r="O12" s="41">
        <f t="shared" si="2"/>
        <v>209.41776798825256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230304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230304</v>
      </c>
      <c r="O13" s="44">
        <f t="shared" si="2"/>
        <v>169.09251101321587</v>
      </c>
      <c r="P13" s="9"/>
    </row>
    <row r="14" spans="1:133">
      <c r="A14" s="12"/>
      <c r="B14" s="42">
        <v>539</v>
      </c>
      <c r="C14" s="19" t="s">
        <v>27</v>
      </c>
      <c r="D14" s="43">
        <v>54923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54923</v>
      </c>
      <c r="O14" s="44">
        <f t="shared" si="2"/>
        <v>40.325256975036709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4995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4995</v>
      </c>
      <c r="O15" s="41">
        <f t="shared" si="2"/>
        <v>3.6674008810572687</v>
      </c>
      <c r="P15" s="10"/>
    </row>
    <row r="16" spans="1:133">
      <c r="A16" s="12"/>
      <c r="B16" s="42">
        <v>541</v>
      </c>
      <c r="C16" s="19" t="s">
        <v>29</v>
      </c>
      <c r="D16" s="43">
        <v>4995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4995</v>
      </c>
      <c r="O16" s="44">
        <f t="shared" si="2"/>
        <v>3.6674008810572687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26043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26043</v>
      </c>
      <c r="O17" s="41">
        <f t="shared" si="2"/>
        <v>19.121145374449338</v>
      </c>
      <c r="P17" s="9"/>
    </row>
    <row r="18" spans="1:119" ht="15.75" thickBot="1">
      <c r="A18" s="12"/>
      <c r="B18" s="42">
        <v>579</v>
      </c>
      <c r="C18" s="19" t="s">
        <v>37</v>
      </c>
      <c r="D18" s="43">
        <v>26043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26043</v>
      </c>
      <c r="O18" s="44">
        <f t="shared" si="2"/>
        <v>19.121145374449338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1609251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230304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1839555</v>
      </c>
      <c r="O19" s="35">
        <f t="shared" si="2"/>
        <v>1350.6277533039647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1362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547299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547299</v>
      </c>
      <c r="O5" s="30">
        <f t="shared" ref="O5:O19" si="2">(N5/O$21)</f>
        <v>391.20729092208722</v>
      </c>
      <c r="P5" s="6"/>
    </row>
    <row r="6" spans="1:133">
      <c r="A6" s="12"/>
      <c r="B6" s="42">
        <v>511</v>
      </c>
      <c r="C6" s="19" t="s">
        <v>19</v>
      </c>
      <c r="D6" s="43">
        <v>27934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27934</v>
      </c>
      <c r="O6" s="44">
        <f t="shared" si="2"/>
        <v>19.967119370979272</v>
      </c>
      <c r="P6" s="9"/>
    </row>
    <row r="7" spans="1:133">
      <c r="A7" s="12"/>
      <c r="B7" s="42">
        <v>512</v>
      </c>
      <c r="C7" s="19" t="s">
        <v>20</v>
      </c>
      <c r="D7" s="43">
        <v>153152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153152</v>
      </c>
      <c r="O7" s="44">
        <f t="shared" si="2"/>
        <v>109.47248034310222</v>
      </c>
      <c r="P7" s="9"/>
    </row>
    <row r="8" spans="1:133">
      <c r="A8" s="12"/>
      <c r="B8" s="42">
        <v>513</v>
      </c>
      <c r="C8" s="19" t="s">
        <v>21</v>
      </c>
      <c r="D8" s="43">
        <v>301901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301901</v>
      </c>
      <c r="O8" s="44">
        <f t="shared" si="2"/>
        <v>215.79771265189422</v>
      </c>
      <c r="P8" s="9"/>
    </row>
    <row r="9" spans="1:133">
      <c r="A9" s="12"/>
      <c r="B9" s="42">
        <v>514</v>
      </c>
      <c r="C9" s="19" t="s">
        <v>22</v>
      </c>
      <c r="D9" s="43">
        <v>64312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64312</v>
      </c>
      <c r="O9" s="44">
        <f t="shared" si="2"/>
        <v>45.969978556111506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947839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947839</v>
      </c>
      <c r="O10" s="41">
        <f t="shared" si="2"/>
        <v>677.51179413867044</v>
      </c>
      <c r="P10" s="10"/>
    </row>
    <row r="11" spans="1:133">
      <c r="A11" s="12"/>
      <c r="B11" s="42">
        <v>521</v>
      </c>
      <c r="C11" s="19" t="s">
        <v>24</v>
      </c>
      <c r="D11" s="43">
        <v>947839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947839</v>
      </c>
      <c r="O11" s="44">
        <f t="shared" si="2"/>
        <v>677.51179413867044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23971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272511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296482</v>
      </c>
      <c r="O12" s="41">
        <f t="shared" si="2"/>
        <v>211.9242315939957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272511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272511</v>
      </c>
      <c r="O13" s="44">
        <f t="shared" si="2"/>
        <v>194.78984989278055</v>
      </c>
      <c r="P13" s="9"/>
    </row>
    <row r="14" spans="1:133">
      <c r="A14" s="12"/>
      <c r="B14" s="42">
        <v>539</v>
      </c>
      <c r="C14" s="19" t="s">
        <v>27</v>
      </c>
      <c r="D14" s="43">
        <v>23971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23971</v>
      </c>
      <c r="O14" s="44">
        <f t="shared" si="2"/>
        <v>17.134381701215155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2965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2965</v>
      </c>
      <c r="O15" s="41">
        <f t="shared" si="2"/>
        <v>2.1193709792709079</v>
      </c>
      <c r="P15" s="10"/>
    </row>
    <row r="16" spans="1:133">
      <c r="A16" s="12"/>
      <c r="B16" s="42">
        <v>541</v>
      </c>
      <c r="C16" s="19" t="s">
        <v>29</v>
      </c>
      <c r="D16" s="43">
        <v>2965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2965</v>
      </c>
      <c r="O16" s="44">
        <f t="shared" si="2"/>
        <v>2.1193709792709079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20342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20342</v>
      </c>
      <c r="O17" s="41">
        <f t="shared" si="2"/>
        <v>14.540385989992853</v>
      </c>
      <c r="P17" s="9"/>
    </row>
    <row r="18" spans="1:119" ht="15.75" thickBot="1">
      <c r="A18" s="12"/>
      <c r="B18" s="42">
        <v>579</v>
      </c>
      <c r="C18" s="19" t="s">
        <v>37</v>
      </c>
      <c r="D18" s="43">
        <v>20342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20342</v>
      </c>
      <c r="O18" s="44">
        <f t="shared" si="2"/>
        <v>14.540385989992853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1542416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272511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1814927</v>
      </c>
      <c r="O19" s="35">
        <f t="shared" si="2"/>
        <v>1297.3030736240171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1399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537026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537026</v>
      </c>
      <c r="O5" s="30">
        <f t="shared" ref="O5:O18" si="2">(N5/O$20)</f>
        <v>394.58192505510652</v>
      </c>
      <c r="P5" s="6"/>
    </row>
    <row r="6" spans="1:133">
      <c r="A6" s="12"/>
      <c r="B6" s="42">
        <v>511</v>
      </c>
      <c r="C6" s="19" t="s">
        <v>19</v>
      </c>
      <c r="D6" s="43">
        <v>26669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26669</v>
      </c>
      <c r="O6" s="44">
        <f t="shared" si="2"/>
        <v>19.595150624540778</v>
      </c>
      <c r="P6" s="9"/>
    </row>
    <row r="7" spans="1:133">
      <c r="A7" s="12"/>
      <c r="B7" s="42">
        <v>512</v>
      </c>
      <c r="C7" s="19" t="s">
        <v>20</v>
      </c>
      <c r="D7" s="43">
        <v>220657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220657</v>
      </c>
      <c r="O7" s="44">
        <f t="shared" si="2"/>
        <v>162.1285819250551</v>
      </c>
      <c r="P7" s="9"/>
    </row>
    <row r="8" spans="1:133">
      <c r="A8" s="12"/>
      <c r="B8" s="42">
        <v>513</v>
      </c>
      <c r="C8" s="19" t="s">
        <v>21</v>
      </c>
      <c r="D8" s="43">
        <v>289700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289700</v>
      </c>
      <c r="O8" s="44">
        <f t="shared" si="2"/>
        <v>212.85819250551066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964635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964635</v>
      </c>
      <c r="O9" s="41">
        <f t="shared" si="2"/>
        <v>708.76928728875828</v>
      </c>
      <c r="P9" s="10"/>
    </row>
    <row r="10" spans="1:133">
      <c r="A10" s="12"/>
      <c r="B10" s="42">
        <v>521</v>
      </c>
      <c r="C10" s="19" t="s">
        <v>24</v>
      </c>
      <c r="D10" s="43">
        <v>964635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964635</v>
      </c>
      <c r="O10" s="44">
        <f t="shared" si="2"/>
        <v>708.76928728875828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109901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261569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371470</v>
      </c>
      <c r="O11" s="41">
        <f t="shared" si="2"/>
        <v>272.93901542983099</v>
      </c>
      <c r="P11" s="10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261569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261569</v>
      </c>
      <c r="O12" s="44">
        <f t="shared" si="2"/>
        <v>192.18883174136664</v>
      </c>
      <c r="P12" s="9"/>
    </row>
    <row r="13" spans="1:133">
      <c r="A13" s="12"/>
      <c r="B13" s="42">
        <v>539</v>
      </c>
      <c r="C13" s="19" t="s">
        <v>27</v>
      </c>
      <c r="D13" s="43">
        <v>109901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109901</v>
      </c>
      <c r="O13" s="44">
        <f t="shared" si="2"/>
        <v>80.750183688464361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3175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3175</v>
      </c>
      <c r="O14" s="41">
        <f t="shared" si="2"/>
        <v>2.3328434974283616</v>
      </c>
      <c r="P14" s="10"/>
    </row>
    <row r="15" spans="1:133">
      <c r="A15" s="12"/>
      <c r="B15" s="42">
        <v>541</v>
      </c>
      <c r="C15" s="19" t="s">
        <v>29</v>
      </c>
      <c r="D15" s="43">
        <v>3175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3175</v>
      </c>
      <c r="O15" s="44">
        <f t="shared" si="2"/>
        <v>2.3328434974283616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29206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29206</v>
      </c>
      <c r="O16" s="41">
        <f t="shared" si="2"/>
        <v>21.459221160911095</v>
      </c>
      <c r="P16" s="9"/>
    </row>
    <row r="17" spans="1:119" ht="15.75" thickBot="1">
      <c r="A17" s="12"/>
      <c r="B17" s="42">
        <v>579</v>
      </c>
      <c r="C17" s="19" t="s">
        <v>37</v>
      </c>
      <c r="D17" s="43">
        <v>29206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29206</v>
      </c>
      <c r="O17" s="44">
        <f t="shared" si="2"/>
        <v>21.459221160911095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1643943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261569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1905512</v>
      </c>
      <c r="O18" s="35">
        <f t="shared" si="2"/>
        <v>1400.0822924320353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41</v>
      </c>
      <c r="M20" s="90"/>
      <c r="N20" s="90"/>
      <c r="O20" s="39">
        <v>1361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577337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577337</v>
      </c>
      <c r="O5" s="30">
        <f t="shared" ref="O5:O21" si="2">(N5/O$23)</f>
        <v>424.20058780308597</v>
      </c>
      <c r="P5" s="6"/>
    </row>
    <row r="6" spans="1:133">
      <c r="A6" s="12"/>
      <c r="B6" s="42">
        <v>511</v>
      </c>
      <c r="C6" s="19" t="s">
        <v>19</v>
      </c>
      <c r="D6" s="43">
        <v>31321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31321</v>
      </c>
      <c r="O6" s="44">
        <f t="shared" si="2"/>
        <v>23.01322556943424</v>
      </c>
      <c r="P6" s="9"/>
    </row>
    <row r="7" spans="1:133">
      <c r="A7" s="12"/>
      <c r="B7" s="42">
        <v>512</v>
      </c>
      <c r="C7" s="19" t="s">
        <v>20</v>
      </c>
      <c r="D7" s="43">
        <v>163979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163979</v>
      </c>
      <c r="O7" s="44">
        <f t="shared" si="2"/>
        <v>120.48420279206466</v>
      </c>
      <c r="P7" s="9"/>
    </row>
    <row r="8" spans="1:133">
      <c r="A8" s="12"/>
      <c r="B8" s="42">
        <v>513</v>
      </c>
      <c r="C8" s="19" t="s">
        <v>21</v>
      </c>
      <c r="D8" s="43">
        <v>298651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298651</v>
      </c>
      <c r="O8" s="44">
        <f t="shared" si="2"/>
        <v>219.43497428361499</v>
      </c>
      <c r="P8" s="9"/>
    </row>
    <row r="9" spans="1:133">
      <c r="A9" s="12"/>
      <c r="B9" s="42">
        <v>514</v>
      </c>
      <c r="C9" s="19" t="s">
        <v>22</v>
      </c>
      <c r="D9" s="43">
        <v>83386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83386</v>
      </c>
      <c r="O9" s="44">
        <f t="shared" si="2"/>
        <v>61.268185157972077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2136396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2136396</v>
      </c>
      <c r="O10" s="41">
        <f t="shared" si="2"/>
        <v>1569.7252020573108</v>
      </c>
      <c r="P10" s="10"/>
    </row>
    <row r="11" spans="1:133">
      <c r="A11" s="12"/>
      <c r="B11" s="42">
        <v>521</v>
      </c>
      <c r="C11" s="19" t="s">
        <v>24</v>
      </c>
      <c r="D11" s="43">
        <v>1070440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1070440</v>
      </c>
      <c r="O11" s="44">
        <f t="shared" si="2"/>
        <v>786.50991917707563</v>
      </c>
      <c r="P11" s="9"/>
    </row>
    <row r="12" spans="1:133">
      <c r="A12" s="12"/>
      <c r="B12" s="42">
        <v>522</v>
      </c>
      <c r="C12" s="19" t="s">
        <v>35</v>
      </c>
      <c r="D12" s="43">
        <v>1065956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1065956</v>
      </c>
      <c r="O12" s="44">
        <f t="shared" si="2"/>
        <v>783.21528288023512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133850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233471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367321</v>
      </c>
      <c r="O13" s="41">
        <f t="shared" si="2"/>
        <v>269.8905216752388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233471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233471</v>
      </c>
      <c r="O14" s="44">
        <f t="shared" si="2"/>
        <v>171.54371785451875</v>
      </c>
      <c r="P14" s="9"/>
    </row>
    <row r="15" spans="1:133">
      <c r="A15" s="12"/>
      <c r="B15" s="42">
        <v>537</v>
      </c>
      <c r="C15" s="19" t="s">
        <v>36</v>
      </c>
      <c r="D15" s="43">
        <v>57182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57182</v>
      </c>
      <c r="O15" s="44">
        <f t="shared" si="2"/>
        <v>42.014695077149156</v>
      </c>
      <c r="P15" s="9"/>
    </row>
    <row r="16" spans="1:133">
      <c r="A16" s="12"/>
      <c r="B16" s="42">
        <v>539</v>
      </c>
      <c r="C16" s="19" t="s">
        <v>27</v>
      </c>
      <c r="D16" s="43">
        <v>76668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76668</v>
      </c>
      <c r="O16" s="44">
        <f t="shared" si="2"/>
        <v>56.332108743570906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4073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4073</v>
      </c>
      <c r="O17" s="41">
        <f t="shared" si="2"/>
        <v>2.9926524614254224</v>
      </c>
      <c r="P17" s="10"/>
    </row>
    <row r="18" spans="1:119">
      <c r="A18" s="12"/>
      <c r="B18" s="42">
        <v>541</v>
      </c>
      <c r="C18" s="19" t="s">
        <v>29</v>
      </c>
      <c r="D18" s="43">
        <v>4073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4073</v>
      </c>
      <c r="O18" s="44">
        <f t="shared" si="2"/>
        <v>2.9926524614254224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31867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31867</v>
      </c>
      <c r="O19" s="41">
        <f t="shared" si="2"/>
        <v>23.414401175606173</v>
      </c>
      <c r="P19" s="9"/>
    </row>
    <row r="20" spans="1:119" ht="15.75" thickBot="1">
      <c r="A20" s="12"/>
      <c r="B20" s="42">
        <v>579</v>
      </c>
      <c r="C20" s="19" t="s">
        <v>37</v>
      </c>
      <c r="D20" s="43">
        <v>31867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31867</v>
      </c>
      <c r="O20" s="44">
        <f t="shared" si="2"/>
        <v>23.414401175606173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2883523</v>
      </c>
      <c r="E21" s="14">
        <f t="shared" ref="E21:M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233471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3116994</v>
      </c>
      <c r="O21" s="35">
        <f t="shared" si="2"/>
        <v>2290.2233651726669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38</v>
      </c>
      <c r="M23" s="90"/>
      <c r="N23" s="90"/>
      <c r="O23" s="39">
        <v>1361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574837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574837</v>
      </c>
      <c r="O5" s="30">
        <f t="shared" ref="O5:O19" si="2">(N5/O$21)</f>
        <v>377.43729481286931</v>
      </c>
      <c r="P5" s="6"/>
    </row>
    <row r="6" spans="1:133">
      <c r="A6" s="12"/>
      <c r="B6" s="42">
        <v>511</v>
      </c>
      <c r="C6" s="19" t="s">
        <v>19</v>
      </c>
      <c r="D6" s="43">
        <v>37049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37049</v>
      </c>
      <c r="O6" s="44">
        <f t="shared" si="2"/>
        <v>24.326329612606699</v>
      </c>
      <c r="P6" s="9"/>
    </row>
    <row r="7" spans="1:133">
      <c r="A7" s="12"/>
      <c r="B7" s="42">
        <v>512</v>
      </c>
      <c r="C7" s="19" t="s">
        <v>20</v>
      </c>
      <c r="D7" s="43">
        <v>164936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164936</v>
      </c>
      <c r="O7" s="44">
        <f t="shared" si="2"/>
        <v>108.2967826657912</v>
      </c>
      <c r="P7" s="9"/>
    </row>
    <row r="8" spans="1:133">
      <c r="A8" s="12"/>
      <c r="B8" s="42">
        <v>513</v>
      </c>
      <c r="C8" s="19" t="s">
        <v>21</v>
      </c>
      <c r="D8" s="43">
        <v>315542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315542</v>
      </c>
      <c r="O8" s="44">
        <f t="shared" si="2"/>
        <v>207.18450426789232</v>
      </c>
      <c r="P8" s="9"/>
    </row>
    <row r="9" spans="1:133">
      <c r="A9" s="12"/>
      <c r="B9" s="42">
        <v>514</v>
      </c>
      <c r="C9" s="19" t="s">
        <v>22</v>
      </c>
      <c r="D9" s="43">
        <v>57310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57310</v>
      </c>
      <c r="O9" s="44">
        <f t="shared" si="2"/>
        <v>37.62967826657912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2222823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2222823</v>
      </c>
      <c r="O10" s="41">
        <f t="shared" si="2"/>
        <v>1459.5029546946816</v>
      </c>
      <c r="P10" s="10"/>
    </row>
    <row r="11" spans="1:133">
      <c r="A11" s="12"/>
      <c r="B11" s="42">
        <v>521</v>
      </c>
      <c r="C11" s="19" t="s">
        <v>24</v>
      </c>
      <c r="D11" s="43">
        <v>2222823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2222823</v>
      </c>
      <c r="O11" s="44">
        <f t="shared" si="2"/>
        <v>1459.5029546946816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101636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252329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353965</v>
      </c>
      <c r="O12" s="41">
        <f t="shared" si="2"/>
        <v>232.41300065659883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252329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252329</v>
      </c>
      <c r="O13" s="44">
        <f t="shared" si="2"/>
        <v>165.67892317793829</v>
      </c>
      <c r="P13" s="9"/>
    </row>
    <row r="14" spans="1:133">
      <c r="A14" s="12"/>
      <c r="B14" s="42">
        <v>539</v>
      </c>
      <c r="C14" s="19" t="s">
        <v>27</v>
      </c>
      <c r="D14" s="43">
        <v>101636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101636</v>
      </c>
      <c r="O14" s="44">
        <f t="shared" si="2"/>
        <v>66.734077478660538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4898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4898</v>
      </c>
      <c r="O15" s="41">
        <f t="shared" si="2"/>
        <v>3.2160210111621801</v>
      </c>
      <c r="P15" s="10"/>
    </row>
    <row r="16" spans="1:133">
      <c r="A16" s="12"/>
      <c r="B16" s="42">
        <v>541</v>
      </c>
      <c r="C16" s="19" t="s">
        <v>29</v>
      </c>
      <c r="D16" s="43">
        <v>4898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4898</v>
      </c>
      <c r="O16" s="44">
        <f t="shared" si="2"/>
        <v>3.2160210111621801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40792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40792</v>
      </c>
      <c r="O17" s="41">
        <f t="shared" si="2"/>
        <v>26.78397898883782</v>
      </c>
      <c r="P17" s="9"/>
    </row>
    <row r="18" spans="1:119" ht="15.75" thickBot="1">
      <c r="A18" s="12"/>
      <c r="B18" s="42">
        <v>573</v>
      </c>
      <c r="C18" s="19" t="s">
        <v>31</v>
      </c>
      <c r="D18" s="43">
        <v>40792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40792</v>
      </c>
      <c r="O18" s="44">
        <f t="shared" si="2"/>
        <v>26.78397898883782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2944986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252329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3197315</v>
      </c>
      <c r="O19" s="35">
        <f t="shared" si="2"/>
        <v>2099.3532501641498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1523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607711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607711</v>
      </c>
      <c r="O5" s="30">
        <f t="shared" ref="O5:O16" si="2">(N5/O$18)</f>
        <v>399.28449408672799</v>
      </c>
      <c r="P5" s="6"/>
    </row>
    <row r="6" spans="1:133">
      <c r="A6" s="12"/>
      <c r="B6" s="42">
        <v>511</v>
      </c>
      <c r="C6" s="19" t="s">
        <v>19</v>
      </c>
      <c r="D6" s="43">
        <v>48721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48721</v>
      </c>
      <c r="O6" s="44">
        <f t="shared" si="2"/>
        <v>32.011169513797633</v>
      </c>
      <c r="P6" s="9"/>
    </row>
    <row r="7" spans="1:133">
      <c r="A7" s="12"/>
      <c r="B7" s="42">
        <v>512</v>
      </c>
      <c r="C7" s="19" t="s">
        <v>20</v>
      </c>
      <c r="D7" s="43">
        <v>189256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189256</v>
      </c>
      <c r="O7" s="44">
        <f t="shared" si="2"/>
        <v>124.34691195795007</v>
      </c>
      <c r="P7" s="9"/>
    </row>
    <row r="8" spans="1:133">
      <c r="A8" s="12"/>
      <c r="B8" s="42">
        <v>513</v>
      </c>
      <c r="C8" s="19" t="s">
        <v>21</v>
      </c>
      <c r="D8" s="43">
        <v>369734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369734</v>
      </c>
      <c r="O8" s="44">
        <f t="shared" si="2"/>
        <v>242.92641261498028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2306409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2306409</v>
      </c>
      <c r="O9" s="41">
        <f t="shared" si="2"/>
        <v>1515.380420499343</v>
      </c>
      <c r="P9" s="10"/>
    </row>
    <row r="10" spans="1:133">
      <c r="A10" s="12"/>
      <c r="B10" s="42">
        <v>521</v>
      </c>
      <c r="C10" s="19" t="s">
        <v>24</v>
      </c>
      <c r="D10" s="43">
        <v>2306409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2306409</v>
      </c>
      <c r="O10" s="44">
        <f t="shared" si="2"/>
        <v>1515.380420499343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75400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177070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252470</v>
      </c>
      <c r="O11" s="41">
        <f t="shared" si="2"/>
        <v>165.88042049934296</v>
      </c>
      <c r="P11" s="10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177070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177070</v>
      </c>
      <c r="O12" s="44">
        <f t="shared" si="2"/>
        <v>116.34034165571616</v>
      </c>
      <c r="P12" s="9"/>
    </row>
    <row r="13" spans="1:133">
      <c r="A13" s="12"/>
      <c r="B13" s="42">
        <v>539</v>
      </c>
      <c r="C13" s="19" t="s">
        <v>27</v>
      </c>
      <c r="D13" s="43">
        <v>75400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75400</v>
      </c>
      <c r="O13" s="44">
        <f t="shared" si="2"/>
        <v>49.540078843626809</v>
      </c>
      <c r="P13" s="9"/>
    </row>
    <row r="14" spans="1:133" ht="15.75">
      <c r="A14" s="26" t="s">
        <v>30</v>
      </c>
      <c r="B14" s="27"/>
      <c r="C14" s="28"/>
      <c r="D14" s="29">
        <f t="shared" ref="D14:M14" si="5">SUM(D15:D15)</f>
        <v>51279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51279</v>
      </c>
      <c r="O14" s="41">
        <f t="shared" si="2"/>
        <v>33.691852825229958</v>
      </c>
      <c r="P14" s="9"/>
    </row>
    <row r="15" spans="1:133" ht="15.75" thickBot="1">
      <c r="A15" s="12"/>
      <c r="B15" s="42">
        <v>573</v>
      </c>
      <c r="C15" s="19" t="s">
        <v>31</v>
      </c>
      <c r="D15" s="43">
        <v>51279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51279</v>
      </c>
      <c r="O15" s="44">
        <f t="shared" si="2"/>
        <v>33.691852825229958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3040799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177070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3217869</v>
      </c>
      <c r="O16" s="35">
        <f t="shared" si="2"/>
        <v>2114.237187910644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47</v>
      </c>
      <c r="M18" s="90"/>
      <c r="N18" s="90"/>
      <c r="O18" s="39">
        <v>1522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616432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616432</v>
      </c>
      <c r="O5" s="30">
        <f t="shared" ref="O5:O18" si="2">(N5/O$20)</f>
        <v>403.42408376963351</v>
      </c>
      <c r="P5" s="6"/>
    </row>
    <row r="6" spans="1:133">
      <c r="A6" s="12"/>
      <c r="B6" s="42">
        <v>511</v>
      </c>
      <c r="C6" s="19" t="s">
        <v>19</v>
      </c>
      <c r="D6" s="43">
        <v>54050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54050</v>
      </c>
      <c r="O6" s="44">
        <f t="shared" si="2"/>
        <v>35.373036649214662</v>
      </c>
      <c r="P6" s="9"/>
    </row>
    <row r="7" spans="1:133">
      <c r="A7" s="12"/>
      <c r="B7" s="42">
        <v>512</v>
      </c>
      <c r="C7" s="19" t="s">
        <v>20</v>
      </c>
      <c r="D7" s="43">
        <v>183435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183435</v>
      </c>
      <c r="O7" s="44">
        <f t="shared" si="2"/>
        <v>120.04908376963351</v>
      </c>
      <c r="P7" s="9"/>
    </row>
    <row r="8" spans="1:133">
      <c r="A8" s="12"/>
      <c r="B8" s="42">
        <v>513</v>
      </c>
      <c r="C8" s="19" t="s">
        <v>21</v>
      </c>
      <c r="D8" s="43">
        <v>378947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378947</v>
      </c>
      <c r="O8" s="44">
        <f t="shared" si="2"/>
        <v>248.00196335078533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2362714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2362714</v>
      </c>
      <c r="O9" s="41">
        <f t="shared" si="2"/>
        <v>1546.2787958115184</v>
      </c>
      <c r="P9" s="10"/>
    </row>
    <row r="10" spans="1:133">
      <c r="A10" s="12"/>
      <c r="B10" s="42">
        <v>521</v>
      </c>
      <c r="C10" s="19" t="s">
        <v>24</v>
      </c>
      <c r="D10" s="43">
        <v>2362714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2362714</v>
      </c>
      <c r="O10" s="44">
        <f t="shared" si="2"/>
        <v>1546.2787958115184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89537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209418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298955</v>
      </c>
      <c r="O11" s="41">
        <f t="shared" si="2"/>
        <v>195.6511780104712</v>
      </c>
      <c r="P11" s="10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209418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209418</v>
      </c>
      <c r="O12" s="44">
        <f t="shared" si="2"/>
        <v>137.05366492146598</v>
      </c>
      <c r="P12" s="9"/>
    </row>
    <row r="13" spans="1:133">
      <c r="A13" s="12"/>
      <c r="B13" s="42">
        <v>539</v>
      </c>
      <c r="C13" s="19" t="s">
        <v>27</v>
      </c>
      <c r="D13" s="43">
        <v>89537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89537</v>
      </c>
      <c r="O13" s="44">
        <f t="shared" si="2"/>
        <v>58.597513089005233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3731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3731</v>
      </c>
      <c r="O14" s="41">
        <f t="shared" si="2"/>
        <v>2.4417539267015709</v>
      </c>
      <c r="P14" s="10"/>
    </row>
    <row r="15" spans="1:133">
      <c r="A15" s="12"/>
      <c r="B15" s="42">
        <v>541</v>
      </c>
      <c r="C15" s="19" t="s">
        <v>29</v>
      </c>
      <c r="D15" s="43">
        <v>3731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3731</v>
      </c>
      <c r="O15" s="44">
        <f t="shared" si="2"/>
        <v>2.4417539267015709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49736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49736</v>
      </c>
      <c r="O16" s="41">
        <f t="shared" si="2"/>
        <v>32.549738219895289</v>
      </c>
      <c r="P16" s="9"/>
    </row>
    <row r="17" spans="1:119" ht="15.75" thickBot="1">
      <c r="A17" s="12"/>
      <c r="B17" s="42">
        <v>573</v>
      </c>
      <c r="C17" s="19" t="s">
        <v>31</v>
      </c>
      <c r="D17" s="43">
        <v>49736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49736</v>
      </c>
      <c r="O17" s="44">
        <f t="shared" si="2"/>
        <v>32.549738219895289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3122150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209418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3331568</v>
      </c>
      <c r="O18" s="35">
        <f t="shared" si="2"/>
        <v>2180.3455497382197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54</v>
      </c>
      <c r="M20" s="90"/>
      <c r="N20" s="90"/>
      <c r="O20" s="39">
        <v>1528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555587</v>
      </c>
      <c r="E5" s="24">
        <f t="shared" si="0"/>
        <v>0</v>
      </c>
      <c r="F5" s="24">
        <f t="shared" si="0"/>
        <v>0</v>
      </c>
      <c r="G5" s="24">
        <f t="shared" si="0"/>
        <v>1331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556918</v>
      </c>
      <c r="P5" s="30">
        <f t="shared" ref="P5:P22" si="2">(O5/P$24)</f>
        <v>378.34103260869563</v>
      </c>
      <c r="Q5" s="6"/>
    </row>
    <row r="6" spans="1:134">
      <c r="A6" s="12"/>
      <c r="B6" s="42">
        <v>511</v>
      </c>
      <c r="C6" s="19" t="s">
        <v>19</v>
      </c>
      <c r="D6" s="43">
        <v>45775</v>
      </c>
      <c r="E6" s="43">
        <v>0</v>
      </c>
      <c r="F6" s="43">
        <v>0</v>
      </c>
      <c r="G6" s="43">
        <v>1331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47106</v>
      </c>
      <c r="P6" s="44">
        <f t="shared" si="2"/>
        <v>32.001358695652172</v>
      </c>
      <c r="Q6" s="9"/>
    </row>
    <row r="7" spans="1:134">
      <c r="A7" s="12"/>
      <c r="B7" s="42">
        <v>512</v>
      </c>
      <c r="C7" s="19" t="s">
        <v>20</v>
      </c>
      <c r="D7" s="43">
        <v>171120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171120</v>
      </c>
      <c r="P7" s="44">
        <f t="shared" si="2"/>
        <v>116.25</v>
      </c>
      <c r="Q7" s="9"/>
    </row>
    <row r="8" spans="1:134">
      <c r="A8" s="12"/>
      <c r="B8" s="42">
        <v>513</v>
      </c>
      <c r="C8" s="19" t="s">
        <v>21</v>
      </c>
      <c r="D8" s="43">
        <v>260481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260481</v>
      </c>
      <c r="P8" s="44">
        <f t="shared" si="2"/>
        <v>176.95720108695653</v>
      </c>
      <c r="Q8" s="9"/>
    </row>
    <row r="9" spans="1:134">
      <c r="A9" s="12"/>
      <c r="B9" s="42">
        <v>514</v>
      </c>
      <c r="C9" s="19" t="s">
        <v>22</v>
      </c>
      <c r="D9" s="43">
        <v>53385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53385</v>
      </c>
      <c r="P9" s="44">
        <f t="shared" si="2"/>
        <v>36.266983695652172</v>
      </c>
      <c r="Q9" s="9"/>
    </row>
    <row r="10" spans="1:134">
      <c r="A10" s="12"/>
      <c r="B10" s="42">
        <v>519</v>
      </c>
      <c r="C10" s="19" t="s">
        <v>76</v>
      </c>
      <c r="D10" s="43">
        <v>24826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24826</v>
      </c>
      <c r="P10" s="44">
        <f t="shared" si="2"/>
        <v>16.865489130434781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SUM(D12:D13)</f>
        <v>1050000</v>
      </c>
      <c r="E11" s="29">
        <f t="shared" si="3"/>
        <v>152256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1202256</v>
      </c>
      <c r="P11" s="41">
        <f t="shared" si="2"/>
        <v>816.75</v>
      </c>
      <c r="Q11" s="10"/>
    </row>
    <row r="12" spans="1:134">
      <c r="A12" s="12"/>
      <c r="B12" s="42">
        <v>521</v>
      </c>
      <c r="C12" s="19" t="s">
        <v>24</v>
      </c>
      <c r="D12" s="43">
        <v>1050000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1050000</v>
      </c>
      <c r="P12" s="44">
        <f t="shared" si="2"/>
        <v>713.31521739130437</v>
      </c>
      <c r="Q12" s="9"/>
    </row>
    <row r="13" spans="1:134">
      <c r="A13" s="12"/>
      <c r="B13" s="42">
        <v>524</v>
      </c>
      <c r="C13" s="19" t="s">
        <v>60</v>
      </c>
      <c r="D13" s="43">
        <v>0</v>
      </c>
      <c r="E13" s="43">
        <v>152256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152256</v>
      </c>
      <c r="P13" s="44">
        <f t="shared" si="2"/>
        <v>103.43478260869566</v>
      </c>
      <c r="Q13" s="9"/>
    </row>
    <row r="14" spans="1:134" ht="15.75">
      <c r="A14" s="26" t="s">
        <v>25</v>
      </c>
      <c r="B14" s="27"/>
      <c r="C14" s="28"/>
      <c r="D14" s="29">
        <f t="shared" ref="D14:N14" si="4">SUM(D15:D17)</f>
        <v>72718</v>
      </c>
      <c r="E14" s="29">
        <f t="shared" si="4"/>
        <v>0</v>
      </c>
      <c r="F14" s="29">
        <f t="shared" si="4"/>
        <v>0</v>
      </c>
      <c r="G14" s="29">
        <f t="shared" si="4"/>
        <v>762218</v>
      </c>
      <c r="H14" s="29">
        <f t="shared" si="4"/>
        <v>0</v>
      </c>
      <c r="I14" s="29">
        <f t="shared" si="4"/>
        <v>280228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1115164</v>
      </c>
      <c r="P14" s="41">
        <f t="shared" si="2"/>
        <v>757.58423913043475</v>
      </c>
      <c r="Q14" s="10"/>
    </row>
    <row r="15" spans="1:134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280228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280228</v>
      </c>
      <c r="P15" s="44">
        <f t="shared" si="2"/>
        <v>190.37228260869566</v>
      </c>
      <c r="Q15" s="9"/>
    </row>
    <row r="16" spans="1:134">
      <c r="A16" s="12"/>
      <c r="B16" s="42">
        <v>537</v>
      </c>
      <c r="C16" s="19" t="s">
        <v>36</v>
      </c>
      <c r="D16" s="43">
        <v>0</v>
      </c>
      <c r="E16" s="43">
        <v>0</v>
      </c>
      <c r="F16" s="43">
        <v>0</v>
      </c>
      <c r="G16" s="43">
        <v>762218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762218</v>
      </c>
      <c r="P16" s="44">
        <f t="shared" si="2"/>
        <v>517.81114130434787</v>
      </c>
      <c r="Q16" s="9"/>
    </row>
    <row r="17" spans="1:120">
      <c r="A17" s="12"/>
      <c r="B17" s="42">
        <v>539</v>
      </c>
      <c r="C17" s="19" t="s">
        <v>27</v>
      </c>
      <c r="D17" s="43">
        <v>72718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72718</v>
      </c>
      <c r="P17" s="44">
        <f t="shared" si="2"/>
        <v>49.400815217391305</v>
      </c>
      <c r="Q17" s="9"/>
    </row>
    <row r="18" spans="1:120" ht="15.75">
      <c r="A18" s="26" t="s">
        <v>28</v>
      </c>
      <c r="B18" s="27"/>
      <c r="C18" s="28"/>
      <c r="D18" s="29">
        <f t="shared" ref="D18:N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3435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3435</v>
      </c>
      <c r="P18" s="41">
        <f t="shared" si="2"/>
        <v>2.3335597826086958</v>
      </c>
      <c r="Q18" s="10"/>
    </row>
    <row r="19" spans="1:120">
      <c r="A19" s="12"/>
      <c r="B19" s="42">
        <v>541</v>
      </c>
      <c r="C19" s="19" t="s">
        <v>29</v>
      </c>
      <c r="D19" s="43">
        <v>0</v>
      </c>
      <c r="E19" s="43">
        <v>0</v>
      </c>
      <c r="F19" s="43">
        <v>0</v>
      </c>
      <c r="G19" s="43">
        <v>3435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3435</v>
      </c>
      <c r="P19" s="44">
        <f t="shared" si="2"/>
        <v>2.3335597826086958</v>
      </c>
      <c r="Q19" s="9"/>
    </row>
    <row r="20" spans="1:120" ht="15.75">
      <c r="A20" s="26" t="s">
        <v>30</v>
      </c>
      <c r="B20" s="27"/>
      <c r="C20" s="28"/>
      <c r="D20" s="29">
        <f t="shared" ref="D20:N20" si="6">SUM(D21:D21)</f>
        <v>38122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38122</v>
      </c>
      <c r="P20" s="41">
        <f t="shared" si="2"/>
        <v>25.898097826086957</v>
      </c>
      <c r="Q20" s="9"/>
    </row>
    <row r="21" spans="1:120" ht="15.75" thickBot="1">
      <c r="A21" s="12"/>
      <c r="B21" s="42">
        <v>573</v>
      </c>
      <c r="C21" s="19" t="s">
        <v>31</v>
      </c>
      <c r="D21" s="43">
        <v>38122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38122</v>
      </c>
      <c r="P21" s="44">
        <f t="shared" si="2"/>
        <v>25.898097826086957</v>
      </c>
      <c r="Q21" s="9"/>
    </row>
    <row r="22" spans="1:120" ht="16.5" thickBot="1">
      <c r="A22" s="13" t="s">
        <v>10</v>
      </c>
      <c r="B22" s="21"/>
      <c r="C22" s="20"/>
      <c r="D22" s="14">
        <f>SUM(D5,D11,D14,D18,D20)</f>
        <v>1716427</v>
      </c>
      <c r="E22" s="14">
        <f t="shared" ref="E22:N22" si="7">SUM(E5,E11,E14,E18,E20)</f>
        <v>152256</v>
      </c>
      <c r="F22" s="14">
        <f t="shared" si="7"/>
        <v>0</v>
      </c>
      <c r="G22" s="14">
        <f t="shared" si="7"/>
        <v>766984</v>
      </c>
      <c r="H22" s="14">
        <f t="shared" si="7"/>
        <v>0</v>
      </c>
      <c r="I22" s="14">
        <f t="shared" si="7"/>
        <v>280228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2915895</v>
      </c>
      <c r="P22" s="35">
        <f t="shared" si="2"/>
        <v>1980.906929347826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77</v>
      </c>
      <c r="N24" s="90"/>
      <c r="O24" s="90"/>
      <c r="P24" s="39">
        <v>1472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529730</v>
      </c>
      <c r="E5" s="24">
        <f t="shared" si="0"/>
        <v>0</v>
      </c>
      <c r="F5" s="24">
        <f t="shared" si="0"/>
        <v>0</v>
      </c>
      <c r="G5" s="24">
        <f t="shared" si="0"/>
        <v>1524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531254</v>
      </c>
      <c r="O5" s="30">
        <f t="shared" ref="O5:O21" si="2">(N5/O$23)</f>
        <v>363.87260273972601</v>
      </c>
      <c r="P5" s="6"/>
    </row>
    <row r="6" spans="1:133">
      <c r="A6" s="12"/>
      <c r="B6" s="42">
        <v>511</v>
      </c>
      <c r="C6" s="19" t="s">
        <v>19</v>
      </c>
      <c r="D6" s="43">
        <v>39136</v>
      </c>
      <c r="E6" s="43">
        <v>0</v>
      </c>
      <c r="F6" s="43">
        <v>0</v>
      </c>
      <c r="G6" s="43">
        <v>1524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40660</v>
      </c>
      <c r="O6" s="44">
        <f t="shared" si="2"/>
        <v>27.849315068493151</v>
      </c>
      <c r="P6" s="9"/>
    </row>
    <row r="7" spans="1:133">
      <c r="A7" s="12"/>
      <c r="B7" s="42">
        <v>512</v>
      </c>
      <c r="C7" s="19" t="s">
        <v>20</v>
      </c>
      <c r="D7" s="43">
        <v>157182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157182</v>
      </c>
      <c r="O7" s="44">
        <f t="shared" si="2"/>
        <v>107.65890410958905</v>
      </c>
      <c r="P7" s="9"/>
    </row>
    <row r="8" spans="1:133">
      <c r="A8" s="12"/>
      <c r="B8" s="42">
        <v>513</v>
      </c>
      <c r="C8" s="19" t="s">
        <v>21</v>
      </c>
      <c r="D8" s="43">
        <v>281859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281859</v>
      </c>
      <c r="O8" s="44">
        <f t="shared" si="2"/>
        <v>193.0541095890411</v>
      </c>
      <c r="P8" s="9"/>
    </row>
    <row r="9" spans="1:133">
      <c r="A9" s="12"/>
      <c r="B9" s="42">
        <v>514</v>
      </c>
      <c r="C9" s="19" t="s">
        <v>22</v>
      </c>
      <c r="D9" s="43">
        <v>51553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51553</v>
      </c>
      <c r="O9" s="44">
        <f t="shared" si="2"/>
        <v>35.310273972602737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1050000</v>
      </c>
      <c r="E10" s="29">
        <f t="shared" si="3"/>
        <v>158427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1208427</v>
      </c>
      <c r="O10" s="41">
        <f t="shared" si="2"/>
        <v>827.68972602739723</v>
      </c>
      <c r="P10" s="10"/>
    </row>
    <row r="11" spans="1:133">
      <c r="A11" s="12"/>
      <c r="B11" s="42">
        <v>521</v>
      </c>
      <c r="C11" s="19" t="s">
        <v>24</v>
      </c>
      <c r="D11" s="43">
        <v>1050000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1050000</v>
      </c>
      <c r="O11" s="44">
        <f t="shared" si="2"/>
        <v>719.17808219178085</v>
      </c>
      <c r="P11" s="9"/>
    </row>
    <row r="12" spans="1:133">
      <c r="A12" s="12"/>
      <c r="B12" s="42">
        <v>524</v>
      </c>
      <c r="C12" s="19" t="s">
        <v>60</v>
      </c>
      <c r="D12" s="43">
        <v>0</v>
      </c>
      <c r="E12" s="43">
        <v>158427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158427</v>
      </c>
      <c r="O12" s="44">
        <f t="shared" si="2"/>
        <v>108.51164383561644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67960</v>
      </c>
      <c r="E13" s="29">
        <f t="shared" si="4"/>
        <v>0</v>
      </c>
      <c r="F13" s="29">
        <f t="shared" si="4"/>
        <v>0</v>
      </c>
      <c r="G13" s="29">
        <f t="shared" si="4"/>
        <v>31624</v>
      </c>
      <c r="H13" s="29">
        <f t="shared" si="4"/>
        <v>0</v>
      </c>
      <c r="I13" s="29">
        <f t="shared" si="4"/>
        <v>301155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400739</v>
      </c>
      <c r="O13" s="41">
        <f t="shared" si="2"/>
        <v>274.4787671232877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301155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301155</v>
      </c>
      <c r="O14" s="44">
        <f t="shared" si="2"/>
        <v>206.27054794520549</v>
      </c>
      <c r="P14" s="9"/>
    </row>
    <row r="15" spans="1:133">
      <c r="A15" s="12"/>
      <c r="B15" s="42">
        <v>537</v>
      </c>
      <c r="C15" s="19" t="s">
        <v>69</v>
      </c>
      <c r="D15" s="43">
        <v>0</v>
      </c>
      <c r="E15" s="43">
        <v>0</v>
      </c>
      <c r="F15" s="43">
        <v>0</v>
      </c>
      <c r="G15" s="43">
        <v>26824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26824</v>
      </c>
      <c r="O15" s="44">
        <f t="shared" si="2"/>
        <v>18.372602739726027</v>
      </c>
      <c r="P15" s="9"/>
    </row>
    <row r="16" spans="1:133">
      <c r="A16" s="12"/>
      <c r="B16" s="42">
        <v>539</v>
      </c>
      <c r="C16" s="19" t="s">
        <v>27</v>
      </c>
      <c r="D16" s="43">
        <v>67960</v>
      </c>
      <c r="E16" s="43">
        <v>0</v>
      </c>
      <c r="F16" s="43">
        <v>0</v>
      </c>
      <c r="G16" s="43">
        <v>4800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72760</v>
      </c>
      <c r="O16" s="44">
        <f t="shared" si="2"/>
        <v>49.835616438356162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45603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45603</v>
      </c>
      <c r="O17" s="41">
        <f t="shared" si="2"/>
        <v>31.234931506849314</v>
      </c>
      <c r="P17" s="9"/>
    </row>
    <row r="18" spans="1:119">
      <c r="A18" s="12"/>
      <c r="B18" s="42">
        <v>572</v>
      </c>
      <c r="C18" s="19" t="s">
        <v>70</v>
      </c>
      <c r="D18" s="43">
        <v>45603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45603</v>
      </c>
      <c r="O18" s="44">
        <f t="shared" si="2"/>
        <v>31.234931506849314</v>
      </c>
      <c r="P18" s="9"/>
    </row>
    <row r="19" spans="1:119" ht="15.75">
      <c r="A19" s="26" t="s">
        <v>56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80000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80000</v>
      </c>
      <c r="O19" s="41">
        <f t="shared" si="2"/>
        <v>54.794520547945204</v>
      </c>
      <c r="P19" s="9"/>
    </row>
    <row r="20" spans="1:119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80000</v>
      </c>
      <c r="O20" s="44">
        <f t="shared" si="2"/>
        <v>54.794520547945204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1693293</v>
      </c>
      <c r="E21" s="14">
        <f t="shared" ref="E21:M21" si="7">SUM(E5,E10,E13,E17,E19)</f>
        <v>158427</v>
      </c>
      <c r="F21" s="14">
        <f t="shared" si="7"/>
        <v>0</v>
      </c>
      <c r="G21" s="14">
        <f t="shared" si="7"/>
        <v>33148</v>
      </c>
      <c r="H21" s="14">
        <f t="shared" si="7"/>
        <v>0</v>
      </c>
      <c r="I21" s="14">
        <f t="shared" si="7"/>
        <v>381155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2266023</v>
      </c>
      <c r="O21" s="35">
        <f t="shared" si="2"/>
        <v>1552.0705479452056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1460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526143</v>
      </c>
      <c r="E5" s="24">
        <f t="shared" si="0"/>
        <v>150109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676252</v>
      </c>
      <c r="O5" s="30">
        <f t="shared" ref="O5:O20" si="2">(N5/O$22)</f>
        <v>467.02486187845307</v>
      </c>
      <c r="P5" s="6"/>
    </row>
    <row r="6" spans="1:133">
      <c r="A6" s="12"/>
      <c r="B6" s="42">
        <v>511</v>
      </c>
      <c r="C6" s="19" t="s">
        <v>19</v>
      </c>
      <c r="D6" s="43">
        <v>41672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41672</v>
      </c>
      <c r="O6" s="44">
        <f t="shared" si="2"/>
        <v>28.77900552486188</v>
      </c>
      <c r="P6" s="9"/>
    </row>
    <row r="7" spans="1:133">
      <c r="A7" s="12"/>
      <c r="B7" s="42">
        <v>512</v>
      </c>
      <c r="C7" s="19" t="s">
        <v>20</v>
      </c>
      <c r="D7" s="43">
        <v>142801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142801</v>
      </c>
      <c r="O7" s="44">
        <f t="shared" si="2"/>
        <v>98.619475138121544</v>
      </c>
      <c r="P7" s="9"/>
    </row>
    <row r="8" spans="1:133">
      <c r="A8" s="12"/>
      <c r="B8" s="42">
        <v>513</v>
      </c>
      <c r="C8" s="19" t="s">
        <v>21</v>
      </c>
      <c r="D8" s="43">
        <v>272621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272621</v>
      </c>
      <c r="O8" s="44">
        <f t="shared" si="2"/>
        <v>188.27417127071823</v>
      </c>
      <c r="P8" s="9"/>
    </row>
    <row r="9" spans="1:133">
      <c r="A9" s="12"/>
      <c r="B9" s="42">
        <v>514</v>
      </c>
      <c r="C9" s="19" t="s">
        <v>22</v>
      </c>
      <c r="D9" s="43">
        <v>69049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69049</v>
      </c>
      <c r="O9" s="44">
        <f t="shared" si="2"/>
        <v>47.685773480662981</v>
      </c>
      <c r="P9" s="9"/>
    </row>
    <row r="10" spans="1:133">
      <c r="A10" s="12"/>
      <c r="B10" s="42">
        <v>515</v>
      </c>
      <c r="C10" s="19" t="s">
        <v>63</v>
      </c>
      <c r="D10" s="43">
        <v>0</v>
      </c>
      <c r="E10" s="43">
        <v>150109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150109</v>
      </c>
      <c r="O10" s="44">
        <f t="shared" si="2"/>
        <v>103.66643646408839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967513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967513</v>
      </c>
      <c r="O11" s="41">
        <f t="shared" si="2"/>
        <v>668.17196132596689</v>
      </c>
      <c r="P11" s="10"/>
    </row>
    <row r="12" spans="1:133">
      <c r="A12" s="12"/>
      <c r="B12" s="42">
        <v>521</v>
      </c>
      <c r="C12" s="19" t="s">
        <v>24</v>
      </c>
      <c r="D12" s="43">
        <v>967513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967513</v>
      </c>
      <c r="O12" s="44">
        <f t="shared" si="2"/>
        <v>668.17196132596689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52770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304519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357289</v>
      </c>
      <c r="O13" s="41">
        <f t="shared" si="2"/>
        <v>246.74654696132598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304519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304519</v>
      </c>
      <c r="O14" s="44">
        <f t="shared" si="2"/>
        <v>210.3031767955801</v>
      </c>
      <c r="P14" s="9"/>
    </row>
    <row r="15" spans="1:133">
      <c r="A15" s="12"/>
      <c r="B15" s="42">
        <v>539</v>
      </c>
      <c r="C15" s="19" t="s">
        <v>27</v>
      </c>
      <c r="D15" s="43">
        <v>52770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52770</v>
      </c>
      <c r="O15" s="44">
        <f t="shared" si="2"/>
        <v>36.443370165745854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62609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62609</v>
      </c>
      <c r="O16" s="41">
        <f t="shared" si="2"/>
        <v>43.238259668508285</v>
      </c>
      <c r="P16" s="9"/>
    </row>
    <row r="17" spans="1:119">
      <c r="A17" s="12"/>
      <c r="B17" s="42">
        <v>573</v>
      </c>
      <c r="C17" s="19" t="s">
        <v>31</v>
      </c>
      <c r="D17" s="43">
        <v>62609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62609</v>
      </c>
      <c r="O17" s="44">
        <f t="shared" si="2"/>
        <v>43.238259668508285</v>
      </c>
      <c r="P17" s="9"/>
    </row>
    <row r="18" spans="1:119" ht="15.75">
      <c r="A18" s="26" t="s">
        <v>56</v>
      </c>
      <c r="B18" s="27"/>
      <c r="C18" s="28"/>
      <c r="D18" s="29">
        <f t="shared" ref="D18:M18" si="6">SUM(D19:D19)</f>
        <v>841344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80000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921344</v>
      </c>
      <c r="O18" s="41">
        <f t="shared" si="2"/>
        <v>636.2872928176796</v>
      </c>
      <c r="P18" s="9"/>
    </row>
    <row r="19" spans="1:119" ht="15.75" thickBot="1">
      <c r="A19" s="12"/>
      <c r="B19" s="42">
        <v>581</v>
      </c>
      <c r="C19" s="19" t="s">
        <v>57</v>
      </c>
      <c r="D19" s="43">
        <v>841344</v>
      </c>
      <c r="E19" s="43">
        <v>0</v>
      </c>
      <c r="F19" s="43">
        <v>0</v>
      </c>
      <c r="G19" s="43">
        <v>0</v>
      </c>
      <c r="H19" s="43">
        <v>0</v>
      </c>
      <c r="I19" s="43">
        <v>80000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921344</v>
      </c>
      <c r="O19" s="44">
        <f t="shared" si="2"/>
        <v>636.2872928176796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2450379</v>
      </c>
      <c r="E20" s="14">
        <f t="shared" ref="E20:M20" si="7">SUM(E5,E11,E13,E16,E18)</f>
        <v>150109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384519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2985007</v>
      </c>
      <c r="O20" s="35">
        <f t="shared" si="2"/>
        <v>2061.4689226519336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67</v>
      </c>
      <c r="M22" s="90"/>
      <c r="N22" s="90"/>
      <c r="O22" s="39">
        <v>1448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691605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691605</v>
      </c>
      <c r="O5" s="30">
        <f t="shared" ref="O5:O23" si="2">(N5/O$25)</f>
        <v>494.00357142857143</v>
      </c>
      <c r="P5" s="6"/>
    </row>
    <row r="6" spans="1:133">
      <c r="A6" s="12"/>
      <c r="B6" s="42">
        <v>511</v>
      </c>
      <c r="C6" s="19" t="s">
        <v>19</v>
      </c>
      <c r="D6" s="43">
        <v>48726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48726</v>
      </c>
      <c r="O6" s="44">
        <f t="shared" si="2"/>
        <v>34.804285714285712</v>
      </c>
      <c r="P6" s="9"/>
    </row>
    <row r="7" spans="1:133">
      <c r="A7" s="12"/>
      <c r="B7" s="42">
        <v>512</v>
      </c>
      <c r="C7" s="19" t="s">
        <v>20</v>
      </c>
      <c r="D7" s="43">
        <v>135269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135269</v>
      </c>
      <c r="O7" s="44">
        <f t="shared" si="2"/>
        <v>96.620714285714286</v>
      </c>
      <c r="P7" s="9"/>
    </row>
    <row r="8" spans="1:133">
      <c r="A8" s="12"/>
      <c r="B8" s="42">
        <v>513</v>
      </c>
      <c r="C8" s="19" t="s">
        <v>21</v>
      </c>
      <c r="D8" s="43">
        <v>299200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299200</v>
      </c>
      <c r="O8" s="44">
        <f t="shared" si="2"/>
        <v>213.71428571428572</v>
      </c>
      <c r="P8" s="9"/>
    </row>
    <row r="9" spans="1:133">
      <c r="A9" s="12"/>
      <c r="B9" s="42">
        <v>514</v>
      </c>
      <c r="C9" s="19" t="s">
        <v>22</v>
      </c>
      <c r="D9" s="43">
        <v>55073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55073</v>
      </c>
      <c r="O9" s="44">
        <f t="shared" si="2"/>
        <v>39.337857142857146</v>
      </c>
      <c r="P9" s="9"/>
    </row>
    <row r="10" spans="1:133">
      <c r="A10" s="12"/>
      <c r="B10" s="42">
        <v>515</v>
      </c>
      <c r="C10" s="19" t="s">
        <v>63</v>
      </c>
      <c r="D10" s="43">
        <v>147735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147735</v>
      </c>
      <c r="O10" s="44">
        <f t="shared" si="2"/>
        <v>105.52500000000001</v>
      </c>
      <c r="P10" s="9"/>
    </row>
    <row r="11" spans="1:133">
      <c r="A11" s="12"/>
      <c r="B11" s="42">
        <v>519</v>
      </c>
      <c r="C11" s="19" t="s">
        <v>64</v>
      </c>
      <c r="D11" s="43">
        <v>5602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5602</v>
      </c>
      <c r="O11" s="44">
        <f t="shared" si="2"/>
        <v>4.0014285714285718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SUM(D13:D13)</f>
        <v>1037063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1037063</v>
      </c>
      <c r="O12" s="41">
        <f t="shared" si="2"/>
        <v>740.75928571428574</v>
      </c>
      <c r="P12" s="10"/>
    </row>
    <row r="13" spans="1:133">
      <c r="A13" s="12"/>
      <c r="B13" s="42">
        <v>521</v>
      </c>
      <c r="C13" s="19" t="s">
        <v>24</v>
      </c>
      <c r="D13" s="43">
        <v>1037063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1037063</v>
      </c>
      <c r="O13" s="44">
        <f t="shared" si="2"/>
        <v>740.75928571428574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127170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281672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408842</v>
      </c>
      <c r="O14" s="41">
        <f t="shared" si="2"/>
        <v>292.02999999999997</v>
      </c>
      <c r="P14" s="10"/>
    </row>
    <row r="15" spans="1:133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281672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281672</v>
      </c>
      <c r="O15" s="44">
        <f t="shared" si="2"/>
        <v>201.19428571428571</v>
      </c>
      <c r="P15" s="9"/>
    </row>
    <row r="16" spans="1:133">
      <c r="A16" s="12"/>
      <c r="B16" s="42">
        <v>539</v>
      </c>
      <c r="C16" s="19" t="s">
        <v>27</v>
      </c>
      <c r="D16" s="43">
        <v>127170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127170</v>
      </c>
      <c r="O16" s="44">
        <f t="shared" si="2"/>
        <v>90.835714285714289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41132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41132</v>
      </c>
      <c r="O17" s="41">
        <f t="shared" si="2"/>
        <v>29.38</v>
      </c>
      <c r="P17" s="10"/>
    </row>
    <row r="18" spans="1:119">
      <c r="A18" s="12"/>
      <c r="B18" s="42">
        <v>541</v>
      </c>
      <c r="C18" s="19" t="s">
        <v>49</v>
      </c>
      <c r="D18" s="43">
        <v>41132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41132</v>
      </c>
      <c r="O18" s="44">
        <f t="shared" si="2"/>
        <v>29.38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25982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25982</v>
      </c>
      <c r="O19" s="41">
        <f t="shared" si="2"/>
        <v>18.55857142857143</v>
      </c>
      <c r="P19" s="9"/>
    </row>
    <row r="20" spans="1:119">
      <c r="A20" s="12"/>
      <c r="B20" s="42">
        <v>573</v>
      </c>
      <c r="C20" s="19" t="s">
        <v>31</v>
      </c>
      <c r="D20" s="43">
        <v>25982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25982</v>
      </c>
      <c r="O20" s="44">
        <f t="shared" si="2"/>
        <v>18.55857142857143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80000</v>
      </c>
      <c r="O21" s="41">
        <f t="shared" si="2"/>
        <v>57.142857142857146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80000</v>
      </c>
      <c r="O22" s="44">
        <f t="shared" si="2"/>
        <v>57.142857142857146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1922952</v>
      </c>
      <c r="E23" s="14">
        <f t="shared" ref="E23:M23" si="8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361672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2284624</v>
      </c>
      <c r="O23" s="35">
        <f t="shared" si="2"/>
        <v>1631.8742857142856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1400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596031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596031</v>
      </c>
      <c r="O5" s="30">
        <f t="shared" ref="O5:O20" si="2">(N5/O$22)</f>
        <v>425.73642857142858</v>
      </c>
      <c r="P5" s="6"/>
    </row>
    <row r="6" spans="1:133">
      <c r="A6" s="12"/>
      <c r="B6" s="42">
        <v>511</v>
      </c>
      <c r="C6" s="19" t="s">
        <v>19</v>
      </c>
      <c r="D6" s="43">
        <v>32997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32997</v>
      </c>
      <c r="O6" s="44">
        <f t="shared" si="2"/>
        <v>23.569285714285716</v>
      </c>
      <c r="P6" s="9"/>
    </row>
    <row r="7" spans="1:133">
      <c r="A7" s="12"/>
      <c r="B7" s="42">
        <v>512</v>
      </c>
      <c r="C7" s="19" t="s">
        <v>20</v>
      </c>
      <c r="D7" s="43">
        <v>171454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171454</v>
      </c>
      <c r="O7" s="44">
        <f t="shared" si="2"/>
        <v>122.46714285714286</v>
      </c>
      <c r="P7" s="9"/>
    </row>
    <row r="8" spans="1:133">
      <c r="A8" s="12"/>
      <c r="B8" s="42">
        <v>513</v>
      </c>
      <c r="C8" s="19" t="s">
        <v>21</v>
      </c>
      <c r="D8" s="43">
        <v>284687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284687</v>
      </c>
      <c r="O8" s="44">
        <f t="shared" si="2"/>
        <v>203.34785714285715</v>
      </c>
      <c r="P8" s="9"/>
    </row>
    <row r="9" spans="1:133">
      <c r="A9" s="12"/>
      <c r="B9" s="42">
        <v>514</v>
      </c>
      <c r="C9" s="19" t="s">
        <v>22</v>
      </c>
      <c r="D9" s="43">
        <v>106893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106893</v>
      </c>
      <c r="O9" s="44">
        <f t="shared" si="2"/>
        <v>76.352142857142852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1074168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1074168</v>
      </c>
      <c r="O10" s="41">
        <f t="shared" si="2"/>
        <v>767.26285714285711</v>
      </c>
      <c r="P10" s="10"/>
    </row>
    <row r="11" spans="1:133">
      <c r="A11" s="12"/>
      <c r="B11" s="42">
        <v>521</v>
      </c>
      <c r="C11" s="19" t="s">
        <v>24</v>
      </c>
      <c r="D11" s="43">
        <v>903400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903400</v>
      </c>
      <c r="O11" s="44">
        <f t="shared" si="2"/>
        <v>645.28571428571433</v>
      </c>
      <c r="P11" s="9"/>
    </row>
    <row r="12" spans="1:133">
      <c r="A12" s="12"/>
      <c r="B12" s="42">
        <v>524</v>
      </c>
      <c r="C12" s="19" t="s">
        <v>60</v>
      </c>
      <c r="D12" s="43">
        <v>170768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170768</v>
      </c>
      <c r="O12" s="44">
        <f t="shared" si="2"/>
        <v>121.97714285714285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241752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298546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540298</v>
      </c>
      <c r="O13" s="41">
        <f t="shared" si="2"/>
        <v>385.92714285714288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298546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298546</v>
      </c>
      <c r="O14" s="44">
        <f t="shared" si="2"/>
        <v>213.24714285714285</v>
      </c>
      <c r="P14" s="9"/>
    </row>
    <row r="15" spans="1:133">
      <c r="A15" s="12"/>
      <c r="B15" s="42">
        <v>539</v>
      </c>
      <c r="C15" s="19" t="s">
        <v>27</v>
      </c>
      <c r="D15" s="43">
        <v>241752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241752</v>
      </c>
      <c r="O15" s="44">
        <f t="shared" si="2"/>
        <v>172.68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29436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29436</v>
      </c>
      <c r="O16" s="41">
        <f t="shared" si="2"/>
        <v>21.025714285714287</v>
      </c>
      <c r="P16" s="9"/>
    </row>
    <row r="17" spans="1:119">
      <c r="A17" s="12"/>
      <c r="B17" s="42">
        <v>573</v>
      </c>
      <c r="C17" s="19" t="s">
        <v>31</v>
      </c>
      <c r="D17" s="43">
        <v>29436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29436</v>
      </c>
      <c r="O17" s="44">
        <f t="shared" si="2"/>
        <v>21.025714285714287</v>
      </c>
      <c r="P17" s="9"/>
    </row>
    <row r="18" spans="1:119" ht="15.75">
      <c r="A18" s="26" t="s">
        <v>56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55000</v>
      </c>
      <c r="O18" s="41">
        <f t="shared" si="2"/>
        <v>39.285714285714285</v>
      </c>
      <c r="P18" s="9"/>
    </row>
    <row r="19" spans="1:119" ht="15.75" thickBot="1">
      <c r="A19" s="12"/>
      <c r="B19" s="42">
        <v>581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55000</v>
      </c>
      <c r="O19" s="44">
        <f t="shared" si="2"/>
        <v>39.285714285714285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1941387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353546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2294933</v>
      </c>
      <c r="O20" s="35">
        <f t="shared" si="2"/>
        <v>1639.2378571428571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1400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572034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572034</v>
      </c>
      <c r="O5" s="30">
        <f t="shared" ref="O5:O21" si="2">(N5/O$23)</f>
        <v>415.11901306240929</v>
      </c>
      <c r="P5" s="6"/>
    </row>
    <row r="6" spans="1:133">
      <c r="A6" s="12"/>
      <c r="B6" s="42">
        <v>511</v>
      </c>
      <c r="C6" s="19" t="s">
        <v>19</v>
      </c>
      <c r="D6" s="43">
        <v>42105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42105</v>
      </c>
      <c r="O6" s="44">
        <f t="shared" si="2"/>
        <v>30.555152394775035</v>
      </c>
      <c r="P6" s="9"/>
    </row>
    <row r="7" spans="1:133">
      <c r="A7" s="12"/>
      <c r="B7" s="42">
        <v>512</v>
      </c>
      <c r="C7" s="19" t="s">
        <v>20</v>
      </c>
      <c r="D7" s="43">
        <v>140376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140376</v>
      </c>
      <c r="O7" s="44">
        <f t="shared" si="2"/>
        <v>101.86937590711176</v>
      </c>
      <c r="P7" s="9"/>
    </row>
    <row r="8" spans="1:133">
      <c r="A8" s="12"/>
      <c r="B8" s="42">
        <v>513</v>
      </c>
      <c r="C8" s="19" t="s">
        <v>21</v>
      </c>
      <c r="D8" s="43">
        <v>342090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342090</v>
      </c>
      <c r="O8" s="44">
        <f t="shared" si="2"/>
        <v>248.2510885341074</v>
      </c>
      <c r="P8" s="9"/>
    </row>
    <row r="9" spans="1:133">
      <c r="A9" s="12"/>
      <c r="B9" s="42">
        <v>514</v>
      </c>
      <c r="C9" s="19" t="s">
        <v>22</v>
      </c>
      <c r="D9" s="43">
        <v>47463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47463</v>
      </c>
      <c r="O9" s="44">
        <f t="shared" si="2"/>
        <v>34.443396226415096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1094759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1094759</v>
      </c>
      <c r="O10" s="41">
        <f t="shared" si="2"/>
        <v>794.45500725689408</v>
      </c>
      <c r="P10" s="10"/>
    </row>
    <row r="11" spans="1:133">
      <c r="A11" s="12"/>
      <c r="B11" s="42">
        <v>521</v>
      </c>
      <c r="C11" s="19" t="s">
        <v>24</v>
      </c>
      <c r="D11" s="43">
        <v>1094759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1094759</v>
      </c>
      <c r="O11" s="44">
        <f t="shared" si="2"/>
        <v>794.45500725689408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55848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222376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278224</v>
      </c>
      <c r="O12" s="41">
        <f t="shared" si="2"/>
        <v>201.90420899854863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222376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222376</v>
      </c>
      <c r="O13" s="44">
        <f t="shared" si="2"/>
        <v>161.37590711175616</v>
      </c>
      <c r="P13" s="9"/>
    </row>
    <row r="14" spans="1:133">
      <c r="A14" s="12"/>
      <c r="B14" s="42">
        <v>539</v>
      </c>
      <c r="C14" s="19" t="s">
        <v>27</v>
      </c>
      <c r="D14" s="43">
        <v>55848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55848</v>
      </c>
      <c r="O14" s="44">
        <f t="shared" si="2"/>
        <v>40.528301886792455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24255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24255</v>
      </c>
      <c r="O15" s="41">
        <f t="shared" si="2"/>
        <v>17.601596516690858</v>
      </c>
      <c r="P15" s="10"/>
    </row>
    <row r="16" spans="1:133">
      <c r="A16" s="12"/>
      <c r="B16" s="42">
        <v>541</v>
      </c>
      <c r="C16" s="19" t="s">
        <v>49</v>
      </c>
      <c r="D16" s="43">
        <v>24255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24255</v>
      </c>
      <c r="O16" s="44">
        <f t="shared" si="2"/>
        <v>17.601596516690858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28106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28106</v>
      </c>
      <c r="O17" s="41">
        <f t="shared" si="2"/>
        <v>20.39622641509434</v>
      </c>
      <c r="P17" s="9"/>
    </row>
    <row r="18" spans="1:119">
      <c r="A18" s="12"/>
      <c r="B18" s="42">
        <v>579</v>
      </c>
      <c r="C18" s="19" t="s">
        <v>37</v>
      </c>
      <c r="D18" s="43">
        <v>28106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28106</v>
      </c>
      <c r="O18" s="44">
        <f t="shared" si="2"/>
        <v>20.39622641509434</v>
      </c>
      <c r="P18" s="9"/>
    </row>
    <row r="19" spans="1:119" ht="15.75">
      <c r="A19" s="26" t="s">
        <v>56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55000</v>
      </c>
      <c r="O19" s="41">
        <f t="shared" si="2"/>
        <v>39.912917271407835</v>
      </c>
      <c r="P19" s="9"/>
    </row>
    <row r="20" spans="1:119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55000</v>
      </c>
      <c r="O20" s="44">
        <f t="shared" si="2"/>
        <v>39.912917271407835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1775002</v>
      </c>
      <c r="E21" s="14">
        <f t="shared" ref="E21:M21" si="8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277376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2052378</v>
      </c>
      <c r="O21" s="35">
        <f t="shared" si="2"/>
        <v>1489.3889695210451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1378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554157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554157</v>
      </c>
      <c r="O5" s="30">
        <f t="shared" ref="O5:O19" si="2">(N5/O$21)</f>
        <v>405.67862371888725</v>
      </c>
      <c r="P5" s="6"/>
    </row>
    <row r="6" spans="1:133">
      <c r="A6" s="12"/>
      <c r="B6" s="42">
        <v>511</v>
      </c>
      <c r="C6" s="19" t="s">
        <v>19</v>
      </c>
      <c r="D6" s="43">
        <v>34898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34898</v>
      </c>
      <c r="O6" s="44">
        <f t="shared" si="2"/>
        <v>25.547584187408493</v>
      </c>
      <c r="P6" s="9"/>
    </row>
    <row r="7" spans="1:133">
      <c r="A7" s="12"/>
      <c r="B7" s="42">
        <v>512</v>
      </c>
      <c r="C7" s="19" t="s">
        <v>20</v>
      </c>
      <c r="D7" s="43">
        <v>155085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155085</v>
      </c>
      <c r="O7" s="44">
        <f t="shared" si="2"/>
        <v>113.53221083455344</v>
      </c>
      <c r="P7" s="9"/>
    </row>
    <row r="8" spans="1:133">
      <c r="A8" s="12"/>
      <c r="B8" s="42">
        <v>513</v>
      </c>
      <c r="C8" s="19" t="s">
        <v>21</v>
      </c>
      <c r="D8" s="43">
        <v>306242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306242</v>
      </c>
      <c r="O8" s="44">
        <f t="shared" si="2"/>
        <v>224.18887262079062</v>
      </c>
      <c r="P8" s="9"/>
    </row>
    <row r="9" spans="1:133">
      <c r="A9" s="12"/>
      <c r="B9" s="42">
        <v>514</v>
      </c>
      <c r="C9" s="19" t="s">
        <v>22</v>
      </c>
      <c r="D9" s="43">
        <v>57932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57932</v>
      </c>
      <c r="O9" s="44">
        <f t="shared" si="2"/>
        <v>42.409956076134698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1019635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1019635</v>
      </c>
      <c r="O10" s="41">
        <f t="shared" si="2"/>
        <v>746.4385065885798</v>
      </c>
      <c r="P10" s="10"/>
    </row>
    <row r="11" spans="1:133">
      <c r="A11" s="12"/>
      <c r="B11" s="42">
        <v>521</v>
      </c>
      <c r="C11" s="19" t="s">
        <v>24</v>
      </c>
      <c r="D11" s="43">
        <v>1019635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1019635</v>
      </c>
      <c r="O11" s="44">
        <f t="shared" si="2"/>
        <v>746.4385065885798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42634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240534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283168</v>
      </c>
      <c r="O12" s="41">
        <f t="shared" si="2"/>
        <v>207.29721815519767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240534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240534</v>
      </c>
      <c r="O13" s="44">
        <f t="shared" si="2"/>
        <v>176.08638360175695</v>
      </c>
      <c r="P13" s="9"/>
    </row>
    <row r="14" spans="1:133">
      <c r="A14" s="12"/>
      <c r="B14" s="42">
        <v>539</v>
      </c>
      <c r="C14" s="19" t="s">
        <v>27</v>
      </c>
      <c r="D14" s="43">
        <v>42634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42634</v>
      </c>
      <c r="O14" s="44">
        <f t="shared" si="2"/>
        <v>31.210834553440701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10425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10425</v>
      </c>
      <c r="O15" s="41">
        <f t="shared" si="2"/>
        <v>7.6317715959004389</v>
      </c>
      <c r="P15" s="10"/>
    </row>
    <row r="16" spans="1:133">
      <c r="A16" s="12"/>
      <c r="B16" s="42">
        <v>541</v>
      </c>
      <c r="C16" s="19" t="s">
        <v>49</v>
      </c>
      <c r="D16" s="43">
        <v>10425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10425</v>
      </c>
      <c r="O16" s="44">
        <f t="shared" si="2"/>
        <v>7.6317715959004389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30035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30035</v>
      </c>
      <c r="O17" s="41">
        <f t="shared" si="2"/>
        <v>21.987554904831626</v>
      </c>
      <c r="P17" s="9"/>
    </row>
    <row r="18" spans="1:119" ht="15.75" thickBot="1">
      <c r="A18" s="12"/>
      <c r="B18" s="42">
        <v>579</v>
      </c>
      <c r="C18" s="19" t="s">
        <v>37</v>
      </c>
      <c r="D18" s="43">
        <v>30035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30035</v>
      </c>
      <c r="O18" s="44">
        <f t="shared" si="2"/>
        <v>21.987554904831626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1656886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240534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1897420</v>
      </c>
      <c r="O19" s="35">
        <f t="shared" si="2"/>
        <v>1389.0336749633968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52</v>
      </c>
      <c r="M21" s="90"/>
      <c r="N21" s="90"/>
      <c r="O21" s="39">
        <v>1366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582988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582988</v>
      </c>
      <c r="O5" s="58">
        <f t="shared" ref="O5:O19" si="2">(N5/O$21)</f>
        <v>428.03817914831131</v>
      </c>
      <c r="P5" s="59"/>
    </row>
    <row r="6" spans="1:133">
      <c r="A6" s="61"/>
      <c r="B6" s="62">
        <v>511</v>
      </c>
      <c r="C6" s="63" t="s">
        <v>19</v>
      </c>
      <c r="D6" s="64">
        <v>31304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31304</v>
      </c>
      <c r="O6" s="65">
        <f t="shared" si="2"/>
        <v>22.983847283406753</v>
      </c>
      <c r="P6" s="66"/>
    </row>
    <row r="7" spans="1:133">
      <c r="A7" s="61"/>
      <c r="B7" s="62">
        <v>512</v>
      </c>
      <c r="C7" s="63" t="s">
        <v>20</v>
      </c>
      <c r="D7" s="64">
        <v>172513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172513</v>
      </c>
      <c r="O7" s="65">
        <f t="shared" si="2"/>
        <v>126.66152716593245</v>
      </c>
      <c r="P7" s="66"/>
    </row>
    <row r="8" spans="1:133">
      <c r="A8" s="61"/>
      <c r="B8" s="62">
        <v>513</v>
      </c>
      <c r="C8" s="63" t="s">
        <v>21</v>
      </c>
      <c r="D8" s="64">
        <v>316104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316104</v>
      </c>
      <c r="O8" s="65">
        <f t="shared" si="2"/>
        <v>232.08810572687224</v>
      </c>
      <c r="P8" s="66"/>
    </row>
    <row r="9" spans="1:133">
      <c r="A9" s="61"/>
      <c r="B9" s="62">
        <v>514</v>
      </c>
      <c r="C9" s="63" t="s">
        <v>22</v>
      </c>
      <c r="D9" s="64">
        <v>63067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63067</v>
      </c>
      <c r="O9" s="65">
        <f t="shared" si="2"/>
        <v>46.30469897209985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SUM(D11:D11)</f>
        <v>984003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984003</v>
      </c>
      <c r="O10" s="72">
        <f t="shared" si="2"/>
        <v>722.46916299559473</v>
      </c>
      <c r="P10" s="73"/>
    </row>
    <row r="11" spans="1:133">
      <c r="A11" s="61"/>
      <c r="B11" s="62">
        <v>521</v>
      </c>
      <c r="C11" s="63" t="s">
        <v>24</v>
      </c>
      <c r="D11" s="64">
        <v>984003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984003</v>
      </c>
      <c r="O11" s="65">
        <f t="shared" si="2"/>
        <v>722.46916299559473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SUM(D13:D14)</f>
        <v>47781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227520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275301</v>
      </c>
      <c r="O12" s="72">
        <f t="shared" si="2"/>
        <v>202.12995594713655</v>
      </c>
      <c r="P12" s="73"/>
    </row>
    <row r="13" spans="1:133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227520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227520</v>
      </c>
      <c r="O13" s="65">
        <f t="shared" si="2"/>
        <v>167.04845814977975</v>
      </c>
      <c r="P13" s="66"/>
    </row>
    <row r="14" spans="1:133">
      <c r="A14" s="61"/>
      <c r="B14" s="62">
        <v>539</v>
      </c>
      <c r="C14" s="63" t="s">
        <v>27</v>
      </c>
      <c r="D14" s="64">
        <v>47781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47781</v>
      </c>
      <c r="O14" s="65">
        <f t="shared" si="2"/>
        <v>35.081497797356825</v>
      </c>
      <c r="P14" s="66"/>
    </row>
    <row r="15" spans="1:133" ht="15.75">
      <c r="A15" s="67" t="s">
        <v>28</v>
      </c>
      <c r="B15" s="68"/>
      <c r="C15" s="69"/>
      <c r="D15" s="70">
        <f t="shared" ref="D15:M15" si="5">SUM(D16:D16)</f>
        <v>3300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3300</v>
      </c>
      <c r="O15" s="72">
        <f t="shared" si="2"/>
        <v>2.4229074889867843</v>
      </c>
      <c r="P15" s="73"/>
    </row>
    <row r="16" spans="1:133">
      <c r="A16" s="61"/>
      <c r="B16" s="62">
        <v>541</v>
      </c>
      <c r="C16" s="63" t="s">
        <v>49</v>
      </c>
      <c r="D16" s="64">
        <v>3300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3300</v>
      </c>
      <c r="O16" s="65">
        <f t="shared" si="2"/>
        <v>2.4229074889867843</v>
      </c>
      <c r="P16" s="66"/>
    </row>
    <row r="17" spans="1:119" ht="15.75">
      <c r="A17" s="67" t="s">
        <v>30</v>
      </c>
      <c r="B17" s="68"/>
      <c r="C17" s="69"/>
      <c r="D17" s="70">
        <f t="shared" ref="D17:M17" si="6">SUM(D18:D18)</f>
        <v>25653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25653</v>
      </c>
      <c r="O17" s="72">
        <f t="shared" si="2"/>
        <v>18.834801762114537</v>
      </c>
      <c r="P17" s="66"/>
    </row>
    <row r="18" spans="1:119" ht="15.75" thickBot="1">
      <c r="A18" s="61"/>
      <c r="B18" s="62">
        <v>579</v>
      </c>
      <c r="C18" s="63" t="s">
        <v>37</v>
      </c>
      <c r="D18" s="64">
        <v>25653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25653</v>
      </c>
      <c r="O18" s="65">
        <f t="shared" si="2"/>
        <v>18.834801762114537</v>
      </c>
      <c r="P18" s="66"/>
    </row>
    <row r="19" spans="1:119" ht="16.5" thickBot="1">
      <c r="A19" s="74" t="s">
        <v>10</v>
      </c>
      <c r="B19" s="75"/>
      <c r="C19" s="76"/>
      <c r="D19" s="77">
        <f>SUM(D5,D10,D12,D15,D17)</f>
        <v>1643725</v>
      </c>
      <c r="E19" s="77">
        <f t="shared" ref="E19:M19" si="7">SUM(E5,E10,E12,E15,E17)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227520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1871245</v>
      </c>
      <c r="O19" s="78">
        <f t="shared" si="2"/>
        <v>1373.8950073421438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50</v>
      </c>
      <c r="M21" s="114"/>
      <c r="N21" s="114"/>
      <c r="O21" s="88">
        <v>1362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2023-11-27T16:47:34Z</cp:lastPrinted>
  <dcterms:created xsi:type="dcterms:W3CDTF">2000-08-31T21:26:31Z</dcterms:created>
  <dcterms:modified xsi:type="dcterms:W3CDTF">2023-11-27T16:47:36Z</dcterms:modified>
</cp:coreProperties>
</file>