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</sheets>
  <definedNames>
    <definedName name="_xlnm.Print_Area" localSheetId="14">'2007'!$A$1:$O$24</definedName>
    <definedName name="_xlnm.Print_Area" localSheetId="13">'2008'!$A$1:$O$26</definedName>
    <definedName name="_xlnm.Print_Area" localSheetId="12">'2009'!$A$1:$O$26</definedName>
    <definedName name="_xlnm.Print_Area" localSheetId="11">'2010'!$A$1:$O$28</definedName>
    <definedName name="_xlnm.Print_Area" localSheetId="10">'2011'!$A$1:$O$28</definedName>
    <definedName name="_xlnm.Print_Area" localSheetId="9">'2012'!$A$1:$O$29</definedName>
    <definedName name="_xlnm.Print_Area" localSheetId="8">'2013'!$A$1:$O$31</definedName>
    <definedName name="_xlnm.Print_Area" localSheetId="7">'2014'!$A$1:$O$30</definedName>
    <definedName name="_xlnm.Print_Area" localSheetId="6">'2015'!$A$1:$O$30</definedName>
    <definedName name="_xlnm.Print_Area" localSheetId="5">'2016'!$A$1:$O$30</definedName>
    <definedName name="_xlnm.Print_Area" localSheetId="4">'2017'!$A$1:$O$30</definedName>
    <definedName name="_xlnm.Print_Area" localSheetId="3">'2018'!$A$1:$O$30</definedName>
    <definedName name="_xlnm.Print_Area" localSheetId="2">'2019'!$A$1:$O$29</definedName>
    <definedName name="_xlnm.Print_Area" localSheetId="1">'2020'!$A$1:$O$31</definedName>
    <definedName name="_xlnm.Print_Area" localSheetId="0">'2021'!$A$1:$P$32</definedName>
    <definedName name="_xlnm.Print_Titles" localSheetId="14">'2007'!$1:$4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<sst xmlns="http://schemas.openxmlformats.org/spreadsheetml/2006/main" count="615" uniqueCount="84">
  <si>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</si>
  <si>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</si>
  <si>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</si>
  <si>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</si>
  <si>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</si>
  <si>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</si>
  <si>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</si>
  <si>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</si>
  <si>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</si>
  <si>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</si>
  <si>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</si>
  <si>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</si>
  <si>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</si>
  <si>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</si>
  <si>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</si>
  <si>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</si>
  <si>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</si>
  <si>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</si>
  <si>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</si>
  <si>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</si>
  <si>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</si>
  <si>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</si>
  <si>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</si>
  <si>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</si>
  <si>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Non-Court Information Systems</t>
  </si>
  <si>
    <t>Other General Government Services</t>
  </si>
  <si>
    <t>Public Safety</t>
  </si>
  <si>
    <t>Law Enforcement</t>
  </si>
  <si>
    <t>Fire Control</t>
  </si>
  <si>
    <t>Physical Environment</t>
  </si>
  <si>
    <t>Other Physical Environment</t>
  </si>
  <si>
    <t>Culture / Recreation</t>
  </si>
  <si>
    <t>Parks and Recreation</t>
  </si>
  <si>
    <t>Inter-Fund Group Transfers Out</t>
  </si>
  <si>
    <t>Other Uses and Non-Operating</t>
  </si>
  <si>
    <t>2009 Municipal Population:</t>
  </si>
  <si>
    <t>Southwest Ranches Expenditures Reported by Account Code and Fund Type</t>
  </si>
  <si>
    <t>Local Fiscal Year Ended September 30, 2010</t>
  </si>
  <si>
    <t>Protective Inspections</t>
  </si>
  <si>
    <t>Transportation</t>
  </si>
  <si>
    <t>Road and Street Facilities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</si>
  <si>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</si>
  <si>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</si>
  <si>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</si>
  <si>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Garbage / Solid Waste Control Services</t>
  </si>
  <si>
    <t>2011 Municipal Population:</t>
  </si>
  <si>
    <t>Local Fiscal Year Ended September 30, 2012</t>
  </si>
  <si>
    <t>Debt Service Payments</t>
  </si>
  <si>
    <t>2012 Municipal Population:</t>
  </si>
  <si>
    <t>Local Fiscal Year Ended September 30, 2008</t>
  </si>
  <si>
    <t>2008 Municipal Population:</t>
  </si>
  <si>
    <t>Local Fiscal Year Ended September 30, 2013</t>
  </si>
  <si>
    <t>Emergency and Disaster Relief Services</t>
  </si>
  <si>
    <t>2013 Municipal Population:</t>
  </si>
  <si>
    <t>Local Fiscal Year Ended September 30, 2014</t>
  </si>
  <si>
    <t>Other General Government</t>
  </si>
  <si>
    <t>Garbage / Solid Waste</t>
  </si>
  <si>
    <t>Road / Street Facilities</t>
  </si>
  <si>
    <t>Parks / Recreation</t>
  </si>
  <si>
    <t>Other Uses</t>
  </si>
  <si>
    <t>Interfund Transfers Out</t>
  </si>
  <si>
    <t>2014 Municipal Population:</t>
  </si>
  <si>
    <t>Local Fiscal Year Ended September 30, 2015</t>
  </si>
  <si>
    <t>2015 Municipal Population:</t>
  </si>
  <si>
    <t>Local Fiscal Year Ended September 30, 2007</t>
  </si>
  <si>
    <t>Proprietary - Other Non-Operating Disbursements</t>
  </si>
  <si>
    <t>2007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</si>
  <si>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</si>
  <si>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</si>
  <si>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</si>
  <si>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</si>
  <si>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</si>
  <si>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</si>
  <si>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</si>
  <si>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</si>
  <si>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</si>
  <si>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</si>
  <si>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</si>
  <si>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</si>
  <si>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</si>
  <si>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</si>
  <si>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</si>
  <si>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Payment to Refunded Bond Escrow Agent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</si>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</sst>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52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42" fontId="2" fillId="33" borderId="18" xfId="0" applyNumberFormat="1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1" xfId="0" applyNumberFormat="1" applyFont="1" applyFill="1" applyBorder="1" applyAlignment="1" applyProtection="1">
      <alignment horizontal="center" vertical="center" wrapText="1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44" fontId="2" fillId="33" borderId="25" xfId="0" applyNumberFormat="1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vertical="center"/>
      <protection/>
    </xf>
    <xf numFmtId="41" fontId="4" fillId="0" borderId="28" xfId="0" applyNumberFormat="1" applyFont="1" applyBorder="1" applyAlignment="1" applyProtection="1">
      <alignment vertical="center"/>
      <protection/>
    </xf>
    <xf numFmtId="42" fontId="2" fillId="33" borderId="29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42" fontId="4" fillId="0" borderId="20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14" fillId="33" borderId="23" xfId="0" applyFont="1" applyFill="1" applyBorder="1" applyAlignment="1" applyProtection="1">
      <alignment horizontal="center" vertical="center"/>
      <protection/>
    </xf>
    <xf numFmtId="0" fontId="14" fillId="33" borderId="24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/>
      <protection/>
    </xf>
    <xf numFmtId="37" fontId="13" fillId="33" borderId="21" xfId="0" applyNumberFormat="1" applyFont="1" applyFill="1" applyBorder="1" applyAlignment="1" applyProtection="1">
      <alignment horizontal="center" vertical="center" wrapText="1"/>
      <protection/>
    </xf>
    <xf numFmtId="37" fontId="13" fillId="33" borderId="22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 horizontal="center"/>
      <protection/>
    </xf>
    <xf numFmtId="0" fontId="13" fillId="33" borderId="13" xfId="0" applyFont="1" applyFill="1" applyBorder="1" applyAlignment="1" applyProtection="1">
      <alignment vertical="center"/>
      <protection/>
    </xf>
    <xf numFmtId="0" fontId="13" fillId="33" borderId="17" xfId="0" applyFont="1" applyFill="1" applyBorder="1" applyAlignment="1" applyProtection="1">
      <alignment vertical="center"/>
      <protection/>
    </xf>
    <xf numFmtId="42" fontId="13" fillId="33" borderId="18" xfId="0" applyNumberFormat="1" applyFont="1" applyFill="1" applyBorder="1" applyAlignment="1" applyProtection="1">
      <alignment vertical="center"/>
      <protection/>
    </xf>
    <xf numFmtId="42" fontId="13" fillId="33" borderId="19" xfId="0" applyNumberFormat="1" applyFont="1" applyFill="1" applyBorder="1" applyAlignment="1" applyProtection="1">
      <alignment vertical="center"/>
      <protection/>
    </xf>
    <xf numFmtId="44" fontId="13" fillId="33" borderId="14" xfId="0" applyNumberFormat="1" applyFont="1" applyFill="1" applyBorder="1" applyAlignment="1" applyProtection="1">
      <alignment vertical="center"/>
      <protection/>
    </xf>
    <xf numFmtId="44" fontId="16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10" xfId="0" applyFont="1" applyBorder="1" applyAlignment="1" applyProtection="1">
      <alignment vertical="center"/>
      <protection/>
    </xf>
    <xf numFmtId="1" fontId="17" fillId="0" borderId="29" xfId="0" applyNumberFormat="1" applyFont="1" applyBorder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 vertical="center"/>
      <protection/>
    </xf>
    <xf numFmtId="42" fontId="17" fillId="0" borderId="20" xfId="0" applyNumberFormat="1" applyFont="1" applyBorder="1" applyAlignment="1" applyProtection="1">
      <alignment vertical="center"/>
      <protection/>
    </xf>
    <xf numFmtId="44" fontId="17" fillId="0" borderId="30" xfId="0" applyNumberFormat="1" applyFont="1" applyBorder="1" applyAlignment="1" applyProtection="1">
      <alignment vertical="center"/>
      <protection/>
    </xf>
    <xf numFmtId="43" fontId="17" fillId="0" borderId="0" xfId="0" applyNumberFormat="1" applyFont="1" applyAlignment="1" applyProtection="1">
      <alignment/>
      <protection/>
    </xf>
    <xf numFmtId="0" fontId="13" fillId="33" borderId="10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vertical="center"/>
      <protection/>
    </xf>
    <xf numFmtId="42" fontId="13" fillId="33" borderId="20" xfId="0" applyNumberFormat="1" applyFont="1" applyFill="1" applyBorder="1" applyAlignment="1" applyProtection="1">
      <alignment vertical="center"/>
      <protection/>
    </xf>
    <xf numFmtId="42" fontId="13" fillId="33" borderId="29" xfId="0" applyNumberFormat="1" applyFont="1" applyFill="1" applyBorder="1" applyAlignment="1" applyProtection="1">
      <alignment vertical="center"/>
      <protection/>
    </xf>
    <xf numFmtId="44" fontId="13" fillId="33" borderId="30" xfId="0" applyNumberFormat="1" applyFont="1" applyFill="1" applyBorder="1" applyAlignment="1" applyProtection="1">
      <alignment vertical="center"/>
      <protection/>
    </xf>
    <xf numFmtId="43" fontId="16" fillId="0" borderId="0" xfId="0" applyNumberFormat="1" applyFont="1" applyAlignment="1" applyProtection="1">
      <alignment/>
      <protection/>
    </xf>
    <xf numFmtId="0" fontId="13" fillId="33" borderId="11" xfId="0" applyFont="1" applyFill="1" applyBorder="1" applyAlignment="1" applyProtection="1">
      <alignment vertical="center"/>
      <protection/>
    </xf>
    <xf numFmtId="0" fontId="13" fillId="33" borderId="12" xfId="0" applyFont="1" applyFill="1" applyBorder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vertical="center"/>
      <protection/>
    </xf>
    <xf numFmtId="42" fontId="13" fillId="33" borderId="12" xfId="0" applyNumberFormat="1" applyFont="1" applyFill="1" applyBorder="1" applyAlignment="1" applyProtection="1">
      <alignment vertical="center"/>
      <protection/>
    </xf>
    <xf numFmtId="44" fontId="13" fillId="33" borderId="25" xfId="0" applyNumberFormat="1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7" fillId="0" borderId="13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37" fontId="17" fillId="0" borderId="0" xfId="0" applyNumberFormat="1" applyFont="1" applyBorder="1" applyAlignment="1" applyProtection="1">
      <alignment vertical="center"/>
      <protection/>
    </xf>
    <xf numFmtId="0" fontId="17" fillId="0" borderId="14" xfId="0" applyFont="1" applyBorder="1" applyAlignment="1" applyProtection="1">
      <alignment vertical="center"/>
      <protection/>
    </xf>
    <xf numFmtId="0" fontId="17" fillId="0" borderId="26" xfId="0" applyFont="1" applyBorder="1" applyAlignment="1" applyProtection="1">
      <alignment vertical="center"/>
      <protection/>
    </xf>
    <xf numFmtId="0" fontId="17" fillId="0" borderId="27" xfId="0" applyFont="1" applyBorder="1" applyAlignment="1" applyProtection="1">
      <alignment vertical="center"/>
      <protection/>
    </xf>
    <xf numFmtId="37" fontId="17" fillId="0" borderId="27" xfId="0" applyNumberFormat="1" applyFont="1" applyBorder="1" applyAlignment="1" applyProtection="1">
      <alignment vertical="center"/>
      <protection/>
    </xf>
    <xf numFmtId="41" fontId="17" fillId="0" borderId="28" xfId="0" applyNumberFormat="1" applyFont="1" applyBorder="1" applyAlignment="1" applyProtection="1">
      <alignment vertical="center"/>
      <protection/>
    </xf>
    <xf numFmtId="37" fontId="17" fillId="0" borderId="0" xfId="0" applyNumberFormat="1" applyFont="1" applyAlignment="1" applyProtection="1">
      <alignment/>
      <protection/>
    </xf>
    <xf numFmtId="37" fontId="4" fillId="0" borderId="27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37" fontId="17" fillId="0" borderId="27" xfId="0" applyNumberFormat="1" applyFont="1" applyBorder="1" applyAlignment="1" applyProtection="1">
      <alignment horizontal="right" vertical="center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7" fillId="0" borderId="34" xfId="0" applyFont="1" applyBorder="1" applyAlignment="1" applyProtection="1">
      <alignment horizontal="left" vertical="center" wrapText="1"/>
      <protection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1" fillId="0" borderId="37" xfId="0" applyFont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11" fillId="0" borderId="38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3" fillId="33" borderId="37" xfId="0" applyFont="1" applyFill="1" applyBorder="1" applyAlignment="1" applyProtection="1">
      <alignment horizontal="left" vertical="center" wrapText="1"/>
      <protection/>
    </xf>
    <xf numFmtId="0" fontId="1" fillId="0" borderId="23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4" fillId="33" borderId="40" xfId="0" applyFont="1" applyFill="1" applyBorder="1" applyAlignment="1" applyProtection="1">
      <alignment horizontal="center" vertical="center"/>
      <protection/>
    </xf>
    <xf numFmtId="0" fontId="14" fillId="33" borderId="17" xfId="0" applyFont="1" applyFill="1" applyBorder="1" applyAlignment="1" applyProtection="1">
      <alignment horizontal="center" vertical="center"/>
      <protection/>
    </xf>
    <xf numFmtId="0" fontId="14" fillId="33" borderId="41" xfId="0" applyFont="1" applyFill="1" applyBorder="1" applyAlignment="1" applyProtection="1">
      <alignment horizontal="center" vertical="center"/>
      <protection/>
    </xf>
    <xf numFmtId="37" fontId="13" fillId="33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4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32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97" t="s">
        <v>36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8" ht="24" thickBot="1">
      <c r="A2" s="100" t="s">
        <v>77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8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78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79</v>
      </c>
      <c r="N4" s="32" t="s">
        <v>5</v>
      </c>
      <c r="O4" s="32" t="s">
        <v>80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2" t="s">
        <v>18</v>
      </c>
      <c r="B5" s="23"/>
      <c r="C5" s="23"/>
      <c r="D5" s="24">
        <f>SUM(D6:D12)</f>
        <v>3008184</v>
      </c>
      <c r="E5" s="24">
        <f>SUM(E6:E12)</f>
        <v>0</v>
      </c>
      <c r="F5" s="24">
        <f>SUM(F6:F12)</f>
        <v>954195</v>
      </c>
      <c r="G5" s="24">
        <f>SUM(G6:G12)</f>
        <v>0</v>
      </c>
      <c r="H5" s="24">
        <f>SUM(H6:H12)</f>
        <v>0</v>
      </c>
      <c r="I5" s="24">
        <f>SUM(I6:I12)</f>
        <v>0</v>
      </c>
      <c r="J5" s="24">
        <f>SUM(J6:J12)</f>
        <v>0</v>
      </c>
      <c r="K5" s="24">
        <f>SUM(K6:K12)</f>
        <v>0</v>
      </c>
      <c r="L5" s="24">
        <f>SUM(L6:L12)</f>
        <v>0</v>
      </c>
      <c r="M5" s="24">
        <f>SUM(M6:M12)</f>
        <v>0</v>
      </c>
      <c r="N5" s="24">
        <f>SUM(N6:N12)</f>
        <v>0</v>
      </c>
      <c r="O5" s="25">
        <f>SUM(D5:N5)</f>
        <v>3962379</v>
      </c>
      <c r="P5" s="30">
        <f>(O5/P$30)</f>
        <v>516.2708794788274</v>
      </c>
      <c r="Q5" s="6"/>
    </row>
    <row r="6" spans="1:17" ht="15">
      <c r="A6" s="12"/>
      <c r="B6" s="42">
        <v>511</v>
      </c>
      <c r="C6" s="19" t="s">
        <v>19</v>
      </c>
      <c r="D6" s="43">
        <v>187412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187412</v>
      </c>
      <c r="P6" s="44">
        <f>(O6/P$30)</f>
        <v>24.418501628664494</v>
      </c>
      <c r="Q6" s="9"/>
    </row>
    <row r="7" spans="1:17" ht="15">
      <c r="A7" s="12"/>
      <c r="B7" s="42">
        <v>512</v>
      </c>
      <c r="C7" s="19" t="s">
        <v>20</v>
      </c>
      <c r="D7" s="43">
        <v>817726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aca="true" t="shared" si="0" ref="O7:O12">SUM(D7:N7)</f>
        <v>817726</v>
      </c>
      <c r="P7" s="44">
        <f>(O7/P$30)</f>
        <v>106.5441042345277</v>
      </c>
      <c r="Q7" s="9"/>
    </row>
    <row r="8" spans="1:17" ht="15">
      <c r="A8" s="12"/>
      <c r="B8" s="42">
        <v>513</v>
      </c>
      <c r="C8" s="19" t="s">
        <v>21</v>
      </c>
      <c r="D8" s="43">
        <v>465674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0"/>
        <v>465674</v>
      </c>
      <c r="P8" s="44">
        <f>(O8/P$30)</f>
        <v>60.67413680781759</v>
      </c>
      <c r="Q8" s="9"/>
    </row>
    <row r="9" spans="1:17" ht="15">
      <c r="A9" s="12"/>
      <c r="B9" s="42">
        <v>514</v>
      </c>
      <c r="C9" s="19" t="s">
        <v>22</v>
      </c>
      <c r="D9" s="43">
        <v>557144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0"/>
        <v>557144</v>
      </c>
      <c r="P9" s="44">
        <f>(O9/P$30)</f>
        <v>72.59205211726385</v>
      </c>
      <c r="Q9" s="9"/>
    </row>
    <row r="10" spans="1:17" ht="15">
      <c r="A10" s="12"/>
      <c r="B10" s="42">
        <v>515</v>
      </c>
      <c r="C10" s="19" t="s">
        <v>23</v>
      </c>
      <c r="D10" s="43">
        <v>561752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0"/>
        <v>561752</v>
      </c>
      <c r="P10" s="44">
        <f>(O10/P$30)</f>
        <v>73.19244299674267</v>
      </c>
      <c r="Q10" s="9"/>
    </row>
    <row r="11" spans="1:17" ht="15">
      <c r="A11" s="12"/>
      <c r="B11" s="42">
        <v>517</v>
      </c>
      <c r="C11" s="19" t="s">
        <v>47</v>
      </c>
      <c r="D11" s="43">
        <v>0</v>
      </c>
      <c r="E11" s="43">
        <v>0</v>
      </c>
      <c r="F11" s="43">
        <v>954195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0"/>
        <v>954195</v>
      </c>
      <c r="P11" s="44">
        <f>(O11/P$30)</f>
        <v>124.32508143322475</v>
      </c>
      <c r="Q11" s="9"/>
    </row>
    <row r="12" spans="1:17" ht="15">
      <c r="A12" s="12"/>
      <c r="B12" s="42">
        <v>519</v>
      </c>
      <c r="C12" s="19" t="s">
        <v>25</v>
      </c>
      <c r="D12" s="43">
        <v>418476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0"/>
        <v>418476</v>
      </c>
      <c r="P12" s="44">
        <f>(O12/P$30)</f>
        <v>54.52456026058632</v>
      </c>
      <c r="Q12" s="9"/>
    </row>
    <row r="13" spans="1:17" ht="15.75">
      <c r="A13" s="26" t="s">
        <v>26</v>
      </c>
      <c r="B13" s="27"/>
      <c r="C13" s="28"/>
      <c r="D13" s="29">
        <f>SUM(D14:D17)</f>
        <v>8919184</v>
      </c>
      <c r="E13" s="29">
        <f>SUM(E14:E17)</f>
        <v>0</v>
      </c>
      <c r="F13" s="29">
        <f>SUM(F14:F17)</f>
        <v>0</v>
      </c>
      <c r="G13" s="29">
        <f>SUM(G14:G17)</f>
        <v>50200</v>
      </c>
      <c r="H13" s="29">
        <f>SUM(H14:H17)</f>
        <v>0</v>
      </c>
      <c r="I13" s="29">
        <f>SUM(I14:I17)</f>
        <v>0</v>
      </c>
      <c r="J13" s="29">
        <f>SUM(J14:J17)</f>
        <v>0</v>
      </c>
      <c r="K13" s="29">
        <f>SUM(K14:K17)</f>
        <v>0</v>
      </c>
      <c r="L13" s="29">
        <f>SUM(L14:L17)</f>
        <v>0</v>
      </c>
      <c r="M13" s="29">
        <f>SUM(M14:M17)</f>
        <v>0</v>
      </c>
      <c r="N13" s="29">
        <f>SUM(N14:N17)</f>
        <v>0</v>
      </c>
      <c r="O13" s="40">
        <f>SUM(D13:N13)</f>
        <v>8969384</v>
      </c>
      <c r="P13" s="41">
        <f>(O13/P$30)</f>
        <v>1168.6493811074918</v>
      </c>
      <c r="Q13" s="10"/>
    </row>
    <row r="14" spans="1:17" ht="15">
      <c r="A14" s="12"/>
      <c r="B14" s="42">
        <v>521</v>
      </c>
      <c r="C14" s="19" t="s">
        <v>27</v>
      </c>
      <c r="D14" s="43">
        <v>2921729</v>
      </c>
      <c r="E14" s="43">
        <v>0</v>
      </c>
      <c r="F14" s="43">
        <v>0</v>
      </c>
      <c r="G14" s="43">
        <v>28093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>SUM(D14:N14)</f>
        <v>2949822</v>
      </c>
      <c r="P14" s="44">
        <f>(O14/P$30)</f>
        <v>384.3416286644951</v>
      </c>
      <c r="Q14" s="9"/>
    </row>
    <row r="15" spans="1:17" ht="15">
      <c r="A15" s="12"/>
      <c r="B15" s="42">
        <v>522</v>
      </c>
      <c r="C15" s="19" t="s">
        <v>28</v>
      </c>
      <c r="D15" s="43">
        <v>4172629</v>
      </c>
      <c r="E15" s="43">
        <v>0</v>
      </c>
      <c r="F15" s="43">
        <v>0</v>
      </c>
      <c r="G15" s="43">
        <v>22107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>SUM(D15:N15)</f>
        <v>4194736</v>
      </c>
      <c r="P15" s="44">
        <f>(O15/P$30)</f>
        <v>546.5454071661238</v>
      </c>
      <c r="Q15" s="9"/>
    </row>
    <row r="16" spans="1:17" ht="15">
      <c r="A16" s="12"/>
      <c r="B16" s="42">
        <v>524</v>
      </c>
      <c r="C16" s="19" t="s">
        <v>38</v>
      </c>
      <c r="D16" s="43">
        <v>1740750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>SUM(D16:N16)</f>
        <v>1740750</v>
      </c>
      <c r="P16" s="44">
        <f>(O16/P$30)</f>
        <v>226.80781758957656</v>
      </c>
      <c r="Q16" s="9"/>
    </row>
    <row r="17" spans="1:17" ht="15">
      <c r="A17" s="12"/>
      <c r="B17" s="42">
        <v>525</v>
      </c>
      <c r="C17" s="19" t="s">
        <v>52</v>
      </c>
      <c r="D17" s="43">
        <v>84076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>SUM(D17:N17)</f>
        <v>84076</v>
      </c>
      <c r="P17" s="44">
        <f>(O17/P$30)</f>
        <v>10.954527687296418</v>
      </c>
      <c r="Q17" s="9"/>
    </row>
    <row r="18" spans="1:17" ht="15.75">
      <c r="A18" s="26" t="s">
        <v>29</v>
      </c>
      <c r="B18" s="27"/>
      <c r="C18" s="28"/>
      <c r="D18" s="29">
        <f>SUM(D19:D20)</f>
        <v>0</v>
      </c>
      <c r="E18" s="29">
        <f>SUM(E19:E20)</f>
        <v>0</v>
      </c>
      <c r="F18" s="29">
        <f>SUM(F19:F20)</f>
        <v>0</v>
      </c>
      <c r="G18" s="29">
        <f>SUM(G19:G20)</f>
        <v>14895</v>
      </c>
      <c r="H18" s="29">
        <f>SUM(H19:H20)</f>
        <v>0</v>
      </c>
      <c r="I18" s="29">
        <f>SUM(I19:I20)</f>
        <v>1437043</v>
      </c>
      <c r="J18" s="29">
        <f>SUM(J19:J20)</f>
        <v>0</v>
      </c>
      <c r="K18" s="29">
        <f>SUM(K19:K20)</f>
        <v>0</v>
      </c>
      <c r="L18" s="29">
        <f>SUM(L19:L20)</f>
        <v>0</v>
      </c>
      <c r="M18" s="29">
        <f>SUM(M19:M20)</f>
        <v>0</v>
      </c>
      <c r="N18" s="29">
        <f>SUM(N19:N20)</f>
        <v>0</v>
      </c>
      <c r="O18" s="40">
        <f>SUM(D18:N18)</f>
        <v>1451938</v>
      </c>
      <c r="P18" s="41">
        <f>(O18/P$30)</f>
        <v>189.17758957654723</v>
      </c>
      <c r="Q18" s="10"/>
    </row>
    <row r="19" spans="1:17" ht="15">
      <c r="A19" s="12"/>
      <c r="B19" s="42">
        <v>534</v>
      </c>
      <c r="C19" s="19" t="s">
        <v>44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1437043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>SUM(D19:N19)</f>
        <v>1437043</v>
      </c>
      <c r="P19" s="44">
        <f>(O19/P$30)</f>
        <v>187.23687296416938</v>
      </c>
      <c r="Q19" s="9"/>
    </row>
    <row r="20" spans="1:17" ht="15">
      <c r="A20" s="12"/>
      <c r="B20" s="42">
        <v>539</v>
      </c>
      <c r="C20" s="19" t="s">
        <v>30</v>
      </c>
      <c r="D20" s="43">
        <v>0</v>
      </c>
      <c r="E20" s="43">
        <v>0</v>
      </c>
      <c r="F20" s="43">
        <v>0</v>
      </c>
      <c r="G20" s="43">
        <v>14895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>SUM(D20:N20)</f>
        <v>14895</v>
      </c>
      <c r="P20" s="44">
        <f>(O20/P$30)</f>
        <v>1.94071661237785</v>
      </c>
      <c r="Q20" s="9"/>
    </row>
    <row r="21" spans="1:17" ht="15.75">
      <c r="A21" s="26" t="s">
        <v>39</v>
      </c>
      <c r="B21" s="27"/>
      <c r="C21" s="28"/>
      <c r="D21" s="29">
        <f>SUM(D22:D22)</f>
        <v>0</v>
      </c>
      <c r="E21" s="29">
        <f>SUM(E22:E22)</f>
        <v>1545571</v>
      </c>
      <c r="F21" s="29">
        <f>SUM(F22:F22)</f>
        <v>0</v>
      </c>
      <c r="G21" s="29">
        <f>SUM(G22:G22)</f>
        <v>0</v>
      </c>
      <c r="H21" s="29">
        <f>SUM(H22:H22)</f>
        <v>0</v>
      </c>
      <c r="I21" s="29">
        <f>SUM(I22:I22)</f>
        <v>0</v>
      </c>
      <c r="J21" s="29">
        <f>SUM(J22:J22)</f>
        <v>0</v>
      </c>
      <c r="K21" s="29">
        <f>SUM(K22:K22)</f>
        <v>0</v>
      </c>
      <c r="L21" s="29">
        <f>SUM(L22:L22)</f>
        <v>0</v>
      </c>
      <c r="M21" s="29">
        <f>SUM(M22:M22)</f>
        <v>0</v>
      </c>
      <c r="N21" s="29">
        <f>SUM(N22:N22)</f>
        <v>0</v>
      </c>
      <c r="O21" s="29">
        <f>SUM(D21:N21)</f>
        <v>1545571</v>
      </c>
      <c r="P21" s="41">
        <f>(O21/P$30)</f>
        <v>201.37732899022802</v>
      </c>
      <c r="Q21" s="10"/>
    </row>
    <row r="22" spans="1:17" ht="15">
      <c r="A22" s="12"/>
      <c r="B22" s="42">
        <v>541</v>
      </c>
      <c r="C22" s="19" t="s">
        <v>40</v>
      </c>
      <c r="D22" s="43">
        <v>0</v>
      </c>
      <c r="E22" s="43">
        <v>1545571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>SUM(D22:N22)</f>
        <v>1545571</v>
      </c>
      <c r="P22" s="44">
        <f>(O22/P$30)</f>
        <v>201.37732899022802</v>
      </c>
      <c r="Q22" s="9"/>
    </row>
    <row r="23" spans="1:17" ht="15.75">
      <c r="A23" s="26" t="s">
        <v>31</v>
      </c>
      <c r="B23" s="27"/>
      <c r="C23" s="28"/>
      <c r="D23" s="29">
        <f>SUM(D24:D24)</f>
        <v>453488</v>
      </c>
      <c r="E23" s="29">
        <f>SUM(E24:E24)</f>
        <v>0</v>
      </c>
      <c r="F23" s="29">
        <f>SUM(F24:F24)</f>
        <v>0</v>
      </c>
      <c r="G23" s="29">
        <f>SUM(G24:G24)</f>
        <v>0</v>
      </c>
      <c r="H23" s="29">
        <f>SUM(H24:H24)</f>
        <v>0</v>
      </c>
      <c r="I23" s="29">
        <f>SUM(I24:I24)</f>
        <v>0</v>
      </c>
      <c r="J23" s="29">
        <f>SUM(J24:J24)</f>
        <v>0</v>
      </c>
      <c r="K23" s="29">
        <f>SUM(K24:K24)</f>
        <v>0</v>
      </c>
      <c r="L23" s="29">
        <f>SUM(L24:L24)</f>
        <v>0</v>
      </c>
      <c r="M23" s="29">
        <f>SUM(M24:M24)</f>
        <v>0</v>
      </c>
      <c r="N23" s="29">
        <f>SUM(N24:N24)</f>
        <v>0</v>
      </c>
      <c r="O23" s="29">
        <f>SUM(D23:N23)</f>
        <v>453488</v>
      </c>
      <c r="P23" s="41">
        <f>(O23/P$30)</f>
        <v>59.086384364820844</v>
      </c>
      <c r="Q23" s="9"/>
    </row>
    <row r="24" spans="1:17" ht="15">
      <c r="A24" s="12"/>
      <c r="B24" s="42">
        <v>572</v>
      </c>
      <c r="C24" s="19" t="s">
        <v>32</v>
      </c>
      <c r="D24" s="43">
        <v>453488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f>SUM(D24:N24)</f>
        <v>453488</v>
      </c>
      <c r="P24" s="44">
        <f>(O24/P$30)</f>
        <v>59.086384364820844</v>
      </c>
      <c r="Q24" s="9"/>
    </row>
    <row r="25" spans="1:17" ht="15.75">
      <c r="A25" s="26" t="s">
        <v>34</v>
      </c>
      <c r="B25" s="27"/>
      <c r="C25" s="28"/>
      <c r="D25" s="29">
        <f>SUM(D26:D27)</f>
        <v>2298507</v>
      </c>
      <c r="E25" s="29">
        <f>SUM(E26:E27)</f>
        <v>0</v>
      </c>
      <c r="F25" s="29">
        <f>SUM(F26:F27)</f>
        <v>7750000</v>
      </c>
      <c r="G25" s="29">
        <f>SUM(G26:G27)</f>
        <v>0</v>
      </c>
      <c r="H25" s="29">
        <f>SUM(H26:H27)</f>
        <v>0</v>
      </c>
      <c r="I25" s="29">
        <f>SUM(I26:I27)</f>
        <v>263917</v>
      </c>
      <c r="J25" s="29">
        <f>SUM(J26:J27)</f>
        <v>0</v>
      </c>
      <c r="K25" s="29">
        <f>SUM(K26:K27)</f>
        <v>0</v>
      </c>
      <c r="L25" s="29">
        <f>SUM(L26:L27)</f>
        <v>0</v>
      </c>
      <c r="M25" s="29">
        <f>SUM(M26:M27)</f>
        <v>0</v>
      </c>
      <c r="N25" s="29">
        <f>SUM(N26:N27)</f>
        <v>0</v>
      </c>
      <c r="O25" s="29">
        <f>SUM(D25:N25)</f>
        <v>10312424</v>
      </c>
      <c r="P25" s="41">
        <f>(O25/P$30)</f>
        <v>1343.638306188925</v>
      </c>
      <c r="Q25" s="9"/>
    </row>
    <row r="26" spans="1:17" ht="15">
      <c r="A26" s="12"/>
      <c r="B26" s="42">
        <v>581</v>
      </c>
      <c r="C26" s="19" t="s">
        <v>81</v>
      </c>
      <c r="D26" s="43">
        <v>2298507</v>
      </c>
      <c r="E26" s="43">
        <v>0</v>
      </c>
      <c r="F26" s="43">
        <v>0</v>
      </c>
      <c r="G26" s="43">
        <v>0</v>
      </c>
      <c r="H26" s="43">
        <v>0</v>
      </c>
      <c r="I26" s="43">
        <v>263917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f>SUM(D26:N26)</f>
        <v>2562424</v>
      </c>
      <c r="P26" s="44">
        <f>(O26/P$30)</f>
        <v>333.866319218241</v>
      </c>
      <c r="Q26" s="9"/>
    </row>
    <row r="27" spans="1:17" ht="15.75" thickBot="1">
      <c r="A27" s="12"/>
      <c r="B27" s="42">
        <v>585</v>
      </c>
      <c r="C27" s="19" t="s">
        <v>82</v>
      </c>
      <c r="D27" s="43">
        <v>0</v>
      </c>
      <c r="E27" s="43">
        <v>0</v>
      </c>
      <c r="F27" s="43">
        <v>7750000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f>SUM(D27:N27)</f>
        <v>7750000</v>
      </c>
      <c r="P27" s="44">
        <f>(O27/P$30)</f>
        <v>1009.771986970684</v>
      </c>
      <c r="Q27" s="9"/>
    </row>
    <row r="28" spans="1:120" ht="16.5" thickBot="1">
      <c r="A28" s="13" t="s">
        <v>10</v>
      </c>
      <c r="B28" s="21"/>
      <c r="C28" s="20"/>
      <c r="D28" s="14">
        <f>SUM(D5,D13,D18,D21,D23,D25)</f>
        <v>14679363</v>
      </c>
      <c r="E28" s="14">
        <f aca="true" t="shared" si="1" ref="E28:N28">SUM(E5,E13,E18,E21,E23,E25)</f>
        <v>1545571</v>
      </c>
      <c r="F28" s="14">
        <f t="shared" si="1"/>
        <v>8704195</v>
      </c>
      <c r="G28" s="14">
        <f t="shared" si="1"/>
        <v>65095</v>
      </c>
      <c r="H28" s="14">
        <f t="shared" si="1"/>
        <v>0</v>
      </c>
      <c r="I28" s="14">
        <f t="shared" si="1"/>
        <v>1700960</v>
      </c>
      <c r="J28" s="14">
        <f t="shared" si="1"/>
        <v>0</v>
      </c>
      <c r="K28" s="14">
        <f t="shared" si="1"/>
        <v>0</v>
      </c>
      <c r="L28" s="14">
        <f t="shared" si="1"/>
        <v>0</v>
      </c>
      <c r="M28" s="14">
        <f t="shared" si="1"/>
        <v>0</v>
      </c>
      <c r="N28" s="14">
        <f t="shared" si="1"/>
        <v>0</v>
      </c>
      <c r="O28" s="14">
        <f>SUM(D28:N28)</f>
        <v>26695184</v>
      </c>
      <c r="P28" s="35">
        <f>(O28/P$30)</f>
        <v>3478.19986970684</v>
      </c>
      <c r="Q28" s="6"/>
      <c r="R28" s="2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</row>
    <row r="29" spans="1:16" ht="15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8"/>
    </row>
    <row r="30" spans="1:16" ht="15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38"/>
      <c r="M30" s="90" t="s">
        <v>83</v>
      </c>
      <c r="N30" s="90"/>
      <c r="O30" s="90"/>
      <c r="P30" s="39">
        <v>7675</v>
      </c>
    </row>
    <row r="31" spans="1:16" ht="15">
      <c r="A31" s="91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3"/>
    </row>
    <row r="32" spans="1:16" ht="15.75" customHeight="1" thickBot="1">
      <c r="A32" s="94" t="s">
        <v>42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6"/>
    </row>
  </sheetData>
  <sheetProtection/>
  <mergeCells count="10">
    <mergeCell ref="M30:O30"/>
    <mergeCell ref="A31:P31"/>
    <mergeCell ref="A32:P32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3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46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2509164</v>
      </c>
      <c r="E5" s="24">
        <f t="shared" si="0"/>
        <v>0</v>
      </c>
      <c r="F5" s="24">
        <f t="shared" si="0"/>
        <v>630627</v>
      </c>
      <c r="G5" s="24">
        <f t="shared" si="0"/>
        <v>2648915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3971</v>
      </c>
      <c r="N5" s="25">
        <f>SUM(D5:M5)</f>
        <v>5792677</v>
      </c>
      <c r="O5" s="30">
        <f aca="true" t="shared" si="1" ref="O5:O25">(N5/O$27)</f>
        <v>784.3841570751523</v>
      </c>
      <c r="P5" s="6"/>
    </row>
    <row r="6" spans="1:16" ht="15">
      <c r="A6" s="12"/>
      <c r="B6" s="42">
        <v>511</v>
      </c>
      <c r="C6" s="19" t="s">
        <v>19</v>
      </c>
      <c r="D6" s="43">
        <v>76475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76475</v>
      </c>
      <c r="O6" s="44">
        <f t="shared" si="1"/>
        <v>10.355450236966824</v>
      </c>
      <c r="P6" s="9"/>
    </row>
    <row r="7" spans="1:16" ht="15">
      <c r="A7" s="12"/>
      <c r="B7" s="42">
        <v>512</v>
      </c>
      <c r="C7" s="19" t="s">
        <v>20</v>
      </c>
      <c r="D7" s="43">
        <v>427651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427651</v>
      </c>
      <c r="O7" s="44">
        <f t="shared" si="1"/>
        <v>57.90805687203792</v>
      </c>
      <c r="P7" s="9"/>
    </row>
    <row r="8" spans="1:16" ht="15">
      <c r="A8" s="12"/>
      <c r="B8" s="42">
        <v>513</v>
      </c>
      <c r="C8" s="19" t="s">
        <v>21</v>
      </c>
      <c r="D8" s="43">
        <v>236792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236792</v>
      </c>
      <c r="O8" s="44">
        <f t="shared" si="1"/>
        <v>32.063913337846984</v>
      </c>
      <c r="P8" s="9"/>
    </row>
    <row r="9" spans="1:16" ht="15">
      <c r="A9" s="12"/>
      <c r="B9" s="42">
        <v>514</v>
      </c>
      <c r="C9" s="19" t="s">
        <v>22</v>
      </c>
      <c r="D9" s="43">
        <v>625149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625149</v>
      </c>
      <c r="O9" s="44">
        <f t="shared" si="1"/>
        <v>84.65118483412323</v>
      </c>
      <c r="P9" s="9"/>
    </row>
    <row r="10" spans="1:16" ht="15">
      <c r="A10" s="12"/>
      <c r="B10" s="42">
        <v>515</v>
      </c>
      <c r="C10" s="19" t="s">
        <v>23</v>
      </c>
      <c r="D10" s="43">
        <v>659540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659540</v>
      </c>
      <c r="O10" s="44">
        <f t="shared" si="1"/>
        <v>89.30805687203791</v>
      </c>
      <c r="P10" s="9"/>
    </row>
    <row r="11" spans="1:16" ht="15">
      <c r="A11" s="12"/>
      <c r="B11" s="42">
        <v>517</v>
      </c>
      <c r="C11" s="19" t="s">
        <v>47</v>
      </c>
      <c r="D11" s="43">
        <v>0</v>
      </c>
      <c r="E11" s="43">
        <v>0</v>
      </c>
      <c r="F11" s="43">
        <v>630627</v>
      </c>
      <c r="G11" s="43">
        <v>2500000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3971</v>
      </c>
      <c r="N11" s="43">
        <f t="shared" si="2"/>
        <v>3134598</v>
      </c>
      <c r="O11" s="44">
        <f t="shared" si="1"/>
        <v>424.45470548408935</v>
      </c>
      <c r="P11" s="9"/>
    </row>
    <row r="12" spans="1:16" ht="15">
      <c r="A12" s="12"/>
      <c r="B12" s="42">
        <v>519</v>
      </c>
      <c r="C12" s="19" t="s">
        <v>25</v>
      </c>
      <c r="D12" s="43">
        <v>483557</v>
      </c>
      <c r="E12" s="43">
        <v>0</v>
      </c>
      <c r="F12" s="43">
        <v>0</v>
      </c>
      <c r="G12" s="43">
        <v>148915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632472</v>
      </c>
      <c r="O12" s="44">
        <f t="shared" si="1"/>
        <v>85.6427894380501</v>
      </c>
      <c r="P12" s="9"/>
    </row>
    <row r="13" spans="1:16" ht="15.75">
      <c r="A13" s="26" t="s">
        <v>26</v>
      </c>
      <c r="B13" s="27"/>
      <c r="C13" s="28"/>
      <c r="D13" s="29">
        <f aca="true" t="shared" si="3" ref="D13:M13">SUM(D14:D16)</f>
        <v>5067660</v>
      </c>
      <c r="E13" s="29">
        <f t="shared" si="3"/>
        <v>0</v>
      </c>
      <c r="F13" s="29">
        <f t="shared" si="3"/>
        <v>0</v>
      </c>
      <c r="G13" s="29">
        <f t="shared" si="3"/>
        <v>173236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255063</v>
      </c>
      <c r="N13" s="40">
        <f aca="true" t="shared" si="4" ref="N13:N25">SUM(D13:M13)</f>
        <v>5495959</v>
      </c>
      <c r="O13" s="41">
        <f t="shared" si="1"/>
        <v>744.2056872037915</v>
      </c>
      <c r="P13" s="10"/>
    </row>
    <row r="14" spans="1:16" ht="15">
      <c r="A14" s="12"/>
      <c r="B14" s="42">
        <v>521</v>
      </c>
      <c r="C14" s="19" t="s">
        <v>27</v>
      </c>
      <c r="D14" s="43">
        <v>2109604</v>
      </c>
      <c r="E14" s="43">
        <v>0</v>
      </c>
      <c r="F14" s="43">
        <v>0</v>
      </c>
      <c r="G14" s="43">
        <v>158536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2268140</v>
      </c>
      <c r="O14" s="44">
        <f t="shared" si="1"/>
        <v>307.12796208530807</v>
      </c>
      <c r="P14" s="9"/>
    </row>
    <row r="15" spans="1:16" ht="15">
      <c r="A15" s="12"/>
      <c r="B15" s="42">
        <v>522</v>
      </c>
      <c r="C15" s="19" t="s">
        <v>28</v>
      </c>
      <c r="D15" s="43">
        <v>2729846</v>
      </c>
      <c r="E15" s="43">
        <v>0</v>
      </c>
      <c r="F15" s="43">
        <v>0</v>
      </c>
      <c r="G15" s="43">
        <v>14700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255063</v>
      </c>
      <c r="N15" s="43">
        <f t="shared" si="4"/>
        <v>2999609</v>
      </c>
      <c r="O15" s="44">
        <f t="shared" si="1"/>
        <v>406.1758970886933</v>
      </c>
      <c r="P15" s="9"/>
    </row>
    <row r="16" spans="1:16" ht="15">
      <c r="A16" s="12"/>
      <c r="B16" s="42">
        <v>524</v>
      </c>
      <c r="C16" s="19" t="s">
        <v>38</v>
      </c>
      <c r="D16" s="43">
        <v>228210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228210</v>
      </c>
      <c r="O16" s="44">
        <f t="shared" si="1"/>
        <v>30.901828029790114</v>
      </c>
      <c r="P16" s="9"/>
    </row>
    <row r="17" spans="1:16" ht="15.75">
      <c r="A17" s="26" t="s">
        <v>29</v>
      </c>
      <c r="B17" s="27"/>
      <c r="C17" s="28"/>
      <c r="D17" s="29">
        <f aca="true" t="shared" si="5" ref="D17:M17">SUM(D18:D18)</f>
        <v>0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1401456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1401456</v>
      </c>
      <c r="O17" s="41">
        <f t="shared" si="1"/>
        <v>189.77061611374407</v>
      </c>
      <c r="P17" s="10"/>
    </row>
    <row r="18" spans="1:16" ht="15">
      <c r="A18" s="12"/>
      <c r="B18" s="42">
        <v>534</v>
      </c>
      <c r="C18" s="19" t="s">
        <v>44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1401456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1401456</v>
      </c>
      <c r="O18" s="44">
        <f t="shared" si="1"/>
        <v>189.77061611374407</v>
      </c>
      <c r="P18" s="9"/>
    </row>
    <row r="19" spans="1:16" ht="15.75">
      <c r="A19" s="26" t="s">
        <v>39</v>
      </c>
      <c r="B19" s="27"/>
      <c r="C19" s="28"/>
      <c r="D19" s="29">
        <f aca="true" t="shared" si="6" ref="D19:M19">SUM(D20:D20)</f>
        <v>0</v>
      </c>
      <c r="E19" s="29">
        <f t="shared" si="6"/>
        <v>751868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4"/>
        <v>751868</v>
      </c>
      <c r="O19" s="41">
        <f t="shared" si="1"/>
        <v>101.81015572105619</v>
      </c>
      <c r="P19" s="10"/>
    </row>
    <row r="20" spans="1:16" ht="15">
      <c r="A20" s="12"/>
      <c r="B20" s="42">
        <v>541</v>
      </c>
      <c r="C20" s="19" t="s">
        <v>40</v>
      </c>
      <c r="D20" s="43">
        <v>0</v>
      </c>
      <c r="E20" s="43">
        <v>751868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751868</v>
      </c>
      <c r="O20" s="44">
        <f t="shared" si="1"/>
        <v>101.81015572105619</v>
      </c>
      <c r="P20" s="9"/>
    </row>
    <row r="21" spans="1:16" ht="15.75">
      <c r="A21" s="26" t="s">
        <v>31</v>
      </c>
      <c r="B21" s="27"/>
      <c r="C21" s="28"/>
      <c r="D21" s="29">
        <f aca="true" t="shared" si="7" ref="D21:M21">SUM(D22:D22)</f>
        <v>184401</v>
      </c>
      <c r="E21" s="29">
        <f t="shared" si="7"/>
        <v>0</v>
      </c>
      <c r="F21" s="29">
        <f t="shared" si="7"/>
        <v>0</v>
      </c>
      <c r="G21" s="29">
        <f t="shared" si="7"/>
        <v>40171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4"/>
        <v>224572</v>
      </c>
      <c r="O21" s="41">
        <f t="shared" si="1"/>
        <v>30.409207853757618</v>
      </c>
      <c r="P21" s="9"/>
    </row>
    <row r="22" spans="1:16" ht="15">
      <c r="A22" s="12"/>
      <c r="B22" s="42">
        <v>572</v>
      </c>
      <c r="C22" s="19" t="s">
        <v>32</v>
      </c>
      <c r="D22" s="43">
        <v>184401</v>
      </c>
      <c r="E22" s="43">
        <v>0</v>
      </c>
      <c r="F22" s="43">
        <v>0</v>
      </c>
      <c r="G22" s="43">
        <v>40171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224572</v>
      </c>
      <c r="O22" s="44">
        <f t="shared" si="1"/>
        <v>30.409207853757618</v>
      </c>
      <c r="P22" s="9"/>
    </row>
    <row r="23" spans="1:16" ht="15.75">
      <c r="A23" s="26" t="s">
        <v>34</v>
      </c>
      <c r="B23" s="27"/>
      <c r="C23" s="28"/>
      <c r="D23" s="29">
        <f aca="true" t="shared" si="8" ref="D23:M23">SUM(D24:D24)</f>
        <v>1115490</v>
      </c>
      <c r="E23" s="29">
        <f t="shared" si="8"/>
        <v>0</v>
      </c>
      <c r="F23" s="29">
        <f t="shared" si="8"/>
        <v>150000</v>
      </c>
      <c r="G23" s="29">
        <f t="shared" si="8"/>
        <v>0</v>
      </c>
      <c r="H23" s="29">
        <f t="shared" si="8"/>
        <v>0</v>
      </c>
      <c r="I23" s="29">
        <f t="shared" si="8"/>
        <v>128701</v>
      </c>
      <c r="J23" s="29">
        <f t="shared" si="8"/>
        <v>0</v>
      </c>
      <c r="K23" s="29">
        <f t="shared" si="8"/>
        <v>0</v>
      </c>
      <c r="L23" s="29">
        <f t="shared" si="8"/>
        <v>0</v>
      </c>
      <c r="M23" s="29">
        <f t="shared" si="8"/>
        <v>0</v>
      </c>
      <c r="N23" s="29">
        <f t="shared" si="4"/>
        <v>1394191</v>
      </c>
      <c r="O23" s="41">
        <f t="shared" si="1"/>
        <v>188.786865267434</v>
      </c>
      <c r="P23" s="9"/>
    </row>
    <row r="24" spans="1:16" ht="15.75" thickBot="1">
      <c r="A24" s="12"/>
      <c r="B24" s="42">
        <v>581</v>
      </c>
      <c r="C24" s="19" t="s">
        <v>33</v>
      </c>
      <c r="D24" s="43">
        <v>1115490</v>
      </c>
      <c r="E24" s="43">
        <v>0</v>
      </c>
      <c r="F24" s="43">
        <v>150000</v>
      </c>
      <c r="G24" s="43">
        <v>0</v>
      </c>
      <c r="H24" s="43">
        <v>0</v>
      </c>
      <c r="I24" s="43">
        <v>128701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1394191</v>
      </c>
      <c r="O24" s="44">
        <f t="shared" si="1"/>
        <v>188.786865267434</v>
      </c>
      <c r="P24" s="9"/>
    </row>
    <row r="25" spans="1:119" ht="16.5" thickBot="1">
      <c r="A25" s="13" t="s">
        <v>10</v>
      </c>
      <c r="B25" s="21"/>
      <c r="C25" s="20"/>
      <c r="D25" s="14">
        <f>SUM(D5,D13,D17,D19,D21,D23)</f>
        <v>8876715</v>
      </c>
      <c r="E25" s="14">
        <f aca="true" t="shared" si="9" ref="E25:M25">SUM(E5,E13,E17,E19,E21,E23)</f>
        <v>751868</v>
      </c>
      <c r="F25" s="14">
        <f t="shared" si="9"/>
        <v>780627</v>
      </c>
      <c r="G25" s="14">
        <f t="shared" si="9"/>
        <v>2862322</v>
      </c>
      <c r="H25" s="14">
        <f t="shared" si="9"/>
        <v>0</v>
      </c>
      <c r="I25" s="14">
        <f t="shared" si="9"/>
        <v>1530157</v>
      </c>
      <c r="J25" s="14">
        <f t="shared" si="9"/>
        <v>0</v>
      </c>
      <c r="K25" s="14">
        <f t="shared" si="9"/>
        <v>0</v>
      </c>
      <c r="L25" s="14">
        <f t="shared" si="9"/>
        <v>0</v>
      </c>
      <c r="M25" s="14">
        <f t="shared" si="9"/>
        <v>259034</v>
      </c>
      <c r="N25" s="14">
        <f t="shared" si="4"/>
        <v>15060723</v>
      </c>
      <c r="O25" s="35">
        <f t="shared" si="1"/>
        <v>2039.3666892349356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5" ht="15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5" ht="15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0" t="s">
        <v>48</v>
      </c>
      <c r="M27" s="90"/>
      <c r="N27" s="90"/>
      <c r="O27" s="39">
        <v>7385</v>
      </c>
    </row>
    <row r="28" spans="1:15" ht="15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3"/>
    </row>
    <row r="29" spans="1:15" ht="15.75" customHeight="1" thickBot="1">
      <c r="A29" s="94" t="s">
        <v>42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</sheetData>
  <sheetProtection/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43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2011252</v>
      </c>
      <c r="E5" s="24">
        <f t="shared" si="0"/>
        <v>0</v>
      </c>
      <c r="F5" s="24">
        <f t="shared" si="0"/>
        <v>0</v>
      </c>
      <c r="G5" s="24">
        <f t="shared" si="0"/>
        <v>365090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4">SUM(D5:M5)</f>
        <v>2376342</v>
      </c>
      <c r="O5" s="30">
        <f aca="true" t="shared" si="2" ref="O5:O24">(N5/O$26)</f>
        <v>323.53192648059905</v>
      </c>
      <c r="P5" s="6"/>
    </row>
    <row r="6" spans="1:16" ht="15">
      <c r="A6" s="12"/>
      <c r="B6" s="42">
        <v>511</v>
      </c>
      <c r="C6" s="19" t="s">
        <v>19</v>
      </c>
      <c r="D6" s="43">
        <v>75518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75518</v>
      </c>
      <c r="O6" s="44">
        <f t="shared" si="2"/>
        <v>10.281552076242342</v>
      </c>
      <c r="P6" s="9"/>
    </row>
    <row r="7" spans="1:16" ht="15">
      <c r="A7" s="12"/>
      <c r="B7" s="42">
        <v>512</v>
      </c>
      <c r="C7" s="19" t="s">
        <v>20</v>
      </c>
      <c r="D7" s="43">
        <v>273575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273575</v>
      </c>
      <c r="O7" s="44">
        <f t="shared" si="2"/>
        <v>37.24642614023145</v>
      </c>
      <c r="P7" s="9"/>
    </row>
    <row r="8" spans="1:16" ht="15">
      <c r="A8" s="12"/>
      <c r="B8" s="42">
        <v>513</v>
      </c>
      <c r="C8" s="19" t="s">
        <v>21</v>
      </c>
      <c r="D8" s="43">
        <v>229267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229267</v>
      </c>
      <c r="O8" s="44">
        <f t="shared" si="2"/>
        <v>31.214023144996595</v>
      </c>
      <c r="P8" s="9"/>
    </row>
    <row r="9" spans="1:16" ht="15">
      <c r="A9" s="12"/>
      <c r="B9" s="42">
        <v>514</v>
      </c>
      <c r="C9" s="19" t="s">
        <v>22</v>
      </c>
      <c r="D9" s="43">
        <v>512565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512565</v>
      </c>
      <c r="O9" s="44">
        <f t="shared" si="2"/>
        <v>69.78420694349897</v>
      </c>
      <c r="P9" s="9"/>
    </row>
    <row r="10" spans="1:16" ht="15">
      <c r="A10" s="12"/>
      <c r="B10" s="42">
        <v>515</v>
      </c>
      <c r="C10" s="19" t="s">
        <v>23</v>
      </c>
      <c r="D10" s="43">
        <v>267599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267599</v>
      </c>
      <c r="O10" s="44">
        <f t="shared" si="2"/>
        <v>36.43281143635126</v>
      </c>
      <c r="P10" s="9"/>
    </row>
    <row r="11" spans="1:16" ht="15">
      <c r="A11" s="12"/>
      <c r="B11" s="42">
        <v>519</v>
      </c>
      <c r="C11" s="19" t="s">
        <v>25</v>
      </c>
      <c r="D11" s="43">
        <v>652728</v>
      </c>
      <c r="E11" s="43">
        <v>0</v>
      </c>
      <c r="F11" s="43">
        <v>0</v>
      </c>
      <c r="G11" s="43">
        <v>365090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1017818</v>
      </c>
      <c r="O11" s="44">
        <f t="shared" si="2"/>
        <v>138.5729067392784</v>
      </c>
      <c r="P11" s="9"/>
    </row>
    <row r="12" spans="1:16" ht="15.75">
      <c r="A12" s="26" t="s">
        <v>26</v>
      </c>
      <c r="B12" s="27"/>
      <c r="C12" s="28"/>
      <c r="D12" s="29">
        <f aca="true" t="shared" si="3" ref="D12:M12">SUM(D13:D15)</f>
        <v>5727791</v>
      </c>
      <c r="E12" s="29">
        <f t="shared" si="3"/>
        <v>0</v>
      </c>
      <c r="F12" s="29">
        <f t="shared" si="3"/>
        <v>0</v>
      </c>
      <c r="G12" s="29">
        <f t="shared" si="3"/>
        <v>58800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90132</v>
      </c>
      <c r="N12" s="40">
        <f t="shared" si="1"/>
        <v>5876723</v>
      </c>
      <c r="O12" s="41">
        <f t="shared" si="2"/>
        <v>800.0984343090538</v>
      </c>
      <c r="P12" s="10"/>
    </row>
    <row r="13" spans="1:16" ht="15">
      <c r="A13" s="12"/>
      <c r="B13" s="42">
        <v>521</v>
      </c>
      <c r="C13" s="19" t="s">
        <v>27</v>
      </c>
      <c r="D13" s="43">
        <v>2125522</v>
      </c>
      <c r="E13" s="43">
        <v>0</v>
      </c>
      <c r="F13" s="43">
        <v>0</v>
      </c>
      <c r="G13" s="43">
        <v>58800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2184322</v>
      </c>
      <c r="O13" s="44">
        <f t="shared" si="2"/>
        <v>297.388972089857</v>
      </c>
      <c r="P13" s="9"/>
    </row>
    <row r="14" spans="1:16" ht="15">
      <c r="A14" s="12"/>
      <c r="B14" s="42">
        <v>522</v>
      </c>
      <c r="C14" s="19" t="s">
        <v>28</v>
      </c>
      <c r="D14" s="43">
        <v>3073011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90132</v>
      </c>
      <c r="N14" s="43">
        <f t="shared" si="1"/>
        <v>3163143</v>
      </c>
      <c r="O14" s="44">
        <f t="shared" si="2"/>
        <v>430.6525527569775</v>
      </c>
      <c r="P14" s="9"/>
    </row>
    <row r="15" spans="1:16" ht="15">
      <c r="A15" s="12"/>
      <c r="B15" s="42">
        <v>524</v>
      </c>
      <c r="C15" s="19" t="s">
        <v>38</v>
      </c>
      <c r="D15" s="43">
        <v>529258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529258</v>
      </c>
      <c r="O15" s="44">
        <f t="shared" si="2"/>
        <v>72.0569094622192</v>
      </c>
      <c r="P15" s="9"/>
    </row>
    <row r="16" spans="1:16" ht="15.75">
      <c r="A16" s="26" t="s">
        <v>29</v>
      </c>
      <c r="B16" s="27"/>
      <c r="C16" s="28"/>
      <c r="D16" s="29">
        <f aca="true" t="shared" si="4" ref="D16:M16">SUM(D17:D17)</f>
        <v>0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1582464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1582464</v>
      </c>
      <c r="O16" s="41">
        <f t="shared" si="2"/>
        <v>215.44778761061946</v>
      </c>
      <c r="P16" s="10"/>
    </row>
    <row r="17" spans="1:16" ht="15">
      <c r="A17" s="12"/>
      <c r="B17" s="42">
        <v>534</v>
      </c>
      <c r="C17" s="19" t="s">
        <v>44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1582464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1582464</v>
      </c>
      <c r="O17" s="44">
        <f t="shared" si="2"/>
        <v>215.44778761061946</v>
      </c>
      <c r="P17" s="9"/>
    </row>
    <row r="18" spans="1:16" ht="15.75">
      <c r="A18" s="26" t="s">
        <v>39</v>
      </c>
      <c r="B18" s="27"/>
      <c r="C18" s="28"/>
      <c r="D18" s="29">
        <f aca="true" t="shared" si="5" ref="D18:M18">SUM(D19:D19)</f>
        <v>0</v>
      </c>
      <c r="E18" s="29">
        <f t="shared" si="5"/>
        <v>532779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532779</v>
      </c>
      <c r="O18" s="41">
        <f t="shared" si="2"/>
        <v>72.5362831858407</v>
      </c>
      <c r="P18" s="10"/>
    </row>
    <row r="19" spans="1:16" ht="15">
      <c r="A19" s="12"/>
      <c r="B19" s="42">
        <v>541</v>
      </c>
      <c r="C19" s="19" t="s">
        <v>40</v>
      </c>
      <c r="D19" s="43">
        <v>0</v>
      </c>
      <c r="E19" s="43">
        <v>532779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532779</v>
      </c>
      <c r="O19" s="44">
        <f t="shared" si="2"/>
        <v>72.5362831858407</v>
      </c>
      <c r="P19" s="9"/>
    </row>
    <row r="20" spans="1:16" ht="15.75">
      <c r="A20" s="26" t="s">
        <v>31</v>
      </c>
      <c r="B20" s="27"/>
      <c r="C20" s="28"/>
      <c r="D20" s="29">
        <f aca="true" t="shared" si="6" ref="D20:M20">SUM(D21:D21)</f>
        <v>155031</v>
      </c>
      <c r="E20" s="29">
        <f t="shared" si="6"/>
        <v>0</v>
      </c>
      <c r="F20" s="29">
        <f t="shared" si="6"/>
        <v>365464</v>
      </c>
      <c r="G20" s="29">
        <f t="shared" si="6"/>
        <v>114178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634673</v>
      </c>
      <c r="O20" s="41">
        <f t="shared" si="2"/>
        <v>86.40884955752212</v>
      </c>
      <c r="P20" s="9"/>
    </row>
    <row r="21" spans="1:16" ht="15">
      <c r="A21" s="12"/>
      <c r="B21" s="42">
        <v>572</v>
      </c>
      <c r="C21" s="19" t="s">
        <v>32</v>
      </c>
      <c r="D21" s="43">
        <v>155031</v>
      </c>
      <c r="E21" s="43">
        <v>0</v>
      </c>
      <c r="F21" s="43">
        <v>365464</v>
      </c>
      <c r="G21" s="43">
        <v>114178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634673</v>
      </c>
      <c r="O21" s="44">
        <f t="shared" si="2"/>
        <v>86.40884955752212</v>
      </c>
      <c r="P21" s="9"/>
    </row>
    <row r="22" spans="1:16" ht="15.75">
      <c r="A22" s="26" t="s">
        <v>34</v>
      </c>
      <c r="B22" s="27"/>
      <c r="C22" s="28"/>
      <c r="D22" s="29">
        <f aca="true" t="shared" si="7" ref="D22:M22">SUM(D23:D23)</f>
        <v>775176</v>
      </c>
      <c r="E22" s="29">
        <f t="shared" si="7"/>
        <v>0</v>
      </c>
      <c r="F22" s="29">
        <f t="shared" si="7"/>
        <v>400000</v>
      </c>
      <c r="G22" s="29">
        <f t="shared" si="7"/>
        <v>0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1"/>
        <v>1175176</v>
      </c>
      <c r="O22" s="41">
        <f t="shared" si="2"/>
        <v>159.99673247106875</v>
      </c>
      <c r="P22" s="9"/>
    </row>
    <row r="23" spans="1:16" ht="15.75" thickBot="1">
      <c r="A23" s="12"/>
      <c r="B23" s="42">
        <v>581</v>
      </c>
      <c r="C23" s="19" t="s">
        <v>33</v>
      </c>
      <c r="D23" s="43">
        <v>775176</v>
      </c>
      <c r="E23" s="43">
        <v>0</v>
      </c>
      <c r="F23" s="43">
        <v>400000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1175176</v>
      </c>
      <c r="O23" s="44">
        <f t="shared" si="2"/>
        <v>159.99673247106875</v>
      </c>
      <c r="P23" s="9"/>
    </row>
    <row r="24" spans="1:119" ht="16.5" thickBot="1">
      <c r="A24" s="13" t="s">
        <v>10</v>
      </c>
      <c r="B24" s="21"/>
      <c r="C24" s="20"/>
      <c r="D24" s="14">
        <f>SUM(D5,D12,D16,D18,D20,D22)</f>
        <v>8669250</v>
      </c>
      <c r="E24" s="14">
        <f aca="true" t="shared" si="8" ref="E24:M24">SUM(E5,E12,E16,E18,E20,E22)</f>
        <v>532779</v>
      </c>
      <c r="F24" s="14">
        <f t="shared" si="8"/>
        <v>765464</v>
      </c>
      <c r="G24" s="14">
        <f t="shared" si="8"/>
        <v>538068</v>
      </c>
      <c r="H24" s="14">
        <f t="shared" si="8"/>
        <v>0</v>
      </c>
      <c r="I24" s="14">
        <f t="shared" si="8"/>
        <v>1582464</v>
      </c>
      <c r="J24" s="14">
        <f t="shared" si="8"/>
        <v>0</v>
      </c>
      <c r="K24" s="14">
        <f t="shared" si="8"/>
        <v>0</v>
      </c>
      <c r="L24" s="14">
        <f t="shared" si="8"/>
        <v>0</v>
      </c>
      <c r="M24" s="14">
        <f t="shared" si="8"/>
        <v>90132</v>
      </c>
      <c r="N24" s="14">
        <f t="shared" si="1"/>
        <v>12178157</v>
      </c>
      <c r="O24" s="35">
        <f t="shared" si="2"/>
        <v>1658.0200136147039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5" ht="15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5" ht="15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0" t="s">
        <v>45</v>
      </c>
      <c r="M26" s="90"/>
      <c r="N26" s="90"/>
      <c r="O26" s="39">
        <v>7345</v>
      </c>
    </row>
    <row r="27" spans="1:15" ht="15">
      <c r="A27" s="91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3"/>
    </row>
    <row r="28" spans="1:15" ht="15.75" customHeight="1" thickBot="1">
      <c r="A28" s="94" t="s">
        <v>42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</sheetData>
  <sheetProtection/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37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2281457</v>
      </c>
      <c r="E5" s="24">
        <f t="shared" si="0"/>
        <v>870843</v>
      </c>
      <c r="F5" s="24">
        <f t="shared" si="0"/>
        <v>0</v>
      </c>
      <c r="G5" s="24">
        <f t="shared" si="0"/>
        <v>1937915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4">SUM(D5:M5)</f>
        <v>5090215</v>
      </c>
      <c r="O5" s="30">
        <f aca="true" t="shared" si="2" ref="O5:O24">(N5/O$26)</f>
        <v>693.0176991150443</v>
      </c>
      <c r="P5" s="6"/>
    </row>
    <row r="6" spans="1:16" ht="15">
      <c r="A6" s="12"/>
      <c r="B6" s="42">
        <v>511</v>
      </c>
      <c r="C6" s="19" t="s">
        <v>19</v>
      </c>
      <c r="D6" s="43">
        <v>77931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77931</v>
      </c>
      <c r="O6" s="44">
        <f t="shared" si="2"/>
        <v>10.610074880871341</v>
      </c>
      <c r="P6" s="9"/>
    </row>
    <row r="7" spans="1:16" ht="15">
      <c r="A7" s="12"/>
      <c r="B7" s="42">
        <v>512</v>
      </c>
      <c r="C7" s="19" t="s">
        <v>20</v>
      </c>
      <c r="D7" s="43">
        <v>445858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445858</v>
      </c>
      <c r="O7" s="44">
        <f t="shared" si="2"/>
        <v>60.702246426140235</v>
      </c>
      <c r="P7" s="9"/>
    </row>
    <row r="8" spans="1:16" ht="15">
      <c r="A8" s="12"/>
      <c r="B8" s="42">
        <v>513</v>
      </c>
      <c r="C8" s="19" t="s">
        <v>21</v>
      </c>
      <c r="D8" s="43">
        <v>275445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275445</v>
      </c>
      <c r="O8" s="44">
        <f t="shared" si="2"/>
        <v>37.501021102791015</v>
      </c>
      <c r="P8" s="9"/>
    </row>
    <row r="9" spans="1:16" ht="15">
      <c r="A9" s="12"/>
      <c r="B9" s="42">
        <v>514</v>
      </c>
      <c r="C9" s="19" t="s">
        <v>22</v>
      </c>
      <c r="D9" s="43">
        <v>458307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458307</v>
      </c>
      <c r="O9" s="44">
        <f t="shared" si="2"/>
        <v>62.39714091218516</v>
      </c>
      <c r="P9" s="9"/>
    </row>
    <row r="10" spans="1:16" ht="15">
      <c r="A10" s="12"/>
      <c r="B10" s="42">
        <v>515</v>
      </c>
      <c r="C10" s="19" t="s">
        <v>23</v>
      </c>
      <c r="D10" s="43">
        <v>672014</v>
      </c>
      <c r="E10" s="43">
        <v>870843</v>
      </c>
      <c r="F10" s="43">
        <v>0</v>
      </c>
      <c r="G10" s="43">
        <v>980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1543837</v>
      </c>
      <c r="O10" s="44">
        <f t="shared" si="2"/>
        <v>210.18883594281823</v>
      </c>
      <c r="P10" s="9"/>
    </row>
    <row r="11" spans="1:16" ht="15">
      <c r="A11" s="12"/>
      <c r="B11" s="42">
        <v>519</v>
      </c>
      <c r="C11" s="19" t="s">
        <v>25</v>
      </c>
      <c r="D11" s="43">
        <v>351902</v>
      </c>
      <c r="E11" s="43">
        <v>0</v>
      </c>
      <c r="F11" s="43">
        <v>0</v>
      </c>
      <c r="G11" s="43">
        <v>1936935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2288837</v>
      </c>
      <c r="O11" s="44">
        <f t="shared" si="2"/>
        <v>311.6183798502383</v>
      </c>
      <c r="P11" s="9"/>
    </row>
    <row r="12" spans="1:16" ht="15.75">
      <c r="A12" s="26" t="s">
        <v>26</v>
      </c>
      <c r="B12" s="27"/>
      <c r="C12" s="28"/>
      <c r="D12" s="29">
        <f aca="true" t="shared" si="3" ref="D12:M12">SUM(D13:D15)</f>
        <v>5836560</v>
      </c>
      <c r="E12" s="29">
        <f t="shared" si="3"/>
        <v>0</v>
      </c>
      <c r="F12" s="29">
        <f t="shared" si="3"/>
        <v>0</v>
      </c>
      <c r="G12" s="29">
        <f t="shared" si="3"/>
        <v>24450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61102</v>
      </c>
      <c r="N12" s="40">
        <f t="shared" si="1"/>
        <v>5922112</v>
      </c>
      <c r="O12" s="41">
        <f t="shared" si="2"/>
        <v>806.2780122532334</v>
      </c>
      <c r="P12" s="10"/>
    </row>
    <row r="13" spans="1:16" ht="15">
      <c r="A13" s="12"/>
      <c r="B13" s="42">
        <v>521</v>
      </c>
      <c r="C13" s="19" t="s">
        <v>27</v>
      </c>
      <c r="D13" s="43">
        <v>2087873</v>
      </c>
      <c r="E13" s="43">
        <v>0</v>
      </c>
      <c r="F13" s="43">
        <v>0</v>
      </c>
      <c r="G13" s="43">
        <v>24450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2112323</v>
      </c>
      <c r="O13" s="44">
        <f t="shared" si="2"/>
        <v>287.58652144315863</v>
      </c>
      <c r="P13" s="9"/>
    </row>
    <row r="14" spans="1:16" ht="15">
      <c r="A14" s="12"/>
      <c r="B14" s="42">
        <v>522</v>
      </c>
      <c r="C14" s="19" t="s">
        <v>28</v>
      </c>
      <c r="D14" s="43">
        <v>3517956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61102</v>
      </c>
      <c r="N14" s="43">
        <f t="shared" si="1"/>
        <v>3579058</v>
      </c>
      <c r="O14" s="44">
        <f t="shared" si="2"/>
        <v>487.2781484002723</v>
      </c>
      <c r="P14" s="9"/>
    </row>
    <row r="15" spans="1:16" ht="15">
      <c r="A15" s="12"/>
      <c r="B15" s="42">
        <v>524</v>
      </c>
      <c r="C15" s="19" t="s">
        <v>38</v>
      </c>
      <c r="D15" s="43">
        <v>230731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230731</v>
      </c>
      <c r="O15" s="44">
        <f t="shared" si="2"/>
        <v>31.41334240980259</v>
      </c>
      <c r="P15" s="9"/>
    </row>
    <row r="16" spans="1:16" ht="15.75">
      <c r="A16" s="26" t="s">
        <v>29</v>
      </c>
      <c r="B16" s="27"/>
      <c r="C16" s="28"/>
      <c r="D16" s="29">
        <f aca="true" t="shared" si="4" ref="D16:M16">SUM(D17:D17)</f>
        <v>0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1417368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1417368</v>
      </c>
      <c r="O16" s="41">
        <f t="shared" si="2"/>
        <v>192.97045609257998</v>
      </c>
      <c r="P16" s="10"/>
    </row>
    <row r="17" spans="1:16" ht="15">
      <c r="A17" s="12"/>
      <c r="B17" s="42">
        <v>539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1417368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1417368</v>
      </c>
      <c r="O17" s="44">
        <f t="shared" si="2"/>
        <v>192.97045609257998</v>
      </c>
      <c r="P17" s="9"/>
    </row>
    <row r="18" spans="1:16" ht="15.75">
      <c r="A18" s="26" t="s">
        <v>39</v>
      </c>
      <c r="B18" s="27"/>
      <c r="C18" s="28"/>
      <c r="D18" s="29">
        <f aca="true" t="shared" si="5" ref="D18:M18">SUM(D19:D19)</f>
        <v>0</v>
      </c>
      <c r="E18" s="29">
        <f t="shared" si="5"/>
        <v>0</v>
      </c>
      <c r="F18" s="29">
        <f t="shared" si="5"/>
        <v>0</v>
      </c>
      <c r="G18" s="29">
        <f t="shared" si="5"/>
        <v>14658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14658</v>
      </c>
      <c r="O18" s="41">
        <f t="shared" si="2"/>
        <v>1.995643294758339</v>
      </c>
      <c r="P18" s="10"/>
    </row>
    <row r="19" spans="1:16" ht="15">
      <c r="A19" s="12"/>
      <c r="B19" s="42">
        <v>541</v>
      </c>
      <c r="C19" s="19" t="s">
        <v>40</v>
      </c>
      <c r="D19" s="43">
        <v>0</v>
      </c>
      <c r="E19" s="43">
        <v>0</v>
      </c>
      <c r="F19" s="43">
        <v>0</v>
      </c>
      <c r="G19" s="43">
        <v>14658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14658</v>
      </c>
      <c r="O19" s="44">
        <f t="shared" si="2"/>
        <v>1.995643294758339</v>
      </c>
      <c r="P19" s="9"/>
    </row>
    <row r="20" spans="1:16" ht="15.75">
      <c r="A20" s="26" t="s">
        <v>31</v>
      </c>
      <c r="B20" s="27"/>
      <c r="C20" s="28"/>
      <c r="D20" s="29">
        <f aca="true" t="shared" si="6" ref="D20:M20">SUM(D21:D21)</f>
        <v>285500</v>
      </c>
      <c r="E20" s="29">
        <f t="shared" si="6"/>
        <v>0</v>
      </c>
      <c r="F20" s="29">
        <f t="shared" si="6"/>
        <v>374967</v>
      </c>
      <c r="G20" s="29">
        <f t="shared" si="6"/>
        <v>18384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8917</v>
      </c>
      <c r="N20" s="29">
        <f t="shared" si="1"/>
        <v>687768</v>
      </c>
      <c r="O20" s="41">
        <f t="shared" si="2"/>
        <v>93.63757658270933</v>
      </c>
      <c r="P20" s="9"/>
    </row>
    <row r="21" spans="1:16" ht="15">
      <c r="A21" s="12"/>
      <c r="B21" s="42">
        <v>572</v>
      </c>
      <c r="C21" s="19" t="s">
        <v>32</v>
      </c>
      <c r="D21" s="43">
        <v>285500</v>
      </c>
      <c r="E21" s="43">
        <v>0</v>
      </c>
      <c r="F21" s="43">
        <v>374967</v>
      </c>
      <c r="G21" s="43">
        <v>18384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8917</v>
      </c>
      <c r="N21" s="43">
        <f t="shared" si="1"/>
        <v>687768</v>
      </c>
      <c r="O21" s="44">
        <f t="shared" si="2"/>
        <v>93.63757658270933</v>
      </c>
      <c r="P21" s="9"/>
    </row>
    <row r="22" spans="1:16" ht="15.75">
      <c r="A22" s="26" t="s">
        <v>34</v>
      </c>
      <c r="B22" s="27"/>
      <c r="C22" s="28"/>
      <c r="D22" s="29">
        <f aca="true" t="shared" si="7" ref="D22:M22">SUM(D23:D23)</f>
        <v>1042483</v>
      </c>
      <c r="E22" s="29">
        <f t="shared" si="7"/>
        <v>0</v>
      </c>
      <c r="F22" s="29">
        <f t="shared" si="7"/>
        <v>1903656</v>
      </c>
      <c r="G22" s="29">
        <f t="shared" si="7"/>
        <v>0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1"/>
        <v>2946139</v>
      </c>
      <c r="O22" s="41">
        <f t="shared" si="2"/>
        <v>401.10810074880874</v>
      </c>
      <c r="P22" s="9"/>
    </row>
    <row r="23" spans="1:16" ht="15.75" thickBot="1">
      <c r="A23" s="12"/>
      <c r="B23" s="42">
        <v>581</v>
      </c>
      <c r="C23" s="19" t="s">
        <v>33</v>
      </c>
      <c r="D23" s="43">
        <v>1042483</v>
      </c>
      <c r="E23" s="43">
        <v>0</v>
      </c>
      <c r="F23" s="43">
        <v>1903656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2946139</v>
      </c>
      <c r="O23" s="44">
        <f t="shared" si="2"/>
        <v>401.10810074880874</v>
      </c>
      <c r="P23" s="9"/>
    </row>
    <row r="24" spans="1:119" ht="16.5" thickBot="1">
      <c r="A24" s="13" t="s">
        <v>10</v>
      </c>
      <c r="B24" s="21"/>
      <c r="C24" s="20"/>
      <c r="D24" s="14">
        <f>SUM(D5,D12,D16,D18,D20,D22)</f>
        <v>9446000</v>
      </c>
      <c r="E24" s="14">
        <f aca="true" t="shared" si="8" ref="E24:M24">SUM(E5,E12,E16,E18,E20,E22)</f>
        <v>870843</v>
      </c>
      <c r="F24" s="14">
        <f t="shared" si="8"/>
        <v>2278623</v>
      </c>
      <c r="G24" s="14">
        <f t="shared" si="8"/>
        <v>1995407</v>
      </c>
      <c r="H24" s="14">
        <f t="shared" si="8"/>
        <v>0</v>
      </c>
      <c r="I24" s="14">
        <f t="shared" si="8"/>
        <v>1417368</v>
      </c>
      <c r="J24" s="14">
        <f t="shared" si="8"/>
        <v>0</v>
      </c>
      <c r="K24" s="14">
        <f t="shared" si="8"/>
        <v>0</v>
      </c>
      <c r="L24" s="14">
        <f t="shared" si="8"/>
        <v>0</v>
      </c>
      <c r="M24" s="14">
        <f t="shared" si="8"/>
        <v>70019</v>
      </c>
      <c r="N24" s="14">
        <f t="shared" si="1"/>
        <v>16078260</v>
      </c>
      <c r="O24" s="35">
        <f t="shared" si="2"/>
        <v>2189.007488087134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5" ht="15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5" ht="15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0" t="s">
        <v>41</v>
      </c>
      <c r="M26" s="90"/>
      <c r="N26" s="90"/>
      <c r="O26" s="39">
        <v>7345</v>
      </c>
    </row>
    <row r="27" spans="1:15" ht="15">
      <c r="A27" s="91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3"/>
    </row>
    <row r="28" spans="1:15" ht="15.75" thickBot="1">
      <c r="A28" s="94" t="s">
        <v>42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</sheetData>
  <sheetProtection/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2821511</v>
      </c>
      <c r="E5" s="24">
        <f t="shared" si="0"/>
        <v>253394</v>
      </c>
      <c r="F5" s="24">
        <f t="shared" si="0"/>
        <v>0</v>
      </c>
      <c r="G5" s="24">
        <f t="shared" si="0"/>
        <v>392465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3467370</v>
      </c>
      <c r="O5" s="30">
        <f aca="true" t="shared" si="1" ref="O5:O22">(N5/O$24)</f>
        <v>404.59393232205366</v>
      </c>
      <c r="P5" s="6"/>
    </row>
    <row r="6" spans="1:16" ht="15">
      <c r="A6" s="12"/>
      <c r="B6" s="42">
        <v>511</v>
      </c>
      <c r="C6" s="19" t="s">
        <v>19</v>
      </c>
      <c r="D6" s="43">
        <v>111674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111674</v>
      </c>
      <c r="O6" s="44">
        <f t="shared" si="1"/>
        <v>13.030805134189032</v>
      </c>
      <c r="P6" s="9"/>
    </row>
    <row r="7" spans="1:16" ht="15">
      <c r="A7" s="12"/>
      <c r="B7" s="42">
        <v>512</v>
      </c>
      <c r="C7" s="19" t="s">
        <v>20</v>
      </c>
      <c r="D7" s="43">
        <v>235828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235828</v>
      </c>
      <c r="O7" s="44">
        <f t="shared" si="1"/>
        <v>27.517852975495916</v>
      </c>
      <c r="P7" s="9"/>
    </row>
    <row r="8" spans="1:16" ht="15">
      <c r="A8" s="12"/>
      <c r="B8" s="42">
        <v>513</v>
      </c>
      <c r="C8" s="19" t="s">
        <v>21</v>
      </c>
      <c r="D8" s="43">
        <v>257609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257609</v>
      </c>
      <c r="O8" s="44">
        <f t="shared" si="1"/>
        <v>30.059393232205366</v>
      </c>
      <c r="P8" s="9"/>
    </row>
    <row r="9" spans="1:16" ht="15">
      <c r="A9" s="12"/>
      <c r="B9" s="42">
        <v>514</v>
      </c>
      <c r="C9" s="19" t="s">
        <v>22</v>
      </c>
      <c r="D9" s="43">
        <v>292868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292868</v>
      </c>
      <c r="O9" s="44">
        <f t="shared" si="1"/>
        <v>34.17362893815636</v>
      </c>
      <c r="P9" s="9"/>
    </row>
    <row r="10" spans="1:16" ht="15">
      <c r="A10" s="12"/>
      <c r="B10" s="42">
        <v>515</v>
      </c>
      <c r="C10" s="19" t="s">
        <v>23</v>
      </c>
      <c r="D10" s="43">
        <v>1446553</v>
      </c>
      <c r="E10" s="43">
        <v>253394</v>
      </c>
      <c r="F10" s="43">
        <v>0</v>
      </c>
      <c r="G10" s="43">
        <v>392465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2092412</v>
      </c>
      <c r="O10" s="44">
        <f t="shared" si="1"/>
        <v>244.15542590431738</v>
      </c>
      <c r="P10" s="9"/>
    </row>
    <row r="11" spans="1:16" ht="15">
      <c r="A11" s="12"/>
      <c r="B11" s="42">
        <v>516</v>
      </c>
      <c r="C11" s="19" t="s">
        <v>24</v>
      </c>
      <c r="D11" s="43">
        <v>130121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130121</v>
      </c>
      <c r="O11" s="44">
        <f t="shared" si="1"/>
        <v>15.183313885647609</v>
      </c>
      <c r="P11" s="9"/>
    </row>
    <row r="12" spans="1:16" ht="15">
      <c r="A12" s="12"/>
      <c r="B12" s="42">
        <v>519</v>
      </c>
      <c r="C12" s="19" t="s">
        <v>25</v>
      </c>
      <c r="D12" s="43">
        <v>346858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346858</v>
      </c>
      <c r="O12" s="44">
        <f t="shared" si="1"/>
        <v>40.473512252042006</v>
      </c>
      <c r="P12" s="9"/>
    </row>
    <row r="13" spans="1:16" ht="15.75">
      <c r="A13" s="26" t="s">
        <v>26</v>
      </c>
      <c r="B13" s="27"/>
      <c r="C13" s="28"/>
      <c r="D13" s="29">
        <f aca="true" t="shared" si="3" ref="D13:M13">SUM(D14:D15)</f>
        <v>5579359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aca="true" t="shared" si="4" ref="N13:N22">SUM(D13:M13)</f>
        <v>5579359</v>
      </c>
      <c r="O13" s="41">
        <f t="shared" si="1"/>
        <v>651.0337222870478</v>
      </c>
      <c r="P13" s="10"/>
    </row>
    <row r="14" spans="1:16" ht="15">
      <c r="A14" s="12"/>
      <c r="B14" s="42">
        <v>521</v>
      </c>
      <c r="C14" s="19" t="s">
        <v>27</v>
      </c>
      <c r="D14" s="43">
        <v>1965310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1965310</v>
      </c>
      <c r="O14" s="44">
        <f t="shared" si="1"/>
        <v>229.32438739789964</v>
      </c>
      <c r="P14" s="9"/>
    </row>
    <row r="15" spans="1:16" ht="15">
      <c r="A15" s="12"/>
      <c r="B15" s="42">
        <v>522</v>
      </c>
      <c r="C15" s="19" t="s">
        <v>28</v>
      </c>
      <c r="D15" s="43">
        <v>3614049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3614049</v>
      </c>
      <c r="O15" s="44">
        <f t="shared" si="1"/>
        <v>421.7093348891482</v>
      </c>
      <c r="P15" s="9"/>
    </row>
    <row r="16" spans="1:16" ht="15.75">
      <c r="A16" s="26" t="s">
        <v>29</v>
      </c>
      <c r="B16" s="27"/>
      <c r="C16" s="28"/>
      <c r="D16" s="29">
        <f aca="true" t="shared" si="5" ref="D16:M16">SUM(D17:D17)</f>
        <v>1425587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40">
        <f t="shared" si="4"/>
        <v>1425587</v>
      </c>
      <c r="O16" s="41">
        <f t="shared" si="1"/>
        <v>166.34620770128356</v>
      </c>
      <c r="P16" s="10"/>
    </row>
    <row r="17" spans="1:16" ht="15">
      <c r="A17" s="12"/>
      <c r="B17" s="42">
        <v>539</v>
      </c>
      <c r="C17" s="19" t="s">
        <v>30</v>
      </c>
      <c r="D17" s="43">
        <v>1425587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1425587</v>
      </c>
      <c r="O17" s="44">
        <f t="shared" si="1"/>
        <v>166.34620770128356</v>
      </c>
      <c r="P17" s="9"/>
    </row>
    <row r="18" spans="1:16" ht="15.75">
      <c r="A18" s="26" t="s">
        <v>31</v>
      </c>
      <c r="B18" s="27"/>
      <c r="C18" s="28"/>
      <c r="D18" s="29">
        <f aca="true" t="shared" si="6" ref="D18:M18">SUM(D19:D19)</f>
        <v>344832</v>
      </c>
      <c r="E18" s="29">
        <f t="shared" si="6"/>
        <v>0</v>
      </c>
      <c r="F18" s="29">
        <f t="shared" si="6"/>
        <v>376981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4"/>
        <v>721813</v>
      </c>
      <c r="O18" s="41">
        <f t="shared" si="1"/>
        <v>84.22555425904318</v>
      </c>
      <c r="P18" s="9"/>
    </row>
    <row r="19" spans="1:16" ht="15">
      <c r="A19" s="12"/>
      <c r="B19" s="42">
        <v>572</v>
      </c>
      <c r="C19" s="19" t="s">
        <v>32</v>
      </c>
      <c r="D19" s="43">
        <v>344832</v>
      </c>
      <c r="E19" s="43">
        <v>0</v>
      </c>
      <c r="F19" s="43">
        <v>376981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721813</v>
      </c>
      <c r="O19" s="44">
        <f t="shared" si="1"/>
        <v>84.22555425904318</v>
      </c>
      <c r="P19" s="9"/>
    </row>
    <row r="20" spans="1:16" ht="15.75">
      <c r="A20" s="26" t="s">
        <v>34</v>
      </c>
      <c r="B20" s="27"/>
      <c r="C20" s="28"/>
      <c r="D20" s="29">
        <f aca="true" t="shared" si="7" ref="D20:M20">SUM(D21:D21)</f>
        <v>713259</v>
      </c>
      <c r="E20" s="29">
        <f t="shared" si="7"/>
        <v>0</v>
      </c>
      <c r="F20" s="29">
        <f t="shared" si="7"/>
        <v>0</v>
      </c>
      <c r="G20" s="29">
        <f t="shared" si="7"/>
        <v>0</v>
      </c>
      <c r="H20" s="29">
        <f t="shared" si="7"/>
        <v>0</v>
      </c>
      <c r="I20" s="29">
        <f t="shared" si="7"/>
        <v>0</v>
      </c>
      <c r="J20" s="29">
        <f t="shared" si="7"/>
        <v>0</v>
      </c>
      <c r="K20" s="29">
        <f t="shared" si="7"/>
        <v>0</v>
      </c>
      <c r="L20" s="29">
        <f t="shared" si="7"/>
        <v>0</v>
      </c>
      <c r="M20" s="29">
        <f t="shared" si="7"/>
        <v>0</v>
      </c>
      <c r="N20" s="29">
        <f t="shared" si="4"/>
        <v>713259</v>
      </c>
      <c r="O20" s="41">
        <f t="shared" si="1"/>
        <v>83.22742123687281</v>
      </c>
      <c r="P20" s="9"/>
    </row>
    <row r="21" spans="1:16" ht="15.75" thickBot="1">
      <c r="A21" s="12"/>
      <c r="B21" s="42">
        <v>581</v>
      </c>
      <c r="C21" s="19" t="s">
        <v>33</v>
      </c>
      <c r="D21" s="43">
        <v>713259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713259</v>
      </c>
      <c r="O21" s="44">
        <f t="shared" si="1"/>
        <v>83.22742123687281</v>
      </c>
      <c r="P21" s="9"/>
    </row>
    <row r="22" spans="1:119" ht="16.5" thickBot="1">
      <c r="A22" s="13" t="s">
        <v>10</v>
      </c>
      <c r="B22" s="21"/>
      <c r="C22" s="20"/>
      <c r="D22" s="14">
        <f>SUM(D5,D13,D16,D18,D20)</f>
        <v>10884548</v>
      </c>
      <c r="E22" s="14">
        <f aca="true" t="shared" si="8" ref="E22:M22">SUM(E5,E13,E16,E18,E20)</f>
        <v>253394</v>
      </c>
      <c r="F22" s="14">
        <f t="shared" si="8"/>
        <v>376981</v>
      </c>
      <c r="G22" s="14">
        <f t="shared" si="8"/>
        <v>392465</v>
      </c>
      <c r="H22" s="14">
        <f t="shared" si="8"/>
        <v>0</v>
      </c>
      <c r="I22" s="14">
        <f t="shared" si="8"/>
        <v>0</v>
      </c>
      <c r="J22" s="14">
        <f t="shared" si="8"/>
        <v>0</v>
      </c>
      <c r="K22" s="14">
        <f t="shared" si="8"/>
        <v>0</v>
      </c>
      <c r="L22" s="14">
        <f t="shared" si="8"/>
        <v>0</v>
      </c>
      <c r="M22" s="14">
        <f t="shared" si="8"/>
        <v>0</v>
      </c>
      <c r="N22" s="14">
        <f t="shared" si="4"/>
        <v>11907388</v>
      </c>
      <c r="O22" s="35">
        <f t="shared" si="1"/>
        <v>1389.4268378063011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5" ht="15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5" ht="15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0" t="s">
        <v>35</v>
      </c>
      <c r="M24" s="90"/>
      <c r="N24" s="90"/>
      <c r="O24" s="39">
        <v>8570</v>
      </c>
    </row>
    <row r="25" spans="1:15" ht="15">
      <c r="A25" s="91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3"/>
    </row>
    <row r="26" spans="1:15" ht="15.75" thickBot="1">
      <c r="A26" s="94" t="s">
        <v>42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</sheetData>
  <sheetProtection/>
  <mergeCells count="10">
    <mergeCell ref="A26:O26"/>
    <mergeCell ref="A1:O1"/>
    <mergeCell ref="D3:H3"/>
    <mergeCell ref="I3:J3"/>
    <mergeCell ref="K3:L3"/>
    <mergeCell ref="O3:O4"/>
    <mergeCell ref="A2:O2"/>
    <mergeCell ref="A3:C4"/>
    <mergeCell ref="A25:O25"/>
    <mergeCell ref="L24:N2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49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3303834</v>
      </c>
      <c r="E5" s="24">
        <f t="shared" si="0"/>
        <v>0</v>
      </c>
      <c r="F5" s="24">
        <f t="shared" si="0"/>
        <v>0</v>
      </c>
      <c r="G5" s="24">
        <f t="shared" si="0"/>
        <v>561314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2">SUM(D5:M5)</f>
        <v>3865148</v>
      </c>
      <c r="O5" s="30">
        <f aca="true" t="shared" si="2" ref="O5:O22">(N5/O$24)</f>
        <v>455.3125220874072</v>
      </c>
      <c r="P5" s="6"/>
    </row>
    <row r="6" spans="1:16" ht="15">
      <c r="A6" s="12"/>
      <c r="B6" s="42">
        <v>511</v>
      </c>
      <c r="C6" s="19" t="s">
        <v>19</v>
      </c>
      <c r="D6" s="43">
        <v>126188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126188</v>
      </c>
      <c r="O6" s="44">
        <f t="shared" si="2"/>
        <v>14.864883967487337</v>
      </c>
      <c r="P6" s="9"/>
    </row>
    <row r="7" spans="1:16" ht="15">
      <c r="A7" s="12"/>
      <c r="B7" s="42">
        <v>512</v>
      </c>
      <c r="C7" s="19" t="s">
        <v>20</v>
      </c>
      <c r="D7" s="43">
        <v>246176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246176</v>
      </c>
      <c r="O7" s="44">
        <f t="shared" si="2"/>
        <v>28.99941100247379</v>
      </c>
      <c r="P7" s="9"/>
    </row>
    <row r="8" spans="1:16" ht="15">
      <c r="A8" s="12"/>
      <c r="B8" s="42">
        <v>513</v>
      </c>
      <c r="C8" s="19" t="s">
        <v>21</v>
      </c>
      <c r="D8" s="43">
        <v>250917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250917</v>
      </c>
      <c r="O8" s="44">
        <f t="shared" si="2"/>
        <v>29.557898456826482</v>
      </c>
      <c r="P8" s="9"/>
    </row>
    <row r="9" spans="1:16" ht="15">
      <c r="A9" s="12"/>
      <c r="B9" s="42">
        <v>514</v>
      </c>
      <c r="C9" s="19" t="s">
        <v>22</v>
      </c>
      <c r="D9" s="43">
        <v>416814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416814</v>
      </c>
      <c r="O9" s="44">
        <f t="shared" si="2"/>
        <v>49.100482977971495</v>
      </c>
      <c r="P9" s="9"/>
    </row>
    <row r="10" spans="1:16" ht="15">
      <c r="A10" s="12"/>
      <c r="B10" s="42">
        <v>515</v>
      </c>
      <c r="C10" s="19" t="s">
        <v>23</v>
      </c>
      <c r="D10" s="43">
        <v>1816605</v>
      </c>
      <c r="E10" s="43">
        <v>0</v>
      </c>
      <c r="F10" s="43">
        <v>0</v>
      </c>
      <c r="G10" s="43">
        <v>561314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2377919</v>
      </c>
      <c r="O10" s="44">
        <f t="shared" si="2"/>
        <v>280.11768170573686</v>
      </c>
      <c r="P10" s="9"/>
    </row>
    <row r="11" spans="1:16" ht="15">
      <c r="A11" s="12"/>
      <c r="B11" s="42">
        <v>519</v>
      </c>
      <c r="C11" s="19" t="s">
        <v>25</v>
      </c>
      <c r="D11" s="43">
        <v>447134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447134</v>
      </c>
      <c r="O11" s="44">
        <f t="shared" si="2"/>
        <v>52.6721639769113</v>
      </c>
      <c r="P11" s="9"/>
    </row>
    <row r="12" spans="1:16" ht="15.75">
      <c r="A12" s="26" t="s">
        <v>26</v>
      </c>
      <c r="B12" s="27"/>
      <c r="C12" s="28"/>
      <c r="D12" s="29">
        <f aca="true" t="shared" si="3" ref="D12:M12">SUM(D13:D15)</f>
        <v>3833807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3833807</v>
      </c>
      <c r="O12" s="41">
        <f t="shared" si="2"/>
        <v>451.6205677936153</v>
      </c>
      <c r="P12" s="10"/>
    </row>
    <row r="13" spans="1:16" ht="15">
      <c r="A13" s="12"/>
      <c r="B13" s="42">
        <v>521</v>
      </c>
      <c r="C13" s="19" t="s">
        <v>27</v>
      </c>
      <c r="D13" s="43">
        <v>1886554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1886554</v>
      </c>
      <c r="O13" s="44">
        <f t="shared" si="2"/>
        <v>222.2351278124632</v>
      </c>
      <c r="P13" s="9"/>
    </row>
    <row r="14" spans="1:16" ht="15">
      <c r="A14" s="12"/>
      <c r="B14" s="42">
        <v>522</v>
      </c>
      <c r="C14" s="19" t="s">
        <v>28</v>
      </c>
      <c r="D14" s="43">
        <v>1726925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1726925</v>
      </c>
      <c r="O14" s="44">
        <f t="shared" si="2"/>
        <v>203.43091059017553</v>
      </c>
      <c r="P14" s="9"/>
    </row>
    <row r="15" spans="1:16" ht="15">
      <c r="A15" s="12"/>
      <c r="B15" s="42">
        <v>524</v>
      </c>
      <c r="C15" s="19" t="s">
        <v>38</v>
      </c>
      <c r="D15" s="43">
        <v>220328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220328</v>
      </c>
      <c r="O15" s="44">
        <f t="shared" si="2"/>
        <v>25.954529390976557</v>
      </c>
      <c r="P15" s="9"/>
    </row>
    <row r="16" spans="1:16" ht="15.75">
      <c r="A16" s="26" t="s">
        <v>29</v>
      </c>
      <c r="B16" s="27"/>
      <c r="C16" s="28"/>
      <c r="D16" s="29">
        <f aca="true" t="shared" si="4" ref="D16:M16">SUM(D17:D17)</f>
        <v>1164999</v>
      </c>
      <c r="E16" s="29">
        <f t="shared" si="4"/>
        <v>261536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0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1426535</v>
      </c>
      <c r="O16" s="41">
        <f t="shared" si="2"/>
        <v>168.04511721050773</v>
      </c>
      <c r="P16" s="10"/>
    </row>
    <row r="17" spans="1:16" ht="15">
      <c r="A17" s="12"/>
      <c r="B17" s="42">
        <v>539</v>
      </c>
      <c r="C17" s="19" t="s">
        <v>30</v>
      </c>
      <c r="D17" s="43">
        <v>1164999</v>
      </c>
      <c r="E17" s="43">
        <v>261536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1426535</v>
      </c>
      <c r="O17" s="44">
        <f t="shared" si="2"/>
        <v>168.04511721050773</v>
      </c>
      <c r="P17" s="9"/>
    </row>
    <row r="18" spans="1:16" ht="15.75">
      <c r="A18" s="26" t="s">
        <v>31</v>
      </c>
      <c r="B18" s="27"/>
      <c r="C18" s="28"/>
      <c r="D18" s="29">
        <f aca="true" t="shared" si="5" ref="D18:M18">SUM(D19:D19)</f>
        <v>333340</v>
      </c>
      <c r="E18" s="29">
        <f t="shared" si="5"/>
        <v>0</v>
      </c>
      <c r="F18" s="29">
        <f t="shared" si="5"/>
        <v>3431756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3765096</v>
      </c>
      <c r="O18" s="41">
        <f t="shared" si="2"/>
        <v>443.52644598892687</v>
      </c>
      <c r="P18" s="9"/>
    </row>
    <row r="19" spans="1:16" ht="15">
      <c r="A19" s="12"/>
      <c r="B19" s="42">
        <v>572</v>
      </c>
      <c r="C19" s="19" t="s">
        <v>32</v>
      </c>
      <c r="D19" s="43">
        <v>333340</v>
      </c>
      <c r="E19" s="43">
        <v>0</v>
      </c>
      <c r="F19" s="43">
        <v>3431756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3765096</v>
      </c>
      <c r="O19" s="44">
        <f t="shared" si="2"/>
        <v>443.52644598892687</v>
      </c>
      <c r="P19" s="9"/>
    </row>
    <row r="20" spans="1:16" ht="15.75">
      <c r="A20" s="26" t="s">
        <v>34</v>
      </c>
      <c r="B20" s="27"/>
      <c r="C20" s="28"/>
      <c r="D20" s="29">
        <f aca="true" t="shared" si="6" ref="D20:M20">SUM(D21:D21)</f>
        <v>1285562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1285562</v>
      </c>
      <c r="O20" s="41">
        <f t="shared" si="2"/>
        <v>151.43856755801625</v>
      </c>
      <c r="P20" s="9"/>
    </row>
    <row r="21" spans="1:16" ht="15.75" thickBot="1">
      <c r="A21" s="12"/>
      <c r="B21" s="42">
        <v>581</v>
      </c>
      <c r="C21" s="19" t="s">
        <v>33</v>
      </c>
      <c r="D21" s="43">
        <v>1285562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1285562</v>
      </c>
      <c r="O21" s="44">
        <f t="shared" si="2"/>
        <v>151.43856755801625</v>
      </c>
      <c r="P21" s="9"/>
    </row>
    <row r="22" spans="1:119" ht="16.5" thickBot="1">
      <c r="A22" s="13" t="s">
        <v>10</v>
      </c>
      <c r="B22" s="21"/>
      <c r="C22" s="20"/>
      <c r="D22" s="14">
        <f>SUM(D5,D12,D16,D18,D20)</f>
        <v>9921542</v>
      </c>
      <c r="E22" s="14">
        <f aca="true" t="shared" si="7" ref="E22:M22">SUM(E5,E12,E16,E18,E20)</f>
        <v>261536</v>
      </c>
      <c r="F22" s="14">
        <f t="shared" si="7"/>
        <v>3431756</v>
      </c>
      <c r="G22" s="14">
        <f t="shared" si="7"/>
        <v>561314</v>
      </c>
      <c r="H22" s="14">
        <f t="shared" si="7"/>
        <v>0</v>
      </c>
      <c r="I22" s="14">
        <f t="shared" si="7"/>
        <v>0</v>
      </c>
      <c r="J22" s="14">
        <f t="shared" si="7"/>
        <v>0</v>
      </c>
      <c r="K22" s="14">
        <f t="shared" si="7"/>
        <v>0</v>
      </c>
      <c r="L22" s="14">
        <f t="shared" si="7"/>
        <v>0</v>
      </c>
      <c r="M22" s="14">
        <f t="shared" si="7"/>
        <v>0</v>
      </c>
      <c r="N22" s="14">
        <f t="shared" si="1"/>
        <v>14176148</v>
      </c>
      <c r="O22" s="35">
        <f t="shared" si="2"/>
        <v>1669.9432206384733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5" ht="15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5" ht="15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0" t="s">
        <v>50</v>
      </c>
      <c r="M24" s="90"/>
      <c r="N24" s="90"/>
      <c r="O24" s="39">
        <v>8489</v>
      </c>
    </row>
    <row r="25" spans="1:15" ht="15">
      <c r="A25" s="91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3"/>
    </row>
    <row r="26" spans="1:15" ht="15.75" customHeight="1" thickBot="1">
      <c r="A26" s="94" t="s">
        <v>42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</sheetData>
  <sheetProtection/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64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SUM(D6:D9)</f>
        <v>3531300</v>
      </c>
      <c r="E5" s="24">
        <f t="shared" si="0"/>
        <v>0</v>
      </c>
      <c r="F5" s="24">
        <f t="shared" si="0"/>
        <v>1188297</v>
      </c>
      <c r="G5" s="24">
        <f t="shared" si="0"/>
        <v>842178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0">SUM(D5:M5)</f>
        <v>5561775</v>
      </c>
      <c r="O5" s="30">
        <f aca="true" t="shared" si="2" ref="O5:O20">(N5/O$22)</f>
        <v>657.342512705354</v>
      </c>
      <c r="P5" s="6"/>
    </row>
    <row r="6" spans="1:16" ht="15">
      <c r="A6" s="12"/>
      <c r="B6" s="42">
        <v>511</v>
      </c>
      <c r="C6" s="19" t="s">
        <v>19</v>
      </c>
      <c r="D6" s="43">
        <v>245499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245499</v>
      </c>
      <c r="O6" s="44">
        <f t="shared" si="2"/>
        <v>29.015364614111807</v>
      </c>
      <c r="P6" s="9"/>
    </row>
    <row r="7" spans="1:16" ht="15">
      <c r="A7" s="12"/>
      <c r="B7" s="42">
        <v>512</v>
      </c>
      <c r="C7" s="19" t="s">
        <v>20</v>
      </c>
      <c r="D7" s="43">
        <v>1208673</v>
      </c>
      <c r="E7" s="43">
        <v>0</v>
      </c>
      <c r="F7" s="43">
        <v>1188297</v>
      </c>
      <c r="G7" s="43">
        <v>842178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3239148</v>
      </c>
      <c r="O7" s="44">
        <f t="shared" si="2"/>
        <v>382.83276208485995</v>
      </c>
      <c r="P7" s="9"/>
    </row>
    <row r="8" spans="1:16" ht="15">
      <c r="A8" s="12"/>
      <c r="B8" s="42">
        <v>514</v>
      </c>
      <c r="C8" s="19" t="s">
        <v>22</v>
      </c>
      <c r="D8" s="43">
        <v>287270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287270</v>
      </c>
      <c r="O8" s="44">
        <f t="shared" si="2"/>
        <v>33.952251506914074</v>
      </c>
      <c r="P8" s="9"/>
    </row>
    <row r="9" spans="1:16" ht="15">
      <c r="A9" s="12"/>
      <c r="B9" s="42">
        <v>515</v>
      </c>
      <c r="C9" s="19" t="s">
        <v>23</v>
      </c>
      <c r="D9" s="43">
        <v>1789858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1789858</v>
      </c>
      <c r="O9" s="44">
        <f t="shared" si="2"/>
        <v>211.54213449946815</v>
      </c>
      <c r="P9" s="9"/>
    </row>
    <row r="10" spans="1:16" ht="15.75">
      <c r="A10" s="26" t="s">
        <v>26</v>
      </c>
      <c r="B10" s="27"/>
      <c r="C10" s="28"/>
      <c r="D10" s="29">
        <f aca="true" t="shared" si="3" ref="D10:M10">SUM(D11:D12)</f>
        <v>2513851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2513851</v>
      </c>
      <c r="O10" s="41">
        <f t="shared" si="2"/>
        <v>297.11038884292634</v>
      </c>
      <c r="P10" s="10"/>
    </row>
    <row r="11" spans="1:16" ht="15">
      <c r="A11" s="12"/>
      <c r="B11" s="42">
        <v>521</v>
      </c>
      <c r="C11" s="19" t="s">
        <v>27</v>
      </c>
      <c r="D11" s="43">
        <v>1406995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1406995</v>
      </c>
      <c r="O11" s="44">
        <f t="shared" si="2"/>
        <v>166.291809478785</v>
      </c>
      <c r="P11" s="9"/>
    </row>
    <row r="12" spans="1:16" ht="15">
      <c r="A12" s="12"/>
      <c r="B12" s="42">
        <v>522</v>
      </c>
      <c r="C12" s="19" t="s">
        <v>28</v>
      </c>
      <c r="D12" s="43">
        <v>1106856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1106856</v>
      </c>
      <c r="O12" s="44">
        <f t="shared" si="2"/>
        <v>130.81857936414136</v>
      </c>
      <c r="P12" s="9"/>
    </row>
    <row r="13" spans="1:16" ht="15.75">
      <c r="A13" s="26" t="s">
        <v>29</v>
      </c>
      <c r="B13" s="27"/>
      <c r="C13" s="28"/>
      <c r="D13" s="29">
        <f aca="true" t="shared" si="4" ref="D13:M13">SUM(D14:D14)</f>
        <v>613822</v>
      </c>
      <c r="E13" s="29">
        <f t="shared" si="4"/>
        <v>332569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0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946391</v>
      </c>
      <c r="O13" s="41">
        <f t="shared" si="2"/>
        <v>111.8533270299019</v>
      </c>
      <c r="P13" s="10"/>
    </row>
    <row r="14" spans="1:16" ht="15">
      <c r="A14" s="12"/>
      <c r="B14" s="42">
        <v>539</v>
      </c>
      <c r="C14" s="19" t="s">
        <v>30</v>
      </c>
      <c r="D14" s="43">
        <v>613822</v>
      </c>
      <c r="E14" s="43">
        <v>332569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946391</v>
      </c>
      <c r="O14" s="44">
        <f t="shared" si="2"/>
        <v>111.8533270299019</v>
      </c>
      <c r="P14" s="9"/>
    </row>
    <row r="15" spans="1:16" ht="15.75">
      <c r="A15" s="26" t="s">
        <v>31</v>
      </c>
      <c r="B15" s="27"/>
      <c r="C15" s="28"/>
      <c r="D15" s="29">
        <f aca="true" t="shared" si="5" ref="D15:M15">SUM(D16:D16)</f>
        <v>256775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256775</v>
      </c>
      <c r="O15" s="41">
        <f t="shared" si="2"/>
        <v>30.34806760430209</v>
      </c>
      <c r="P15" s="9"/>
    </row>
    <row r="16" spans="1:16" ht="15">
      <c r="A16" s="12"/>
      <c r="B16" s="42">
        <v>572</v>
      </c>
      <c r="C16" s="19" t="s">
        <v>32</v>
      </c>
      <c r="D16" s="43">
        <v>256775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256775</v>
      </c>
      <c r="O16" s="44">
        <f t="shared" si="2"/>
        <v>30.34806760430209</v>
      </c>
      <c r="P16" s="9"/>
    </row>
    <row r="17" spans="1:16" ht="15.75">
      <c r="A17" s="26" t="s">
        <v>34</v>
      </c>
      <c r="B17" s="27"/>
      <c r="C17" s="28"/>
      <c r="D17" s="29">
        <f aca="true" t="shared" si="6" ref="D17:M17">SUM(D18:D19)</f>
        <v>1197133</v>
      </c>
      <c r="E17" s="29">
        <f t="shared" si="6"/>
        <v>0</v>
      </c>
      <c r="F17" s="29">
        <f t="shared" si="6"/>
        <v>0</v>
      </c>
      <c r="G17" s="29">
        <f t="shared" si="6"/>
        <v>0</v>
      </c>
      <c r="H17" s="29">
        <f t="shared" si="6"/>
        <v>0</v>
      </c>
      <c r="I17" s="29">
        <f t="shared" si="6"/>
        <v>0</v>
      </c>
      <c r="J17" s="29">
        <f t="shared" si="6"/>
        <v>0</v>
      </c>
      <c r="K17" s="29">
        <f t="shared" si="6"/>
        <v>0</v>
      </c>
      <c r="L17" s="29">
        <f t="shared" si="6"/>
        <v>0</v>
      </c>
      <c r="M17" s="29">
        <f t="shared" si="6"/>
        <v>0</v>
      </c>
      <c r="N17" s="29">
        <f t="shared" si="1"/>
        <v>1197133</v>
      </c>
      <c r="O17" s="41">
        <f t="shared" si="2"/>
        <v>141.48835835007682</v>
      </c>
      <c r="P17" s="9"/>
    </row>
    <row r="18" spans="1:16" ht="15">
      <c r="A18" s="12"/>
      <c r="B18" s="42">
        <v>581</v>
      </c>
      <c r="C18" s="19" t="s">
        <v>33</v>
      </c>
      <c r="D18" s="43">
        <v>1163929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1163929</v>
      </c>
      <c r="O18" s="44">
        <f t="shared" si="2"/>
        <v>137.56399952724263</v>
      </c>
      <c r="P18" s="9"/>
    </row>
    <row r="19" spans="1:16" ht="15.75" thickBot="1">
      <c r="A19" s="12"/>
      <c r="B19" s="42">
        <v>590</v>
      </c>
      <c r="C19" s="19" t="s">
        <v>65</v>
      </c>
      <c r="D19" s="43">
        <v>33204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33204</v>
      </c>
      <c r="O19" s="44">
        <f t="shared" si="2"/>
        <v>3.92435882283418</v>
      </c>
      <c r="P19" s="9"/>
    </row>
    <row r="20" spans="1:119" ht="16.5" thickBot="1">
      <c r="A20" s="13" t="s">
        <v>10</v>
      </c>
      <c r="B20" s="21"/>
      <c r="C20" s="20"/>
      <c r="D20" s="14">
        <f>SUM(D5,D10,D13,D15,D17)</f>
        <v>8112881</v>
      </c>
      <c r="E20" s="14">
        <f aca="true" t="shared" si="7" ref="E20:M20">SUM(E5,E10,E13,E15,E17)</f>
        <v>332569</v>
      </c>
      <c r="F20" s="14">
        <f t="shared" si="7"/>
        <v>1188297</v>
      </c>
      <c r="G20" s="14">
        <f t="shared" si="7"/>
        <v>842178</v>
      </c>
      <c r="H20" s="14">
        <f t="shared" si="7"/>
        <v>0</v>
      </c>
      <c r="I20" s="14">
        <f t="shared" si="7"/>
        <v>0</v>
      </c>
      <c r="J20" s="14">
        <f t="shared" si="7"/>
        <v>0</v>
      </c>
      <c r="K20" s="14">
        <f t="shared" si="7"/>
        <v>0</v>
      </c>
      <c r="L20" s="14">
        <f t="shared" si="7"/>
        <v>0</v>
      </c>
      <c r="M20" s="14">
        <f t="shared" si="7"/>
        <v>0</v>
      </c>
      <c r="N20" s="14">
        <f t="shared" si="1"/>
        <v>10475925</v>
      </c>
      <c r="O20" s="35">
        <f t="shared" si="2"/>
        <v>1238.1426545325612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5" ht="15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5" ht="15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0" t="s">
        <v>66</v>
      </c>
      <c r="M22" s="90"/>
      <c r="N22" s="90"/>
      <c r="O22" s="39">
        <v>8461</v>
      </c>
    </row>
    <row r="23" spans="1:15" ht="15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1:15" ht="15.75" customHeight="1" thickBot="1">
      <c r="A24" s="94" t="s">
        <v>42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</sheetData>
  <sheetProtection/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75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2740965</v>
      </c>
      <c r="E5" s="24">
        <f t="shared" si="0"/>
        <v>0</v>
      </c>
      <c r="F5" s="24">
        <f t="shared" si="0"/>
        <v>905967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3646932</v>
      </c>
      <c r="O5" s="30">
        <f aca="true" t="shared" si="1" ref="O5:O27">(N5/O$29)</f>
        <v>468.3960955561264</v>
      </c>
      <c r="P5" s="6"/>
    </row>
    <row r="6" spans="1:16" ht="15">
      <c r="A6" s="12"/>
      <c r="B6" s="42">
        <v>511</v>
      </c>
      <c r="C6" s="19" t="s">
        <v>19</v>
      </c>
      <c r="D6" s="43">
        <v>184398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184398</v>
      </c>
      <c r="O6" s="44">
        <f t="shared" si="1"/>
        <v>23.683277677883382</v>
      </c>
      <c r="P6" s="9"/>
    </row>
    <row r="7" spans="1:16" ht="15">
      <c r="A7" s="12"/>
      <c r="B7" s="42">
        <v>512</v>
      </c>
      <c r="C7" s="19" t="s">
        <v>20</v>
      </c>
      <c r="D7" s="43">
        <v>812496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812496</v>
      </c>
      <c r="O7" s="44">
        <f t="shared" si="1"/>
        <v>104.35345491908554</v>
      </c>
      <c r="P7" s="9"/>
    </row>
    <row r="8" spans="1:16" ht="15">
      <c r="A8" s="12"/>
      <c r="B8" s="42">
        <v>513</v>
      </c>
      <c r="C8" s="19" t="s">
        <v>21</v>
      </c>
      <c r="D8" s="43">
        <v>430754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430754</v>
      </c>
      <c r="O8" s="44">
        <f t="shared" si="1"/>
        <v>55.324171590033394</v>
      </c>
      <c r="P8" s="9"/>
    </row>
    <row r="9" spans="1:16" ht="15">
      <c r="A9" s="12"/>
      <c r="B9" s="42">
        <v>514</v>
      </c>
      <c r="C9" s="19" t="s">
        <v>22</v>
      </c>
      <c r="D9" s="43">
        <v>512359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512359</v>
      </c>
      <c r="O9" s="44">
        <f t="shared" si="1"/>
        <v>65.80516311328024</v>
      </c>
      <c r="P9" s="9"/>
    </row>
    <row r="10" spans="1:16" ht="15">
      <c r="A10" s="12"/>
      <c r="B10" s="42">
        <v>515</v>
      </c>
      <c r="C10" s="19" t="s">
        <v>23</v>
      </c>
      <c r="D10" s="43">
        <v>481210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481210</v>
      </c>
      <c r="O10" s="44">
        <f t="shared" si="1"/>
        <v>61.80452093501156</v>
      </c>
      <c r="P10" s="9"/>
    </row>
    <row r="11" spans="1:16" ht="15">
      <c r="A11" s="12"/>
      <c r="B11" s="42">
        <v>517</v>
      </c>
      <c r="C11" s="19" t="s">
        <v>47</v>
      </c>
      <c r="D11" s="43">
        <v>0</v>
      </c>
      <c r="E11" s="43">
        <v>0</v>
      </c>
      <c r="F11" s="43">
        <v>905967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905967</v>
      </c>
      <c r="O11" s="44">
        <f t="shared" si="1"/>
        <v>116.3584639095813</v>
      </c>
      <c r="P11" s="9"/>
    </row>
    <row r="12" spans="1:16" ht="15">
      <c r="A12" s="12"/>
      <c r="B12" s="42">
        <v>519</v>
      </c>
      <c r="C12" s="19" t="s">
        <v>55</v>
      </c>
      <c r="D12" s="43">
        <v>319748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319748</v>
      </c>
      <c r="O12" s="44">
        <f t="shared" si="1"/>
        <v>41.067043411250964</v>
      </c>
      <c r="P12" s="9"/>
    </row>
    <row r="13" spans="1:16" ht="15.75">
      <c r="A13" s="26" t="s">
        <v>26</v>
      </c>
      <c r="B13" s="27"/>
      <c r="C13" s="28"/>
      <c r="D13" s="29">
        <f aca="true" t="shared" si="3" ref="D13:M13">SUM(D14:D17)</f>
        <v>7804655</v>
      </c>
      <c r="E13" s="29">
        <f t="shared" si="3"/>
        <v>0</v>
      </c>
      <c r="F13" s="29">
        <f t="shared" si="3"/>
        <v>0</v>
      </c>
      <c r="G13" s="29">
        <f t="shared" si="3"/>
        <v>5818</v>
      </c>
      <c r="H13" s="29">
        <f t="shared" si="3"/>
        <v>0</v>
      </c>
      <c r="I13" s="29">
        <f t="shared" si="3"/>
        <v>16267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200456</v>
      </c>
      <c r="N13" s="40">
        <f aca="true" t="shared" si="4" ref="N13:N27">SUM(D13:M13)</f>
        <v>8027196</v>
      </c>
      <c r="O13" s="41">
        <f t="shared" si="1"/>
        <v>1030.9781659388645</v>
      </c>
      <c r="P13" s="10"/>
    </row>
    <row r="14" spans="1:16" ht="15">
      <c r="A14" s="12"/>
      <c r="B14" s="42">
        <v>521</v>
      </c>
      <c r="C14" s="19" t="s">
        <v>27</v>
      </c>
      <c r="D14" s="43">
        <v>2899711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2899711</v>
      </c>
      <c r="O14" s="44">
        <f t="shared" si="1"/>
        <v>372.4262779347547</v>
      </c>
      <c r="P14" s="9"/>
    </row>
    <row r="15" spans="1:16" ht="15">
      <c r="A15" s="12"/>
      <c r="B15" s="42">
        <v>522</v>
      </c>
      <c r="C15" s="19" t="s">
        <v>28</v>
      </c>
      <c r="D15" s="43">
        <v>3631209</v>
      </c>
      <c r="E15" s="43">
        <v>0</v>
      </c>
      <c r="F15" s="43">
        <v>0</v>
      </c>
      <c r="G15" s="43">
        <v>5818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200456</v>
      </c>
      <c r="N15" s="43">
        <f t="shared" si="4"/>
        <v>3837483</v>
      </c>
      <c r="O15" s="44">
        <f t="shared" si="1"/>
        <v>492.86963781145647</v>
      </c>
      <c r="P15" s="9"/>
    </row>
    <row r="16" spans="1:16" ht="15">
      <c r="A16" s="12"/>
      <c r="B16" s="42">
        <v>524</v>
      </c>
      <c r="C16" s="19" t="s">
        <v>38</v>
      </c>
      <c r="D16" s="43">
        <v>1250309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1250309</v>
      </c>
      <c r="O16" s="44">
        <f t="shared" si="1"/>
        <v>160.58425378885178</v>
      </c>
      <c r="P16" s="9"/>
    </row>
    <row r="17" spans="1:16" ht="15">
      <c r="A17" s="12"/>
      <c r="B17" s="42">
        <v>525</v>
      </c>
      <c r="C17" s="19" t="s">
        <v>52</v>
      </c>
      <c r="D17" s="43">
        <v>23426</v>
      </c>
      <c r="E17" s="43">
        <v>0</v>
      </c>
      <c r="F17" s="43">
        <v>0</v>
      </c>
      <c r="G17" s="43">
        <v>0</v>
      </c>
      <c r="H17" s="43">
        <v>0</v>
      </c>
      <c r="I17" s="43">
        <v>16267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39693</v>
      </c>
      <c r="O17" s="44">
        <f t="shared" si="1"/>
        <v>5.097996403801695</v>
      </c>
      <c r="P17" s="9"/>
    </row>
    <row r="18" spans="1:16" ht="15.75">
      <c r="A18" s="26" t="s">
        <v>29</v>
      </c>
      <c r="B18" s="27"/>
      <c r="C18" s="28"/>
      <c r="D18" s="29">
        <f aca="true" t="shared" si="5" ref="D18:M18">SUM(D19:D20)</f>
        <v>0</v>
      </c>
      <c r="E18" s="29">
        <f t="shared" si="5"/>
        <v>0</v>
      </c>
      <c r="F18" s="29">
        <f t="shared" si="5"/>
        <v>0</v>
      </c>
      <c r="G18" s="29">
        <f t="shared" si="5"/>
        <v>6250</v>
      </c>
      <c r="H18" s="29">
        <f t="shared" si="5"/>
        <v>0</v>
      </c>
      <c r="I18" s="29">
        <f t="shared" si="5"/>
        <v>1419210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1425460</v>
      </c>
      <c r="O18" s="41">
        <f t="shared" si="1"/>
        <v>183.07988697662472</v>
      </c>
      <c r="P18" s="10"/>
    </row>
    <row r="19" spans="1:16" ht="15">
      <c r="A19" s="12"/>
      <c r="B19" s="42">
        <v>534</v>
      </c>
      <c r="C19" s="19" t="s">
        <v>56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1419210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1419210</v>
      </c>
      <c r="O19" s="44">
        <f t="shared" si="1"/>
        <v>182.27716414076548</v>
      </c>
      <c r="P19" s="9"/>
    </row>
    <row r="20" spans="1:16" ht="15">
      <c r="A20" s="12"/>
      <c r="B20" s="42">
        <v>539</v>
      </c>
      <c r="C20" s="19" t="s">
        <v>30</v>
      </c>
      <c r="D20" s="43">
        <v>0</v>
      </c>
      <c r="E20" s="43">
        <v>0</v>
      </c>
      <c r="F20" s="43">
        <v>0</v>
      </c>
      <c r="G20" s="43">
        <v>6250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6250</v>
      </c>
      <c r="O20" s="44">
        <f t="shared" si="1"/>
        <v>0.8027228358592345</v>
      </c>
      <c r="P20" s="9"/>
    </row>
    <row r="21" spans="1:16" ht="15.75">
      <c r="A21" s="26" t="s">
        <v>39</v>
      </c>
      <c r="B21" s="27"/>
      <c r="C21" s="28"/>
      <c r="D21" s="29">
        <f aca="true" t="shared" si="6" ref="D21:M21">SUM(D22:D22)</f>
        <v>0</v>
      </c>
      <c r="E21" s="29">
        <f t="shared" si="6"/>
        <v>1310239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4"/>
        <v>1310239</v>
      </c>
      <c r="O21" s="41">
        <f t="shared" si="1"/>
        <v>168.28140251733882</v>
      </c>
      <c r="P21" s="10"/>
    </row>
    <row r="22" spans="1:16" ht="15">
      <c r="A22" s="12"/>
      <c r="B22" s="42">
        <v>541</v>
      </c>
      <c r="C22" s="19" t="s">
        <v>57</v>
      </c>
      <c r="D22" s="43">
        <v>0</v>
      </c>
      <c r="E22" s="43">
        <v>1310239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1310239</v>
      </c>
      <c r="O22" s="44">
        <f t="shared" si="1"/>
        <v>168.28140251733882</v>
      </c>
      <c r="P22" s="9"/>
    </row>
    <row r="23" spans="1:16" ht="15.75">
      <c r="A23" s="26" t="s">
        <v>31</v>
      </c>
      <c r="B23" s="27"/>
      <c r="C23" s="28"/>
      <c r="D23" s="29">
        <f aca="true" t="shared" si="7" ref="D23:M23">SUM(D24:D24)</f>
        <v>407634</v>
      </c>
      <c r="E23" s="29">
        <f t="shared" si="7"/>
        <v>0</v>
      </c>
      <c r="F23" s="29">
        <f t="shared" si="7"/>
        <v>0</v>
      </c>
      <c r="G23" s="29">
        <f t="shared" si="7"/>
        <v>60720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4"/>
        <v>468354</v>
      </c>
      <c r="O23" s="41">
        <f t="shared" si="1"/>
        <v>60.15335217056255</v>
      </c>
      <c r="P23" s="9"/>
    </row>
    <row r="24" spans="1:16" ht="15">
      <c r="A24" s="12"/>
      <c r="B24" s="42">
        <v>572</v>
      </c>
      <c r="C24" s="19" t="s">
        <v>58</v>
      </c>
      <c r="D24" s="43">
        <v>407634</v>
      </c>
      <c r="E24" s="43">
        <v>0</v>
      </c>
      <c r="F24" s="43">
        <v>0</v>
      </c>
      <c r="G24" s="43">
        <v>60720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468354</v>
      </c>
      <c r="O24" s="44">
        <f t="shared" si="1"/>
        <v>60.15335217056255</v>
      </c>
      <c r="P24" s="9"/>
    </row>
    <row r="25" spans="1:16" ht="15.75">
      <c r="A25" s="26" t="s">
        <v>59</v>
      </c>
      <c r="B25" s="27"/>
      <c r="C25" s="28"/>
      <c r="D25" s="29">
        <f aca="true" t="shared" si="8" ref="D25:M25">SUM(D26:D26)</f>
        <v>2618208</v>
      </c>
      <c r="E25" s="29">
        <f t="shared" si="8"/>
        <v>0</v>
      </c>
      <c r="F25" s="29">
        <f t="shared" si="8"/>
        <v>29868</v>
      </c>
      <c r="G25" s="29">
        <f t="shared" si="8"/>
        <v>0</v>
      </c>
      <c r="H25" s="29">
        <f t="shared" si="8"/>
        <v>0</v>
      </c>
      <c r="I25" s="29">
        <f t="shared" si="8"/>
        <v>251160</v>
      </c>
      <c r="J25" s="29">
        <f t="shared" si="8"/>
        <v>0</v>
      </c>
      <c r="K25" s="29">
        <f t="shared" si="8"/>
        <v>0</v>
      </c>
      <c r="L25" s="29">
        <f t="shared" si="8"/>
        <v>0</v>
      </c>
      <c r="M25" s="29">
        <f t="shared" si="8"/>
        <v>0</v>
      </c>
      <c r="N25" s="29">
        <f t="shared" si="4"/>
        <v>2899236</v>
      </c>
      <c r="O25" s="41">
        <f t="shared" si="1"/>
        <v>372.3652709992294</v>
      </c>
      <c r="P25" s="9"/>
    </row>
    <row r="26" spans="1:16" ht="15.75" thickBot="1">
      <c r="A26" s="12"/>
      <c r="B26" s="42">
        <v>581</v>
      </c>
      <c r="C26" s="19" t="s">
        <v>60</v>
      </c>
      <c r="D26" s="43">
        <v>2618208</v>
      </c>
      <c r="E26" s="43">
        <v>0</v>
      </c>
      <c r="F26" s="43">
        <v>29868</v>
      </c>
      <c r="G26" s="43">
        <v>0</v>
      </c>
      <c r="H26" s="43">
        <v>0</v>
      </c>
      <c r="I26" s="43">
        <v>251160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2899236</v>
      </c>
      <c r="O26" s="44">
        <f t="shared" si="1"/>
        <v>372.3652709992294</v>
      </c>
      <c r="P26" s="9"/>
    </row>
    <row r="27" spans="1:119" ht="16.5" thickBot="1">
      <c r="A27" s="13" t="s">
        <v>10</v>
      </c>
      <c r="B27" s="21"/>
      <c r="C27" s="20"/>
      <c r="D27" s="14">
        <f>SUM(D5,D13,D18,D21,D23,D25)</f>
        <v>13571462</v>
      </c>
      <c r="E27" s="14">
        <f aca="true" t="shared" si="9" ref="E27:M27">SUM(E5,E13,E18,E21,E23,E25)</f>
        <v>1310239</v>
      </c>
      <c r="F27" s="14">
        <f t="shared" si="9"/>
        <v>935835</v>
      </c>
      <c r="G27" s="14">
        <f t="shared" si="9"/>
        <v>72788</v>
      </c>
      <c r="H27" s="14">
        <f t="shared" si="9"/>
        <v>0</v>
      </c>
      <c r="I27" s="14">
        <f t="shared" si="9"/>
        <v>1686637</v>
      </c>
      <c r="J27" s="14">
        <f t="shared" si="9"/>
        <v>0</v>
      </c>
      <c r="K27" s="14">
        <f t="shared" si="9"/>
        <v>0</v>
      </c>
      <c r="L27" s="14">
        <f t="shared" si="9"/>
        <v>0</v>
      </c>
      <c r="M27" s="14">
        <f t="shared" si="9"/>
        <v>200456</v>
      </c>
      <c r="N27" s="14">
        <f t="shared" si="4"/>
        <v>17777417</v>
      </c>
      <c r="O27" s="35">
        <f t="shared" si="1"/>
        <v>2283.2541741587465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5" ht="15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5" ht="15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0" t="s">
        <v>76</v>
      </c>
      <c r="M29" s="90"/>
      <c r="N29" s="90"/>
      <c r="O29" s="39">
        <v>7786</v>
      </c>
    </row>
    <row r="30" spans="1:15" ht="15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3"/>
    </row>
    <row r="31" spans="1:15" ht="15.75" customHeight="1" thickBot="1">
      <c r="A31" s="94" t="s">
        <v>42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</sheetData>
  <sheetProtection/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73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2527180</v>
      </c>
      <c r="E5" s="24">
        <f t="shared" si="0"/>
        <v>0</v>
      </c>
      <c r="F5" s="24">
        <f t="shared" si="0"/>
        <v>984397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3511577</v>
      </c>
      <c r="O5" s="30">
        <f aca="true" t="shared" si="1" ref="O5:O25">(N5/O$27)</f>
        <v>455.81217549325027</v>
      </c>
      <c r="P5" s="6"/>
    </row>
    <row r="6" spans="1:16" ht="15">
      <c r="A6" s="12"/>
      <c r="B6" s="42">
        <v>511</v>
      </c>
      <c r="C6" s="19" t="s">
        <v>19</v>
      </c>
      <c r="D6" s="43">
        <v>173851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173851</v>
      </c>
      <c r="O6" s="44">
        <f t="shared" si="1"/>
        <v>22.566329179646935</v>
      </c>
      <c r="P6" s="9"/>
    </row>
    <row r="7" spans="1:16" ht="15">
      <c r="A7" s="12"/>
      <c r="B7" s="42">
        <v>512</v>
      </c>
      <c r="C7" s="19" t="s">
        <v>20</v>
      </c>
      <c r="D7" s="43">
        <v>759063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759063</v>
      </c>
      <c r="O7" s="44">
        <f t="shared" si="1"/>
        <v>98.52842679127725</v>
      </c>
      <c r="P7" s="9"/>
    </row>
    <row r="8" spans="1:16" ht="15">
      <c r="A8" s="12"/>
      <c r="B8" s="42">
        <v>513</v>
      </c>
      <c r="C8" s="19" t="s">
        <v>21</v>
      </c>
      <c r="D8" s="43">
        <v>439039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439039</v>
      </c>
      <c r="O8" s="44">
        <f t="shared" si="1"/>
        <v>56.98844755970924</v>
      </c>
      <c r="P8" s="9"/>
    </row>
    <row r="9" spans="1:16" ht="15">
      <c r="A9" s="12"/>
      <c r="B9" s="42">
        <v>514</v>
      </c>
      <c r="C9" s="19" t="s">
        <v>22</v>
      </c>
      <c r="D9" s="43">
        <v>436597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436597</v>
      </c>
      <c r="O9" s="44">
        <f t="shared" si="1"/>
        <v>56.671469366562825</v>
      </c>
      <c r="P9" s="9"/>
    </row>
    <row r="10" spans="1:16" ht="15">
      <c r="A10" s="12"/>
      <c r="B10" s="42">
        <v>515</v>
      </c>
      <c r="C10" s="19" t="s">
        <v>23</v>
      </c>
      <c r="D10" s="43">
        <v>392354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392354</v>
      </c>
      <c r="O10" s="44">
        <f t="shared" si="1"/>
        <v>50.928608515057114</v>
      </c>
      <c r="P10" s="9"/>
    </row>
    <row r="11" spans="1:16" ht="15">
      <c r="A11" s="12"/>
      <c r="B11" s="42">
        <v>517</v>
      </c>
      <c r="C11" s="19" t="s">
        <v>47</v>
      </c>
      <c r="D11" s="43">
        <v>0</v>
      </c>
      <c r="E11" s="43">
        <v>0</v>
      </c>
      <c r="F11" s="43">
        <v>984397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984397</v>
      </c>
      <c r="O11" s="44">
        <f t="shared" si="1"/>
        <v>127.77738836967809</v>
      </c>
      <c r="P11" s="9"/>
    </row>
    <row r="12" spans="1:16" ht="15">
      <c r="A12" s="12"/>
      <c r="B12" s="42">
        <v>519</v>
      </c>
      <c r="C12" s="19" t="s">
        <v>55</v>
      </c>
      <c r="D12" s="43">
        <v>326276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326276</v>
      </c>
      <c r="O12" s="44">
        <f t="shared" si="1"/>
        <v>42.351505711318794</v>
      </c>
      <c r="P12" s="9"/>
    </row>
    <row r="13" spans="1:16" ht="15.75">
      <c r="A13" s="26" t="s">
        <v>26</v>
      </c>
      <c r="B13" s="27"/>
      <c r="C13" s="28"/>
      <c r="D13" s="29">
        <f aca="true" t="shared" si="3" ref="D13:M13">SUM(D14:D16)</f>
        <v>7355708</v>
      </c>
      <c r="E13" s="29">
        <f t="shared" si="3"/>
        <v>0</v>
      </c>
      <c r="F13" s="29">
        <f t="shared" si="3"/>
        <v>0</v>
      </c>
      <c r="G13" s="29">
        <f t="shared" si="3"/>
        <v>147666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194862</v>
      </c>
      <c r="N13" s="40">
        <f aca="true" t="shared" si="4" ref="N13:N25">SUM(D13:M13)</f>
        <v>7698236</v>
      </c>
      <c r="O13" s="41">
        <f t="shared" si="1"/>
        <v>999.2518172377985</v>
      </c>
      <c r="P13" s="10"/>
    </row>
    <row r="14" spans="1:16" ht="15">
      <c r="A14" s="12"/>
      <c r="B14" s="42">
        <v>521</v>
      </c>
      <c r="C14" s="19" t="s">
        <v>27</v>
      </c>
      <c r="D14" s="43">
        <v>2722974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2722974</v>
      </c>
      <c r="O14" s="44">
        <f t="shared" si="1"/>
        <v>353.4493769470405</v>
      </c>
      <c r="P14" s="9"/>
    </row>
    <row r="15" spans="1:16" ht="15">
      <c r="A15" s="12"/>
      <c r="B15" s="42">
        <v>522</v>
      </c>
      <c r="C15" s="19" t="s">
        <v>28</v>
      </c>
      <c r="D15" s="43">
        <v>3573638</v>
      </c>
      <c r="E15" s="43">
        <v>0</v>
      </c>
      <c r="F15" s="43">
        <v>0</v>
      </c>
      <c r="G15" s="43">
        <v>147666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194862</v>
      </c>
      <c r="N15" s="43">
        <f t="shared" si="4"/>
        <v>3916166</v>
      </c>
      <c r="O15" s="44">
        <f t="shared" si="1"/>
        <v>508.3289200415369</v>
      </c>
      <c r="P15" s="9"/>
    </row>
    <row r="16" spans="1:16" ht="15">
      <c r="A16" s="12"/>
      <c r="B16" s="42">
        <v>524</v>
      </c>
      <c r="C16" s="19" t="s">
        <v>38</v>
      </c>
      <c r="D16" s="43">
        <v>1059096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1059096</v>
      </c>
      <c r="O16" s="44">
        <f t="shared" si="1"/>
        <v>137.4735202492212</v>
      </c>
      <c r="P16" s="9"/>
    </row>
    <row r="17" spans="1:16" ht="15.75">
      <c r="A17" s="26" t="s">
        <v>29</v>
      </c>
      <c r="B17" s="27"/>
      <c r="C17" s="28"/>
      <c r="D17" s="29">
        <f aca="true" t="shared" si="5" ref="D17:M17">SUM(D18:D18)</f>
        <v>0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1515255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1515255</v>
      </c>
      <c r="O17" s="41">
        <f t="shared" si="1"/>
        <v>196.68419003115264</v>
      </c>
      <c r="P17" s="10"/>
    </row>
    <row r="18" spans="1:16" ht="15">
      <c r="A18" s="12"/>
      <c r="B18" s="42">
        <v>534</v>
      </c>
      <c r="C18" s="19" t="s">
        <v>56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1515255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1515255</v>
      </c>
      <c r="O18" s="44">
        <f t="shared" si="1"/>
        <v>196.68419003115264</v>
      </c>
      <c r="P18" s="9"/>
    </row>
    <row r="19" spans="1:16" ht="15.75">
      <c r="A19" s="26" t="s">
        <v>39</v>
      </c>
      <c r="B19" s="27"/>
      <c r="C19" s="28"/>
      <c r="D19" s="29">
        <f aca="true" t="shared" si="6" ref="D19:M19">SUM(D20:D20)</f>
        <v>0</v>
      </c>
      <c r="E19" s="29">
        <f t="shared" si="6"/>
        <v>917816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4"/>
        <v>917816</v>
      </c>
      <c r="O19" s="41">
        <f t="shared" si="1"/>
        <v>119.134994807892</v>
      </c>
      <c r="P19" s="10"/>
    </row>
    <row r="20" spans="1:16" ht="15">
      <c r="A20" s="12"/>
      <c r="B20" s="42">
        <v>541</v>
      </c>
      <c r="C20" s="19" t="s">
        <v>57</v>
      </c>
      <c r="D20" s="43">
        <v>0</v>
      </c>
      <c r="E20" s="43">
        <v>917816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917816</v>
      </c>
      <c r="O20" s="44">
        <f t="shared" si="1"/>
        <v>119.134994807892</v>
      </c>
      <c r="P20" s="9"/>
    </row>
    <row r="21" spans="1:16" ht="15.75">
      <c r="A21" s="26" t="s">
        <v>31</v>
      </c>
      <c r="B21" s="27"/>
      <c r="C21" s="28"/>
      <c r="D21" s="29">
        <f aca="true" t="shared" si="7" ref="D21:M21">SUM(D22:D22)</f>
        <v>386701</v>
      </c>
      <c r="E21" s="29">
        <f t="shared" si="7"/>
        <v>0</v>
      </c>
      <c r="F21" s="29">
        <f t="shared" si="7"/>
        <v>0</v>
      </c>
      <c r="G21" s="29">
        <f t="shared" si="7"/>
        <v>10533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4"/>
        <v>397234</v>
      </c>
      <c r="O21" s="41">
        <f t="shared" si="1"/>
        <v>51.56204569055036</v>
      </c>
      <c r="P21" s="9"/>
    </row>
    <row r="22" spans="1:16" ht="15">
      <c r="A22" s="12"/>
      <c r="B22" s="42">
        <v>572</v>
      </c>
      <c r="C22" s="19" t="s">
        <v>58</v>
      </c>
      <c r="D22" s="43">
        <v>386701</v>
      </c>
      <c r="E22" s="43">
        <v>0</v>
      </c>
      <c r="F22" s="43">
        <v>0</v>
      </c>
      <c r="G22" s="43">
        <v>10533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397234</v>
      </c>
      <c r="O22" s="44">
        <f t="shared" si="1"/>
        <v>51.56204569055036</v>
      </c>
      <c r="P22" s="9"/>
    </row>
    <row r="23" spans="1:16" ht="15.75">
      <c r="A23" s="26" t="s">
        <v>59</v>
      </c>
      <c r="B23" s="27"/>
      <c r="C23" s="28"/>
      <c r="D23" s="29">
        <f aca="true" t="shared" si="8" ref="D23:M23">SUM(D24:D24)</f>
        <v>2384897</v>
      </c>
      <c r="E23" s="29">
        <f t="shared" si="8"/>
        <v>0</v>
      </c>
      <c r="F23" s="29">
        <f t="shared" si="8"/>
        <v>117253</v>
      </c>
      <c r="G23" s="29">
        <f t="shared" si="8"/>
        <v>0</v>
      </c>
      <c r="H23" s="29">
        <f t="shared" si="8"/>
        <v>0</v>
      </c>
      <c r="I23" s="29">
        <f t="shared" si="8"/>
        <v>258313</v>
      </c>
      <c r="J23" s="29">
        <f t="shared" si="8"/>
        <v>0</v>
      </c>
      <c r="K23" s="29">
        <f t="shared" si="8"/>
        <v>0</v>
      </c>
      <c r="L23" s="29">
        <f t="shared" si="8"/>
        <v>0</v>
      </c>
      <c r="M23" s="29">
        <f t="shared" si="8"/>
        <v>0</v>
      </c>
      <c r="N23" s="29">
        <f t="shared" si="4"/>
        <v>2760463</v>
      </c>
      <c r="O23" s="41">
        <f t="shared" si="1"/>
        <v>358.3155503634476</v>
      </c>
      <c r="P23" s="9"/>
    </row>
    <row r="24" spans="1:16" ht="15.75" thickBot="1">
      <c r="A24" s="12"/>
      <c r="B24" s="42">
        <v>581</v>
      </c>
      <c r="C24" s="19" t="s">
        <v>60</v>
      </c>
      <c r="D24" s="43">
        <v>2384897</v>
      </c>
      <c r="E24" s="43">
        <v>0</v>
      </c>
      <c r="F24" s="43">
        <v>117253</v>
      </c>
      <c r="G24" s="43">
        <v>0</v>
      </c>
      <c r="H24" s="43">
        <v>0</v>
      </c>
      <c r="I24" s="43">
        <v>258313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2760463</v>
      </c>
      <c r="O24" s="44">
        <f t="shared" si="1"/>
        <v>358.3155503634476</v>
      </c>
      <c r="P24" s="9"/>
    </row>
    <row r="25" spans="1:119" ht="16.5" thickBot="1">
      <c r="A25" s="13" t="s">
        <v>10</v>
      </c>
      <c r="B25" s="21"/>
      <c r="C25" s="20"/>
      <c r="D25" s="14">
        <f>SUM(D5,D13,D17,D19,D21,D23)</f>
        <v>12654486</v>
      </c>
      <c r="E25" s="14">
        <f aca="true" t="shared" si="9" ref="E25:M25">SUM(E5,E13,E17,E19,E21,E23)</f>
        <v>917816</v>
      </c>
      <c r="F25" s="14">
        <f t="shared" si="9"/>
        <v>1101650</v>
      </c>
      <c r="G25" s="14">
        <f t="shared" si="9"/>
        <v>158199</v>
      </c>
      <c r="H25" s="14">
        <f t="shared" si="9"/>
        <v>0</v>
      </c>
      <c r="I25" s="14">
        <f t="shared" si="9"/>
        <v>1773568</v>
      </c>
      <c r="J25" s="14">
        <f t="shared" si="9"/>
        <v>0</v>
      </c>
      <c r="K25" s="14">
        <f t="shared" si="9"/>
        <v>0</v>
      </c>
      <c r="L25" s="14">
        <f t="shared" si="9"/>
        <v>0</v>
      </c>
      <c r="M25" s="14">
        <f t="shared" si="9"/>
        <v>194862</v>
      </c>
      <c r="N25" s="14">
        <f t="shared" si="4"/>
        <v>16800581</v>
      </c>
      <c r="O25" s="35">
        <f t="shared" si="1"/>
        <v>2180.7607736240916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5" ht="15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5" ht="15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0" t="s">
        <v>74</v>
      </c>
      <c r="M27" s="90"/>
      <c r="N27" s="90"/>
      <c r="O27" s="39">
        <v>7704</v>
      </c>
    </row>
    <row r="28" spans="1:15" ht="15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3"/>
    </row>
    <row r="29" spans="1:15" ht="15.75" customHeight="1" thickBot="1">
      <c r="A29" s="94" t="s">
        <v>42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</sheetData>
  <sheetProtection/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71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2660172</v>
      </c>
      <c r="E5" s="24">
        <f t="shared" si="0"/>
        <v>0</v>
      </c>
      <c r="F5" s="24">
        <f t="shared" si="0"/>
        <v>968483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3628655</v>
      </c>
      <c r="O5" s="30">
        <f aca="true" t="shared" si="1" ref="O5:O26">(N5/O$28)</f>
        <v>470.88697119127954</v>
      </c>
      <c r="P5" s="6"/>
    </row>
    <row r="6" spans="1:16" ht="15">
      <c r="A6" s="12"/>
      <c r="B6" s="42">
        <v>511</v>
      </c>
      <c r="C6" s="19" t="s">
        <v>19</v>
      </c>
      <c r="D6" s="43">
        <v>147363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147363</v>
      </c>
      <c r="O6" s="44">
        <f t="shared" si="1"/>
        <v>19.12315079159097</v>
      </c>
      <c r="P6" s="9"/>
    </row>
    <row r="7" spans="1:16" ht="15">
      <c r="A7" s="12"/>
      <c r="B7" s="42">
        <v>512</v>
      </c>
      <c r="C7" s="19" t="s">
        <v>20</v>
      </c>
      <c r="D7" s="43">
        <v>724330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724330</v>
      </c>
      <c r="O7" s="44">
        <f t="shared" si="1"/>
        <v>93.99558785362055</v>
      </c>
      <c r="P7" s="9"/>
    </row>
    <row r="8" spans="1:16" ht="15">
      <c r="A8" s="12"/>
      <c r="B8" s="42">
        <v>513</v>
      </c>
      <c r="C8" s="19" t="s">
        <v>21</v>
      </c>
      <c r="D8" s="43">
        <v>435714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435714</v>
      </c>
      <c r="O8" s="44">
        <f t="shared" si="1"/>
        <v>56.54217492862704</v>
      </c>
      <c r="P8" s="9"/>
    </row>
    <row r="9" spans="1:16" ht="15">
      <c r="A9" s="12"/>
      <c r="B9" s="42">
        <v>514</v>
      </c>
      <c r="C9" s="19" t="s">
        <v>22</v>
      </c>
      <c r="D9" s="43">
        <v>646917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646917</v>
      </c>
      <c r="O9" s="44">
        <f t="shared" si="1"/>
        <v>83.94977939268102</v>
      </c>
      <c r="P9" s="9"/>
    </row>
    <row r="10" spans="1:16" ht="15">
      <c r="A10" s="12"/>
      <c r="B10" s="42">
        <v>515</v>
      </c>
      <c r="C10" s="19" t="s">
        <v>23</v>
      </c>
      <c r="D10" s="43">
        <v>350313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350313</v>
      </c>
      <c r="O10" s="44">
        <f t="shared" si="1"/>
        <v>45.45977160654036</v>
      </c>
      <c r="P10" s="9"/>
    </row>
    <row r="11" spans="1:16" ht="15">
      <c r="A11" s="12"/>
      <c r="B11" s="42">
        <v>517</v>
      </c>
      <c r="C11" s="19" t="s">
        <v>47</v>
      </c>
      <c r="D11" s="43">
        <v>0</v>
      </c>
      <c r="E11" s="43">
        <v>0</v>
      </c>
      <c r="F11" s="43">
        <v>968483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968483</v>
      </c>
      <c r="O11" s="44">
        <f t="shared" si="1"/>
        <v>125.67908123540099</v>
      </c>
      <c r="P11" s="9"/>
    </row>
    <row r="12" spans="1:16" ht="15">
      <c r="A12" s="12"/>
      <c r="B12" s="42">
        <v>519</v>
      </c>
      <c r="C12" s="19" t="s">
        <v>55</v>
      </c>
      <c r="D12" s="43">
        <v>355535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355535</v>
      </c>
      <c r="O12" s="44">
        <f t="shared" si="1"/>
        <v>46.137425382818584</v>
      </c>
      <c r="P12" s="9"/>
    </row>
    <row r="13" spans="1:16" ht="15.75">
      <c r="A13" s="26" t="s">
        <v>26</v>
      </c>
      <c r="B13" s="27"/>
      <c r="C13" s="28"/>
      <c r="D13" s="29">
        <f aca="true" t="shared" si="3" ref="D13:M13">SUM(D14:D16)</f>
        <v>6922448</v>
      </c>
      <c r="E13" s="29">
        <f t="shared" si="3"/>
        <v>0</v>
      </c>
      <c r="F13" s="29">
        <f t="shared" si="3"/>
        <v>0</v>
      </c>
      <c r="G13" s="29">
        <f t="shared" si="3"/>
        <v>292486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146902</v>
      </c>
      <c r="N13" s="40">
        <f aca="true" t="shared" si="4" ref="N13:N26">SUM(D13:M13)</f>
        <v>7361836</v>
      </c>
      <c r="O13" s="41">
        <f t="shared" si="1"/>
        <v>955.3381780430833</v>
      </c>
      <c r="P13" s="10"/>
    </row>
    <row r="14" spans="1:16" ht="15">
      <c r="A14" s="12"/>
      <c r="B14" s="42">
        <v>521</v>
      </c>
      <c r="C14" s="19" t="s">
        <v>27</v>
      </c>
      <c r="D14" s="43">
        <v>2607035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2607035</v>
      </c>
      <c r="O14" s="44">
        <f t="shared" si="1"/>
        <v>338.3123540098624</v>
      </c>
      <c r="P14" s="9"/>
    </row>
    <row r="15" spans="1:16" ht="15">
      <c r="A15" s="12"/>
      <c r="B15" s="42">
        <v>522</v>
      </c>
      <c r="C15" s="19" t="s">
        <v>28</v>
      </c>
      <c r="D15" s="43">
        <v>3407455</v>
      </c>
      <c r="E15" s="43">
        <v>0</v>
      </c>
      <c r="F15" s="43">
        <v>0</v>
      </c>
      <c r="G15" s="43">
        <v>292486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146902</v>
      </c>
      <c r="N15" s="43">
        <f t="shared" si="4"/>
        <v>3846843</v>
      </c>
      <c r="O15" s="44">
        <f t="shared" si="1"/>
        <v>499.20101219828706</v>
      </c>
      <c r="P15" s="9"/>
    </row>
    <row r="16" spans="1:16" ht="15">
      <c r="A16" s="12"/>
      <c r="B16" s="42">
        <v>524</v>
      </c>
      <c r="C16" s="19" t="s">
        <v>38</v>
      </c>
      <c r="D16" s="43">
        <v>907958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907958</v>
      </c>
      <c r="O16" s="44">
        <f t="shared" si="1"/>
        <v>117.82481183493381</v>
      </c>
      <c r="P16" s="9"/>
    </row>
    <row r="17" spans="1:16" ht="15.75">
      <c r="A17" s="26" t="s">
        <v>29</v>
      </c>
      <c r="B17" s="27"/>
      <c r="C17" s="28"/>
      <c r="D17" s="29">
        <f aca="true" t="shared" si="5" ref="D17:M17">SUM(D18:D19)</f>
        <v>0</v>
      </c>
      <c r="E17" s="29">
        <f t="shared" si="5"/>
        <v>0</v>
      </c>
      <c r="F17" s="29">
        <f t="shared" si="5"/>
        <v>0</v>
      </c>
      <c r="G17" s="29">
        <f t="shared" si="5"/>
        <v>7489</v>
      </c>
      <c r="H17" s="29">
        <f t="shared" si="5"/>
        <v>0</v>
      </c>
      <c r="I17" s="29">
        <f t="shared" si="5"/>
        <v>5012880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5020369</v>
      </c>
      <c r="O17" s="41">
        <f t="shared" si="1"/>
        <v>651.4883207889956</v>
      </c>
      <c r="P17" s="10"/>
    </row>
    <row r="18" spans="1:16" ht="15">
      <c r="A18" s="12"/>
      <c r="B18" s="42">
        <v>534</v>
      </c>
      <c r="C18" s="19" t="s">
        <v>56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5012880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5012880</v>
      </c>
      <c r="O18" s="44">
        <f t="shared" si="1"/>
        <v>650.5164806644174</v>
      </c>
      <c r="P18" s="9"/>
    </row>
    <row r="19" spans="1:16" ht="15">
      <c r="A19" s="12"/>
      <c r="B19" s="42">
        <v>539</v>
      </c>
      <c r="C19" s="19" t="s">
        <v>30</v>
      </c>
      <c r="D19" s="43">
        <v>0</v>
      </c>
      <c r="E19" s="43">
        <v>0</v>
      </c>
      <c r="F19" s="43">
        <v>0</v>
      </c>
      <c r="G19" s="43">
        <v>7489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7489</v>
      </c>
      <c r="O19" s="44">
        <f t="shared" si="1"/>
        <v>0.9718401245782508</v>
      </c>
      <c r="P19" s="9"/>
    </row>
    <row r="20" spans="1:16" ht="15.75">
      <c r="A20" s="26" t="s">
        <v>39</v>
      </c>
      <c r="B20" s="27"/>
      <c r="C20" s="28"/>
      <c r="D20" s="29">
        <f aca="true" t="shared" si="6" ref="D20:M20">SUM(D21:D21)</f>
        <v>0</v>
      </c>
      <c r="E20" s="29">
        <f t="shared" si="6"/>
        <v>1863616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4"/>
        <v>1863616</v>
      </c>
      <c r="O20" s="41">
        <f t="shared" si="1"/>
        <v>241.83960550220607</v>
      </c>
      <c r="P20" s="10"/>
    </row>
    <row r="21" spans="1:16" ht="15">
      <c r="A21" s="12"/>
      <c r="B21" s="42">
        <v>541</v>
      </c>
      <c r="C21" s="19" t="s">
        <v>57</v>
      </c>
      <c r="D21" s="43">
        <v>0</v>
      </c>
      <c r="E21" s="43">
        <v>1863616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1863616</v>
      </c>
      <c r="O21" s="44">
        <f t="shared" si="1"/>
        <v>241.83960550220607</v>
      </c>
      <c r="P21" s="9"/>
    </row>
    <row r="22" spans="1:16" ht="15.75">
      <c r="A22" s="26" t="s">
        <v>31</v>
      </c>
      <c r="B22" s="27"/>
      <c r="C22" s="28"/>
      <c r="D22" s="29">
        <f aca="true" t="shared" si="7" ref="D22:M22">SUM(D23:D23)</f>
        <v>408985</v>
      </c>
      <c r="E22" s="29">
        <f t="shared" si="7"/>
        <v>0</v>
      </c>
      <c r="F22" s="29">
        <f t="shared" si="7"/>
        <v>0</v>
      </c>
      <c r="G22" s="29">
        <f t="shared" si="7"/>
        <v>53365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4"/>
        <v>462350</v>
      </c>
      <c r="O22" s="41">
        <f t="shared" si="1"/>
        <v>59.9987023098884</v>
      </c>
      <c r="P22" s="9"/>
    </row>
    <row r="23" spans="1:16" ht="15">
      <c r="A23" s="12"/>
      <c r="B23" s="42">
        <v>572</v>
      </c>
      <c r="C23" s="19" t="s">
        <v>58</v>
      </c>
      <c r="D23" s="43">
        <v>408985</v>
      </c>
      <c r="E23" s="43">
        <v>0</v>
      </c>
      <c r="F23" s="43">
        <v>0</v>
      </c>
      <c r="G23" s="43">
        <v>53365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462350</v>
      </c>
      <c r="O23" s="44">
        <f t="shared" si="1"/>
        <v>59.9987023098884</v>
      </c>
      <c r="P23" s="9"/>
    </row>
    <row r="24" spans="1:16" ht="15.75">
      <c r="A24" s="26" t="s">
        <v>59</v>
      </c>
      <c r="B24" s="27"/>
      <c r="C24" s="28"/>
      <c r="D24" s="29">
        <f aca="true" t="shared" si="8" ref="D24:M24">SUM(D25:D25)</f>
        <v>2435533</v>
      </c>
      <c r="E24" s="29">
        <f t="shared" si="8"/>
        <v>0</v>
      </c>
      <c r="F24" s="29">
        <f t="shared" si="8"/>
        <v>0</v>
      </c>
      <c r="G24" s="29">
        <f t="shared" si="8"/>
        <v>0</v>
      </c>
      <c r="H24" s="29">
        <f t="shared" si="8"/>
        <v>0</v>
      </c>
      <c r="I24" s="29">
        <f t="shared" si="8"/>
        <v>225765</v>
      </c>
      <c r="J24" s="29">
        <f t="shared" si="8"/>
        <v>0</v>
      </c>
      <c r="K24" s="29">
        <f t="shared" si="8"/>
        <v>0</v>
      </c>
      <c r="L24" s="29">
        <f t="shared" si="8"/>
        <v>0</v>
      </c>
      <c r="M24" s="29">
        <f t="shared" si="8"/>
        <v>36049</v>
      </c>
      <c r="N24" s="29">
        <f t="shared" si="4"/>
        <v>2697347</v>
      </c>
      <c r="O24" s="41">
        <f t="shared" si="1"/>
        <v>350.03205294575656</v>
      </c>
      <c r="P24" s="9"/>
    </row>
    <row r="25" spans="1:16" ht="15.75" thickBot="1">
      <c r="A25" s="12"/>
      <c r="B25" s="42">
        <v>581</v>
      </c>
      <c r="C25" s="19" t="s">
        <v>60</v>
      </c>
      <c r="D25" s="43">
        <v>2435533</v>
      </c>
      <c r="E25" s="43">
        <v>0</v>
      </c>
      <c r="F25" s="43">
        <v>0</v>
      </c>
      <c r="G25" s="43">
        <v>0</v>
      </c>
      <c r="H25" s="43">
        <v>0</v>
      </c>
      <c r="I25" s="43">
        <v>225765</v>
      </c>
      <c r="J25" s="43">
        <v>0</v>
      </c>
      <c r="K25" s="43">
        <v>0</v>
      </c>
      <c r="L25" s="43">
        <v>0</v>
      </c>
      <c r="M25" s="43">
        <v>36049</v>
      </c>
      <c r="N25" s="43">
        <f t="shared" si="4"/>
        <v>2697347</v>
      </c>
      <c r="O25" s="44">
        <f t="shared" si="1"/>
        <v>350.03205294575656</v>
      </c>
      <c r="P25" s="9"/>
    </row>
    <row r="26" spans="1:119" ht="16.5" thickBot="1">
      <c r="A26" s="13" t="s">
        <v>10</v>
      </c>
      <c r="B26" s="21"/>
      <c r="C26" s="20"/>
      <c r="D26" s="14">
        <f>SUM(D5,D13,D17,D20,D22,D24)</f>
        <v>12427138</v>
      </c>
      <c r="E26" s="14">
        <f aca="true" t="shared" si="9" ref="E26:M26">SUM(E5,E13,E17,E20,E22,E24)</f>
        <v>1863616</v>
      </c>
      <c r="F26" s="14">
        <f t="shared" si="9"/>
        <v>968483</v>
      </c>
      <c r="G26" s="14">
        <f t="shared" si="9"/>
        <v>353340</v>
      </c>
      <c r="H26" s="14">
        <f t="shared" si="9"/>
        <v>0</v>
      </c>
      <c r="I26" s="14">
        <f t="shared" si="9"/>
        <v>5238645</v>
      </c>
      <c r="J26" s="14">
        <f t="shared" si="9"/>
        <v>0</v>
      </c>
      <c r="K26" s="14">
        <f t="shared" si="9"/>
        <v>0</v>
      </c>
      <c r="L26" s="14">
        <f t="shared" si="9"/>
        <v>0</v>
      </c>
      <c r="M26" s="14">
        <f t="shared" si="9"/>
        <v>182951</v>
      </c>
      <c r="N26" s="14">
        <f t="shared" si="4"/>
        <v>21034173</v>
      </c>
      <c r="O26" s="35">
        <f t="shared" si="1"/>
        <v>2729.5838307812096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5" ht="15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5" ht="15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0" t="s">
        <v>72</v>
      </c>
      <c r="M28" s="90"/>
      <c r="N28" s="90"/>
      <c r="O28" s="39">
        <v>7706</v>
      </c>
    </row>
    <row r="29" spans="1:15" ht="15">
      <c r="A29" s="91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3"/>
    </row>
    <row r="30" spans="1:15" ht="15.75" customHeight="1" thickBot="1">
      <c r="A30" s="94" t="s">
        <v>42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</sheetData>
  <sheetProtection/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69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2479780</v>
      </c>
      <c r="E5" s="24">
        <f t="shared" si="0"/>
        <v>0</v>
      </c>
      <c r="F5" s="24">
        <f t="shared" si="0"/>
        <v>925160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3404940</v>
      </c>
      <c r="O5" s="30">
        <f aca="true" t="shared" si="1" ref="O5:O26">(N5/O$28)</f>
        <v>447.1946414499606</v>
      </c>
      <c r="P5" s="6"/>
    </row>
    <row r="6" spans="1:16" ht="15">
      <c r="A6" s="12"/>
      <c r="B6" s="42">
        <v>511</v>
      </c>
      <c r="C6" s="19" t="s">
        <v>19</v>
      </c>
      <c r="D6" s="43">
        <v>160171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160171</v>
      </c>
      <c r="O6" s="44">
        <f t="shared" si="1"/>
        <v>21.03638035198319</v>
      </c>
      <c r="P6" s="9"/>
    </row>
    <row r="7" spans="1:16" ht="15">
      <c r="A7" s="12"/>
      <c r="B7" s="42">
        <v>512</v>
      </c>
      <c r="C7" s="19" t="s">
        <v>20</v>
      </c>
      <c r="D7" s="43">
        <v>700288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700288</v>
      </c>
      <c r="O7" s="44">
        <f t="shared" si="1"/>
        <v>91.97373259784607</v>
      </c>
      <c r="P7" s="9"/>
    </row>
    <row r="8" spans="1:16" ht="15">
      <c r="A8" s="12"/>
      <c r="B8" s="42">
        <v>513</v>
      </c>
      <c r="C8" s="19" t="s">
        <v>21</v>
      </c>
      <c r="D8" s="43">
        <v>395973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395973</v>
      </c>
      <c r="O8" s="44">
        <f t="shared" si="1"/>
        <v>52.005910165484636</v>
      </c>
      <c r="P8" s="9"/>
    </row>
    <row r="9" spans="1:16" ht="15">
      <c r="A9" s="12"/>
      <c r="B9" s="42">
        <v>514</v>
      </c>
      <c r="C9" s="19" t="s">
        <v>22</v>
      </c>
      <c r="D9" s="43">
        <v>546907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546907</v>
      </c>
      <c r="O9" s="44">
        <f t="shared" si="1"/>
        <v>71.8291305489887</v>
      </c>
      <c r="P9" s="9"/>
    </row>
    <row r="10" spans="1:16" ht="15">
      <c r="A10" s="12"/>
      <c r="B10" s="42">
        <v>515</v>
      </c>
      <c r="C10" s="19" t="s">
        <v>23</v>
      </c>
      <c r="D10" s="43">
        <v>351862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351862</v>
      </c>
      <c r="O10" s="44">
        <f t="shared" si="1"/>
        <v>46.21250328342527</v>
      </c>
      <c r="P10" s="9"/>
    </row>
    <row r="11" spans="1:16" ht="15">
      <c r="A11" s="12"/>
      <c r="B11" s="42">
        <v>517</v>
      </c>
      <c r="C11" s="19" t="s">
        <v>47</v>
      </c>
      <c r="D11" s="43">
        <v>0</v>
      </c>
      <c r="E11" s="43">
        <v>0</v>
      </c>
      <c r="F11" s="43">
        <v>925160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925160</v>
      </c>
      <c r="O11" s="44">
        <f t="shared" si="1"/>
        <v>121.50774888363541</v>
      </c>
      <c r="P11" s="9"/>
    </row>
    <row r="12" spans="1:16" ht="15">
      <c r="A12" s="12"/>
      <c r="B12" s="42">
        <v>519</v>
      </c>
      <c r="C12" s="19" t="s">
        <v>55</v>
      </c>
      <c r="D12" s="43">
        <v>324579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324579</v>
      </c>
      <c r="O12" s="44">
        <f t="shared" si="1"/>
        <v>42.62923561859732</v>
      </c>
      <c r="P12" s="9"/>
    </row>
    <row r="13" spans="1:16" ht="15.75">
      <c r="A13" s="26" t="s">
        <v>26</v>
      </c>
      <c r="B13" s="27"/>
      <c r="C13" s="28"/>
      <c r="D13" s="29">
        <f aca="true" t="shared" si="3" ref="D13:M13">SUM(D14:D16)</f>
        <v>5862816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149381</v>
      </c>
      <c r="N13" s="40">
        <f aca="true" t="shared" si="4" ref="N13:N26">SUM(D13:M13)</f>
        <v>6012197</v>
      </c>
      <c r="O13" s="41">
        <f t="shared" si="1"/>
        <v>789.6239821381665</v>
      </c>
      <c r="P13" s="10"/>
    </row>
    <row r="14" spans="1:16" ht="15">
      <c r="A14" s="12"/>
      <c r="B14" s="42">
        <v>521</v>
      </c>
      <c r="C14" s="19" t="s">
        <v>27</v>
      </c>
      <c r="D14" s="43">
        <v>2386777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2386777</v>
      </c>
      <c r="O14" s="44">
        <f t="shared" si="1"/>
        <v>313.47215655371684</v>
      </c>
      <c r="P14" s="9"/>
    </row>
    <row r="15" spans="1:16" ht="15">
      <c r="A15" s="12"/>
      <c r="B15" s="42">
        <v>522</v>
      </c>
      <c r="C15" s="19" t="s">
        <v>28</v>
      </c>
      <c r="D15" s="43">
        <v>2900069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149381</v>
      </c>
      <c r="N15" s="43">
        <f t="shared" si="4"/>
        <v>3049450</v>
      </c>
      <c r="O15" s="44">
        <f t="shared" si="1"/>
        <v>400.5056474914631</v>
      </c>
      <c r="P15" s="9"/>
    </row>
    <row r="16" spans="1:16" ht="15">
      <c r="A16" s="12"/>
      <c r="B16" s="42">
        <v>524</v>
      </c>
      <c r="C16" s="19" t="s">
        <v>38</v>
      </c>
      <c r="D16" s="43">
        <v>575970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575970</v>
      </c>
      <c r="O16" s="44">
        <f t="shared" si="1"/>
        <v>75.6461780929866</v>
      </c>
      <c r="P16" s="9"/>
    </row>
    <row r="17" spans="1:16" ht="15.75">
      <c r="A17" s="26" t="s">
        <v>29</v>
      </c>
      <c r="B17" s="27"/>
      <c r="C17" s="28"/>
      <c r="D17" s="29">
        <f aca="true" t="shared" si="5" ref="D17:M17">SUM(D18:D19)</f>
        <v>0</v>
      </c>
      <c r="E17" s="29">
        <f t="shared" si="5"/>
        <v>0</v>
      </c>
      <c r="F17" s="29">
        <f t="shared" si="5"/>
        <v>0</v>
      </c>
      <c r="G17" s="29">
        <f t="shared" si="5"/>
        <v>11510</v>
      </c>
      <c r="H17" s="29">
        <f t="shared" si="5"/>
        <v>0</v>
      </c>
      <c r="I17" s="29">
        <f t="shared" si="5"/>
        <v>1437778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1449288</v>
      </c>
      <c r="O17" s="41">
        <f t="shared" si="1"/>
        <v>190.34515366430261</v>
      </c>
      <c r="P17" s="10"/>
    </row>
    <row r="18" spans="1:16" ht="15">
      <c r="A18" s="12"/>
      <c r="B18" s="42">
        <v>534</v>
      </c>
      <c r="C18" s="19" t="s">
        <v>56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1437778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1437778</v>
      </c>
      <c r="O18" s="44">
        <f t="shared" si="1"/>
        <v>188.8334646703441</v>
      </c>
      <c r="P18" s="9"/>
    </row>
    <row r="19" spans="1:16" ht="15">
      <c r="A19" s="12"/>
      <c r="B19" s="42">
        <v>539</v>
      </c>
      <c r="C19" s="19" t="s">
        <v>30</v>
      </c>
      <c r="D19" s="43">
        <v>0</v>
      </c>
      <c r="E19" s="43">
        <v>0</v>
      </c>
      <c r="F19" s="43">
        <v>0</v>
      </c>
      <c r="G19" s="43">
        <v>11510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11510</v>
      </c>
      <c r="O19" s="44">
        <f t="shared" si="1"/>
        <v>1.5116889939584974</v>
      </c>
      <c r="P19" s="9"/>
    </row>
    <row r="20" spans="1:16" ht="15.75">
      <c r="A20" s="26" t="s">
        <v>39</v>
      </c>
      <c r="B20" s="27"/>
      <c r="C20" s="28"/>
      <c r="D20" s="29">
        <f aca="true" t="shared" si="6" ref="D20:M20">SUM(D21:D21)</f>
        <v>0</v>
      </c>
      <c r="E20" s="29">
        <f t="shared" si="6"/>
        <v>820071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4"/>
        <v>820071</v>
      </c>
      <c r="O20" s="41">
        <f t="shared" si="1"/>
        <v>107.70567375886525</v>
      </c>
      <c r="P20" s="10"/>
    </row>
    <row r="21" spans="1:16" ht="15">
      <c r="A21" s="12"/>
      <c r="B21" s="42">
        <v>541</v>
      </c>
      <c r="C21" s="19" t="s">
        <v>57</v>
      </c>
      <c r="D21" s="43">
        <v>0</v>
      </c>
      <c r="E21" s="43">
        <v>820071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820071</v>
      </c>
      <c r="O21" s="44">
        <f t="shared" si="1"/>
        <v>107.70567375886525</v>
      </c>
      <c r="P21" s="9"/>
    </row>
    <row r="22" spans="1:16" ht="15.75">
      <c r="A22" s="26" t="s">
        <v>31</v>
      </c>
      <c r="B22" s="27"/>
      <c r="C22" s="28"/>
      <c r="D22" s="29">
        <f aca="true" t="shared" si="7" ref="D22:M22">SUM(D23:D23)</f>
        <v>411897</v>
      </c>
      <c r="E22" s="29">
        <f t="shared" si="7"/>
        <v>0</v>
      </c>
      <c r="F22" s="29">
        <f t="shared" si="7"/>
        <v>0</v>
      </c>
      <c r="G22" s="29">
        <f t="shared" si="7"/>
        <v>365177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4"/>
        <v>777074</v>
      </c>
      <c r="O22" s="41">
        <f t="shared" si="1"/>
        <v>102.05857630680326</v>
      </c>
      <c r="P22" s="9"/>
    </row>
    <row r="23" spans="1:16" ht="15">
      <c r="A23" s="12"/>
      <c r="B23" s="42">
        <v>572</v>
      </c>
      <c r="C23" s="19" t="s">
        <v>58</v>
      </c>
      <c r="D23" s="43">
        <v>411897</v>
      </c>
      <c r="E23" s="43">
        <v>0</v>
      </c>
      <c r="F23" s="43">
        <v>0</v>
      </c>
      <c r="G23" s="43">
        <v>365177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777074</v>
      </c>
      <c r="O23" s="44">
        <f t="shared" si="1"/>
        <v>102.05857630680326</v>
      </c>
      <c r="P23" s="9"/>
    </row>
    <row r="24" spans="1:16" ht="15.75">
      <c r="A24" s="26" t="s">
        <v>59</v>
      </c>
      <c r="B24" s="27"/>
      <c r="C24" s="28"/>
      <c r="D24" s="29">
        <f aca="true" t="shared" si="8" ref="D24:M24">SUM(D25:D25)</f>
        <v>2141369</v>
      </c>
      <c r="E24" s="29">
        <f t="shared" si="8"/>
        <v>0</v>
      </c>
      <c r="F24" s="29">
        <f t="shared" si="8"/>
        <v>0</v>
      </c>
      <c r="G24" s="29">
        <f t="shared" si="8"/>
        <v>0</v>
      </c>
      <c r="H24" s="29">
        <f t="shared" si="8"/>
        <v>0</v>
      </c>
      <c r="I24" s="29">
        <f t="shared" si="8"/>
        <v>205427</v>
      </c>
      <c r="J24" s="29">
        <f t="shared" si="8"/>
        <v>0</v>
      </c>
      <c r="K24" s="29">
        <f t="shared" si="8"/>
        <v>0</v>
      </c>
      <c r="L24" s="29">
        <f t="shared" si="8"/>
        <v>0</v>
      </c>
      <c r="M24" s="29">
        <f t="shared" si="8"/>
        <v>0</v>
      </c>
      <c r="N24" s="29">
        <f t="shared" si="4"/>
        <v>2346796</v>
      </c>
      <c r="O24" s="41">
        <f t="shared" si="1"/>
        <v>308.22117152613606</v>
      </c>
      <c r="P24" s="9"/>
    </row>
    <row r="25" spans="1:16" ht="15.75" thickBot="1">
      <c r="A25" s="12"/>
      <c r="B25" s="42">
        <v>581</v>
      </c>
      <c r="C25" s="19" t="s">
        <v>60</v>
      </c>
      <c r="D25" s="43">
        <v>2141369</v>
      </c>
      <c r="E25" s="43">
        <v>0</v>
      </c>
      <c r="F25" s="43">
        <v>0</v>
      </c>
      <c r="G25" s="43">
        <v>0</v>
      </c>
      <c r="H25" s="43">
        <v>0</v>
      </c>
      <c r="I25" s="43">
        <v>205427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2346796</v>
      </c>
      <c r="O25" s="44">
        <f t="shared" si="1"/>
        <v>308.22117152613606</v>
      </c>
      <c r="P25" s="9"/>
    </row>
    <row r="26" spans="1:119" ht="16.5" thickBot="1">
      <c r="A26" s="13" t="s">
        <v>10</v>
      </c>
      <c r="B26" s="21"/>
      <c r="C26" s="20"/>
      <c r="D26" s="14">
        <f>SUM(D5,D13,D17,D20,D22,D24)</f>
        <v>10895862</v>
      </c>
      <c r="E26" s="14">
        <f aca="true" t="shared" si="9" ref="E26:M26">SUM(E5,E13,E17,E20,E22,E24)</f>
        <v>820071</v>
      </c>
      <c r="F26" s="14">
        <f t="shared" si="9"/>
        <v>925160</v>
      </c>
      <c r="G26" s="14">
        <f t="shared" si="9"/>
        <v>376687</v>
      </c>
      <c r="H26" s="14">
        <f t="shared" si="9"/>
        <v>0</v>
      </c>
      <c r="I26" s="14">
        <f t="shared" si="9"/>
        <v>1643205</v>
      </c>
      <c r="J26" s="14">
        <f t="shared" si="9"/>
        <v>0</v>
      </c>
      <c r="K26" s="14">
        <f t="shared" si="9"/>
        <v>0</v>
      </c>
      <c r="L26" s="14">
        <f t="shared" si="9"/>
        <v>0</v>
      </c>
      <c r="M26" s="14">
        <f t="shared" si="9"/>
        <v>149381</v>
      </c>
      <c r="N26" s="14">
        <f t="shared" si="4"/>
        <v>14810366</v>
      </c>
      <c r="O26" s="35">
        <f t="shared" si="1"/>
        <v>1945.1491988442342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5" ht="15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5" ht="15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0" t="s">
        <v>70</v>
      </c>
      <c r="M28" s="90"/>
      <c r="N28" s="90"/>
      <c r="O28" s="39">
        <v>7614</v>
      </c>
    </row>
    <row r="29" spans="1:15" ht="15">
      <c r="A29" s="91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3"/>
    </row>
    <row r="30" spans="1:15" ht="15.75" customHeight="1" thickBot="1">
      <c r="A30" s="94" t="s">
        <v>42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</sheetData>
  <sheetProtection/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67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2370245</v>
      </c>
      <c r="E5" s="24">
        <f t="shared" si="0"/>
        <v>0</v>
      </c>
      <c r="F5" s="24">
        <f t="shared" si="0"/>
        <v>2399942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4770187</v>
      </c>
      <c r="O5" s="30">
        <f aca="true" t="shared" si="1" ref="O5:O26">(N5/O$28)</f>
        <v>629.9771526677232</v>
      </c>
      <c r="P5" s="6"/>
    </row>
    <row r="6" spans="1:16" ht="15">
      <c r="A6" s="12"/>
      <c r="B6" s="42">
        <v>511</v>
      </c>
      <c r="C6" s="19" t="s">
        <v>19</v>
      </c>
      <c r="D6" s="43">
        <v>130873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130873</v>
      </c>
      <c r="O6" s="44">
        <f t="shared" si="1"/>
        <v>17.2838087691495</v>
      </c>
      <c r="P6" s="9"/>
    </row>
    <row r="7" spans="1:16" ht="15">
      <c r="A7" s="12"/>
      <c r="B7" s="42">
        <v>512</v>
      </c>
      <c r="C7" s="19" t="s">
        <v>20</v>
      </c>
      <c r="D7" s="43">
        <v>691753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691753</v>
      </c>
      <c r="O7" s="44">
        <f t="shared" si="1"/>
        <v>91.3567089276281</v>
      </c>
      <c r="P7" s="9"/>
    </row>
    <row r="8" spans="1:16" ht="15">
      <c r="A8" s="12"/>
      <c r="B8" s="42">
        <v>513</v>
      </c>
      <c r="C8" s="19" t="s">
        <v>21</v>
      </c>
      <c r="D8" s="43">
        <v>337631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337631</v>
      </c>
      <c r="O8" s="44">
        <f t="shared" si="1"/>
        <v>44.589408346539884</v>
      </c>
      <c r="P8" s="9"/>
    </row>
    <row r="9" spans="1:16" ht="15">
      <c r="A9" s="12"/>
      <c r="B9" s="42">
        <v>514</v>
      </c>
      <c r="C9" s="19" t="s">
        <v>22</v>
      </c>
      <c r="D9" s="43">
        <v>534602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534602</v>
      </c>
      <c r="O9" s="44">
        <f t="shared" si="1"/>
        <v>70.60248283148442</v>
      </c>
      <c r="P9" s="9"/>
    </row>
    <row r="10" spans="1:16" ht="15">
      <c r="A10" s="12"/>
      <c r="B10" s="42">
        <v>515</v>
      </c>
      <c r="C10" s="19" t="s">
        <v>23</v>
      </c>
      <c r="D10" s="43">
        <v>358063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358063</v>
      </c>
      <c r="O10" s="44">
        <f t="shared" si="1"/>
        <v>47.2877707342842</v>
      </c>
      <c r="P10" s="9"/>
    </row>
    <row r="11" spans="1:16" ht="15">
      <c r="A11" s="12"/>
      <c r="B11" s="42">
        <v>517</v>
      </c>
      <c r="C11" s="19" t="s">
        <v>47</v>
      </c>
      <c r="D11" s="43">
        <v>0</v>
      </c>
      <c r="E11" s="43">
        <v>0</v>
      </c>
      <c r="F11" s="43">
        <v>2399942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2399942</v>
      </c>
      <c r="O11" s="44">
        <f t="shared" si="1"/>
        <v>316.94955097728473</v>
      </c>
      <c r="P11" s="9"/>
    </row>
    <row r="12" spans="1:16" ht="15">
      <c r="A12" s="12"/>
      <c r="B12" s="42">
        <v>519</v>
      </c>
      <c r="C12" s="19" t="s">
        <v>55</v>
      </c>
      <c r="D12" s="43">
        <v>317323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317323</v>
      </c>
      <c r="O12" s="44">
        <f t="shared" si="1"/>
        <v>41.90742208135235</v>
      </c>
      <c r="P12" s="9"/>
    </row>
    <row r="13" spans="1:16" ht="15.75">
      <c r="A13" s="26" t="s">
        <v>26</v>
      </c>
      <c r="B13" s="27"/>
      <c r="C13" s="28"/>
      <c r="D13" s="29">
        <f aca="true" t="shared" si="3" ref="D13:M13">SUM(D14:D16)</f>
        <v>5843324</v>
      </c>
      <c r="E13" s="29">
        <f t="shared" si="3"/>
        <v>0</v>
      </c>
      <c r="F13" s="29">
        <f t="shared" si="3"/>
        <v>0</v>
      </c>
      <c r="G13" s="29">
        <f t="shared" si="3"/>
        <v>206497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115288</v>
      </c>
      <c r="N13" s="40">
        <f aca="true" t="shared" si="4" ref="N13:N26">SUM(D13:M13)</f>
        <v>6165109</v>
      </c>
      <c r="O13" s="41">
        <f t="shared" si="1"/>
        <v>814.1982303222399</v>
      </c>
      <c r="P13" s="10"/>
    </row>
    <row r="14" spans="1:16" ht="15">
      <c r="A14" s="12"/>
      <c r="B14" s="42">
        <v>521</v>
      </c>
      <c r="C14" s="19" t="s">
        <v>27</v>
      </c>
      <c r="D14" s="43">
        <v>2342222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2342222</v>
      </c>
      <c r="O14" s="44">
        <f t="shared" si="1"/>
        <v>309.3267300581088</v>
      </c>
      <c r="P14" s="9"/>
    </row>
    <row r="15" spans="1:16" ht="15">
      <c r="A15" s="12"/>
      <c r="B15" s="42">
        <v>522</v>
      </c>
      <c r="C15" s="19" t="s">
        <v>28</v>
      </c>
      <c r="D15" s="43">
        <v>2838836</v>
      </c>
      <c r="E15" s="43">
        <v>0</v>
      </c>
      <c r="F15" s="43">
        <v>0</v>
      </c>
      <c r="G15" s="43">
        <v>206497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115288</v>
      </c>
      <c r="N15" s="43">
        <f t="shared" si="4"/>
        <v>3160621</v>
      </c>
      <c r="O15" s="44">
        <f t="shared" si="1"/>
        <v>417.4090068674062</v>
      </c>
      <c r="P15" s="9"/>
    </row>
    <row r="16" spans="1:16" ht="15">
      <c r="A16" s="12"/>
      <c r="B16" s="42">
        <v>524</v>
      </c>
      <c r="C16" s="19" t="s">
        <v>38</v>
      </c>
      <c r="D16" s="43">
        <v>662266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662266</v>
      </c>
      <c r="O16" s="44">
        <f t="shared" si="1"/>
        <v>87.46249339672478</v>
      </c>
      <c r="P16" s="9"/>
    </row>
    <row r="17" spans="1:16" ht="15.75">
      <c r="A17" s="26" t="s">
        <v>29</v>
      </c>
      <c r="B17" s="27"/>
      <c r="C17" s="28"/>
      <c r="D17" s="29">
        <f aca="true" t="shared" si="5" ref="D17:M17">SUM(D18:D19)</f>
        <v>0</v>
      </c>
      <c r="E17" s="29">
        <f t="shared" si="5"/>
        <v>0</v>
      </c>
      <c r="F17" s="29">
        <f t="shared" si="5"/>
        <v>0</v>
      </c>
      <c r="G17" s="29">
        <f t="shared" si="5"/>
        <v>196065</v>
      </c>
      <c r="H17" s="29">
        <f t="shared" si="5"/>
        <v>0</v>
      </c>
      <c r="I17" s="29">
        <f t="shared" si="5"/>
        <v>776993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973058</v>
      </c>
      <c r="O17" s="41">
        <f t="shared" si="1"/>
        <v>128.50739566825146</v>
      </c>
      <c r="P17" s="10"/>
    </row>
    <row r="18" spans="1:16" ht="15">
      <c r="A18" s="12"/>
      <c r="B18" s="42">
        <v>534</v>
      </c>
      <c r="C18" s="19" t="s">
        <v>56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776993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776993</v>
      </c>
      <c r="O18" s="44">
        <f t="shared" si="1"/>
        <v>102.61397253037507</v>
      </c>
      <c r="P18" s="9"/>
    </row>
    <row r="19" spans="1:16" ht="15">
      <c r="A19" s="12"/>
      <c r="B19" s="42">
        <v>539</v>
      </c>
      <c r="C19" s="19" t="s">
        <v>30</v>
      </c>
      <c r="D19" s="43">
        <v>0</v>
      </c>
      <c r="E19" s="43">
        <v>0</v>
      </c>
      <c r="F19" s="43">
        <v>0</v>
      </c>
      <c r="G19" s="43">
        <v>196065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196065</v>
      </c>
      <c r="O19" s="44">
        <f t="shared" si="1"/>
        <v>25.893423137876386</v>
      </c>
      <c r="P19" s="9"/>
    </row>
    <row r="20" spans="1:16" ht="15.75">
      <c r="A20" s="26" t="s">
        <v>39</v>
      </c>
      <c r="B20" s="27"/>
      <c r="C20" s="28"/>
      <c r="D20" s="29">
        <f aca="true" t="shared" si="6" ref="D20:M20">SUM(D21:D21)</f>
        <v>0</v>
      </c>
      <c r="E20" s="29">
        <f t="shared" si="6"/>
        <v>1573351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4"/>
        <v>1573351</v>
      </c>
      <c r="O20" s="41">
        <f t="shared" si="1"/>
        <v>207.78539355520337</v>
      </c>
      <c r="P20" s="10"/>
    </row>
    <row r="21" spans="1:16" ht="15">
      <c r="A21" s="12"/>
      <c r="B21" s="42">
        <v>541</v>
      </c>
      <c r="C21" s="19" t="s">
        <v>57</v>
      </c>
      <c r="D21" s="43">
        <v>0</v>
      </c>
      <c r="E21" s="43">
        <v>1573351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1573351</v>
      </c>
      <c r="O21" s="44">
        <f t="shared" si="1"/>
        <v>207.78539355520337</v>
      </c>
      <c r="P21" s="9"/>
    </row>
    <row r="22" spans="1:16" ht="15.75">
      <c r="A22" s="26" t="s">
        <v>31</v>
      </c>
      <c r="B22" s="27"/>
      <c r="C22" s="28"/>
      <c r="D22" s="29">
        <f aca="true" t="shared" si="7" ref="D22:M22">SUM(D23:D23)</f>
        <v>361556</v>
      </c>
      <c r="E22" s="29">
        <f t="shared" si="7"/>
        <v>0</v>
      </c>
      <c r="F22" s="29">
        <f t="shared" si="7"/>
        <v>0</v>
      </c>
      <c r="G22" s="29">
        <f t="shared" si="7"/>
        <v>8144076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4"/>
        <v>8505632</v>
      </c>
      <c r="O22" s="41">
        <f t="shared" si="1"/>
        <v>1123.3005810882198</v>
      </c>
      <c r="P22" s="9"/>
    </row>
    <row r="23" spans="1:16" ht="15">
      <c r="A23" s="12"/>
      <c r="B23" s="42">
        <v>572</v>
      </c>
      <c r="C23" s="19" t="s">
        <v>58</v>
      </c>
      <c r="D23" s="43">
        <v>361556</v>
      </c>
      <c r="E23" s="43">
        <v>0</v>
      </c>
      <c r="F23" s="43">
        <v>0</v>
      </c>
      <c r="G23" s="43">
        <v>8144076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8505632</v>
      </c>
      <c r="O23" s="44">
        <f t="shared" si="1"/>
        <v>1123.3005810882198</v>
      </c>
      <c r="P23" s="9"/>
    </row>
    <row r="24" spans="1:16" ht="15.75">
      <c r="A24" s="26" t="s">
        <v>59</v>
      </c>
      <c r="B24" s="27"/>
      <c r="C24" s="28"/>
      <c r="D24" s="29">
        <f aca="true" t="shared" si="8" ref="D24:M24">SUM(D25:D25)</f>
        <v>4082228</v>
      </c>
      <c r="E24" s="29">
        <f t="shared" si="8"/>
        <v>0</v>
      </c>
      <c r="F24" s="29">
        <f t="shared" si="8"/>
        <v>0</v>
      </c>
      <c r="G24" s="29">
        <f t="shared" si="8"/>
        <v>0</v>
      </c>
      <c r="H24" s="29">
        <f t="shared" si="8"/>
        <v>0</v>
      </c>
      <c r="I24" s="29">
        <f t="shared" si="8"/>
        <v>185828</v>
      </c>
      <c r="J24" s="29">
        <f t="shared" si="8"/>
        <v>0</v>
      </c>
      <c r="K24" s="29">
        <f t="shared" si="8"/>
        <v>0</v>
      </c>
      <c r="L24" s="29">
        <f t="shared" si="8"/>
        <v>0</v>
      </c>
      <c r="M24" s="29">
        <f t="shared" si="8"/>
        <v>19000</v>
      </c>
      <c r="N24" s="29">
        <f t="shared" si="4"/>
        <v>4287056</v>
      </c>
      <c r="O24" s="41">
        <f t="shared" si="1"/>
        <v>566.1722134178552</v>
      </c>
      <c r="P24" s="9"/>
    </row>
    <row r="25" spans="1:16" ht="15.75" thickBot="1">
      <c r="A25" s="12"/>
      <c r="B25" s="42">
        <v>581</v>
      </c>
      <c r="C25" s="19" t="s">
        <v>60</v>
      </c>
      <c r="D25" s="43">
        <v>4082228</v>
      </c>
      <c r="E25" s="43">
        <v>0</v>
      </c>
      <c r="F25" s="43">
        <v>0</v>
      </c>
      <c r="G25" s="43">
        <v>0</v>
      </c>
      <c r="H25" s="43">
        <v>0</v>
      </c>
      <c r="I25" s="43">
        <v>185828</v>
      </c>
      <c r="J25" s="43">
        <v>0</v>
      </c>
      <c r="K25" s="43">
        <v>0</v>
      </c>
      <c r="L25" s="43">
        <v>0</v>
      </c>
      <c r="M25" s="43">
        <v>19000</v>
      </c>
      <c r="N25" s="43">
        <f t="shared" si="4"/>
        <v>4287056</v>
      </c>
      <c r="O25" s="44">
        <f t="shared" si="1"/>
        <v>566.1722134178552</v>
      </c>
      <c r="P25" s="9"/>
    </row>
    <row r="26" spans="1:119" ht="16.5" thickBot="1">
      <c r="A26" s="13" t="s">
        <v>10</v>
      </c>
      <c r="B26" s="21"/>
      <c r="C26" s="20"/>
      <c r="D26" s="14">
        <f>SUM(D5,D13,D17,D20,D22,D24)</f>
        <v>12657353</v>
      </c>
      <c r="E26" s="14">
        <f aca="true" t="shared" si="9" ref="E26:M26">SUM(E5,E13,E17,E20,E22,E24)</f>
        <v>1573351</v>
      </c>
      <c r="F26" s="14">
        <f t="shared" si="9"/>
        <v>2399942</v>
      </c>
      <c r="G26" s="14">
        <f t="shared" si="9"/>
        <v>8546638</v>
      </c>
      <c r="H26" s="14">
        <f t="shared" si="9"/>
        <v>0</v>
      </c>
      <c r="I26" s="14">
        <f t="shared" si="9"/>
        <v>962821</v>
      </c>
      <c r="J26" s="14">
        <f t="shared" si="9"/>
        <v>0</v>
      </c>
      <c r="K26" s="14">
        <f t="shared" si="9"/>
        <v>0</v>
      </c>
      <c r="L26" s="14">
        <f t="shared" si="9"/>
        <v>0</v>
      </c>
      <c r="M26" s="14">
        <f t="shared" si="9"/>
        <v>134288</v>
      </c>
      <c r="N26" s="14">
        <f t="shared" si="4"/>
        <v>26274393</v>
      </c>
      <c r="O26" s="35">
        <f t="shared" si="1"/>
        <v>3469.9409667194927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5" ht="15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5" ht="15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0" t="s">
        <v>68</v>
      </c>
      <c r="M28" s="90"/>
      <c r="N28" s="90"/>
      <c r="O28" s="39">
        <v>7572</v>
      </c>
    </row>
    <row r="29" spans="1:15" ht="15">
      <c r="A29" s="91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3"/>
    </row>
    <row r="30" spans="1:15" ht="15.75" customHeight="1" thickBot="1">
      <c r="A30" s="94" t="s">
        <v>42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</sheetData>
  <sheetProtection/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62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2218614</v>
      </c>
      <c r="E5" s="24">
        <f t="shared" si="0"/>
        <v>0</v>
      </c>
      <c r="F5" s="24">
        <f t="shared" si="0"/>
        <v>724704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2943318</v>
      </c>
      <c r="O5" s="30">
        <f aca="true" t="shared" si="1" ref="O5:O26">(N5/O$28)</f>
        <v>398.3377994315875</v>
      </c>
      <c r="P5" s="6"/>
    </row>
    <row r="6" spans="1:16" ht="15">
      <c r="A6" s="12"/>
      <c r="B6" s="42">
        <v>511</v>
      </c>
      <c r="C6" s="19" t="s">
        <v>19</v>
      </c>
      <c r="D6" s="43">
        <v>126331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126331</v>
      </c>
      <c r="O6" s="44">
        <f t="shared" si="1"/>
        <v>17.097171471105696</v>
      </c>
      <c r="P6" s="9"/>
    </row>
    <row r="7" spans="1:16" ht="15">
      <c r="A7" s="12"/>
      <c r="B7" s="42">
        <v>512</v>
      </c>
      <c r="C7" s="19" t="s">
        <v>20</v>
      </c>
      <c r="D7" s="43">
        <v>650723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650723</v>
      </c>
      <c r="O7" s="44">
        <f t="shared" si="1"/>
        <v>88.0664501285695</v>
      </c>
      <c r="P7" s="9"/>
    </row>
    <row r="8" spans="1:16" ht="15">
      <c r="A8" s="12"/>
      <c r="B8" s="42">
        <v>513</v>
      </c>
      <c r="C8" s="19" t="s">
        <v>21</v>
      </c>
      <c r="D8" s="43">
        <v>278215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278215</v>
      </c>
      <c r="O8" s="44">
        <f t="shared" si="1"/>
        <v>37.65259169035052</v>
      </c>
      <c r="P8" s="9"/>
    </row>
    <row r="9" spans="1:16" ht="15">
      <c r="A9" s="12"/>
      <c r="B9" s="42">
        <v>514</v>
      </c>
      <c r="C9" s="19" t="s">
        <v>22</v>
      </c>
      <c r="D9" s="43">
        <v>539869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539869</v>
      </c>
      <c r="O9" s="44">
        <f t="shared" si="1"/>
        <v>73.06387873866558</v>
      </c>
      <c r="P9" s="9"/>
    </row>
    <row r="10" spans="1:16" ht="15">
      <c r="A10" s="12"/>
      <c r="B10" s="42">
        <v>515</v>
      </c>
      <c r="C10" s="19" t="s">
        <v>23</v>
      </c>
      <c r="D10" s="43">
        <v>322905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322905</v>
      </c>
      <c r="O10" s="44">
        <f t="shared" si="1"/>
        <v>43.70077141697117</v>
      </c>
      <c r="P10" s="9"/>
    </row>
    <row r="11" spans="1:16" ht="15">
      <c r="A11" s="12"/>
      <c r="B11" s="42">
        <v>517</v>
      </c>
      <c r="C11" s="19" t="s">
        <v>47</v>
      </c>
      <c r="D11" s="43">
        <v>0</v>
      </c>
      <c r="E11" s="43">
        <v>0</v>
      </c>
      <c r="F11" s="43">
        <v>724704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724704</v>
      </c>
      <c r="O11" s="44">
        <f t="shared" si="1"/>
        <v>98.07876573284612</v>
      </c>
      <c r="P11" s="9"/>
    </row>
    <row r="12" spans="1:16" ht="15">
      <c r="A12" s="12"/>
      <c r="B12" s="42">
        <v>519</v>
      </c>
      <c r="C12" s="19" t="s">
        <v>55</v>
      </c>
      <c r="D12" s="43">
        <v>300571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300571</v>
      </c>
      <c r="O12" s="44">
        <f t="shared" si="1"/>
        <v>40.6781702530789</v>
      </c>
      <c r="P12" s="9"/>
    </row>
    <row r="13" spans="1:16" ht="15.75">
      <c r="A13" s="26" t="s">
        <v>26</v>
      </c>
      <c r="B13" s="27"/>
      <c r="C13" s="28"/>
      <c r="D13" s="29">
        <f aca="true" t="shared" si="3" ref="D13:M13">SUM(D14:D16)</f>
        <v>5663688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145105</v>
      </c>
      <c r="N13" s="40">
        <f aca="true" t="shared" si="4" ref="N13:N26">SUM(D13:M13)</f>
        <v>5808793</v>
      </c>
      <c r="O13" s="41">
        <f t="shared" si="1"/>
        <v>786.1406144268507</v>
      </c>
      <c r="P13" s="10"/>
    </row>
    <row r="14" spans="1:16" ht="15">
      <c r="A14" s="12"/>
      <c r="B14" s="42">
        <v>521</v>
      </c>
      <c r="C14" s="19" t="s">
        <v>27</v>
      </c>
      <c r="D14" s="43">
        <v>2276308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2276308</v>
      </c>
      <c r="O14" s="44">
        <f t="shared" si="1"/>
        <v>308.06712681012317</v>
      </c>
      <c r="P14" s="9"/>
    </row>
    <row r="15" spans="1:16" ht="15">
      <c r="A15" s="12"/>
      <c r="B15" s="42">
        <v>522</v>
      </c>
      <c r="C15" s="19" t="s">
        <v>28</v>
      </c>
      <c r="D15" s="43">
        <v>2851226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145105</v>
      </c>
      <c r="N15" s="43">
        <f t="shared" si="4"/>
        <v>2996331</v>
      </c>
      <c r="O15" s="44">
        <f t="shared" si="1"/>
        <v>405.512383272432</v>
      </c>
      <c r="P15" s="9"/>
    </row>
    <row r="16" spans="1:16" ht="15">
      <c r="A16" s="12"/>
      <c r="B16" s="42">
        <v>524</v>
      </c>
      <c r="C16" s="19" t="s">
        <v>38</v>
      </c>
      <c r="D16" s="43">
        <v>536154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536154</v>
      </c>
      <c r="O16" s="44">
        <f t="shared" si="1"/>
        <v>72.56110434429557</v>
      </c>
      <c r="P16" s="9"/>
    </row>
    <row r="17" spans="1:16" ht="15.75">
      <c r="A17" s="26" t="s">
        <v>29</v>
      </c>
      <c r="B17" s="27"/>
      <c r="C17" s="28"/>
      <c r="D17" s="29">
        <f aca="true" t="shared" si="5" ref="D17:M17">SUM(D18:D19)</f>
        <v>0</v>
      </c>
      <c r="E17" s="29">
        <f t="shared" si="5"/>
        <v>0</v>
      </c>
      <c r="F17" s="29">
        <f t="shared" si="5"/>
        <v>0</v>
      </c>
      <c r="G17" s="29">
        <f t="shared" si="5"/>
        <v>5876</v>
      </c>
      <c r="H17" s="29">
        <f t="shared" si="5"/>
        <v>0</v>
      </c>
      <c r="I17" s="29">
        <f t="shared" si="5"/>
        <v>761680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767556</v>
      </c>
      <c r="O17" s="41">
        <f t="shared" si="1"/>
        <v>103.87819732034104</v>
      </c>
      <c r="P17" s="10"/>
    </row>
    <row r="18" spans="1:16" ht="15">
      <c r="A18" s="12"/>
      <c r="B18" s="42">
        <v>534</v>
      </c>
      <c r="C18" s="19" t="s">
        <v>56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761680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761680</v>
      </c>
      <c r="O18" s="44">
        <f t="shared" si="1"/>
        <v>103.08296115847882</v>
      </c>
      <c r="P18" s="9"/>
    </row>
    <row r="19" spans="1:16" ht="15">
      <c r="A19" s="12"/>
      <c r="B19" s="42">
        <v>539</v>
      </c>
      <c r="C19" s="19" t="s">
        <v>30</v>
      </c>
      <c r="D19" s="43">
        <v>0</v>
      </c>
      <c r="E19" s="43">
        <v>0</v>
      </c>
      <c r="F19" s="43">
        <v>0</v>
      </c>
      <c r="G19" s="43">
        <v>5876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5876</v>
      </c>
      <c r="O19" s="44">
        <f t="shared" si="1"/>
        <v>0.7952361618622277</v>
      </c>
      <c r="P19" s="9"/>
    </row>
    <row r="20" spans="1:16" ht="15.75">
      <c r="A20" s="26" t="s">
        <v>39</v>
      </c>
      <c r="B20" s="27"/>
      <c r="C20" s="28"/>
      <c r="D20" s="29">
        <f aca="true" t="shared" si="6" ref="D20:M20">SUM(D21:D21)</f>
        <v>0</v>
      </c>
      <c r="E20" s="29">
        <f t="shared" si="6"/>
        <v>959023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4"/>
        <v>959023</v>
      </c>
      <c r="O20" s="41">
        <f t="shared" si="1"/>
        <v>129.79063472729734</v>
      </c>
      <c r="P20" s="10"/>
    </row>
    <row r="21" spans="1:16" ht="15">
      <c r="A21" s="12"/>
      <c r="B21" s="42">
        <v>541</v>
      </c>
      <c r="C21" s="19" t="s">
        <v>57</v>
      </c>
      <c r="D21" s="43">
        <v>0</v>
      </c>
      <c r="E21" s="43">
        <v>959023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959023</v>
      </c>
      <c r="O21" s="44">
        <f t="shared" si="1"/>
        <v>129.79063472729734</v>
      </c>
      <c r="P21" s="9"/>
    </row>
    <row r="22" spans="1:16" ht="15.75">
      <c r="A22" s="26" t="s">
        <v>31</v>
      </c>
      <c r="B22" s="27"/>
      <c r="C22" s="28"/>
      <c r="D22" s="29">
        <f aca="true" t="shared" si="7" ref="D22:M22">SUM(D23:D23)</f>
        <v>286488</v>
      </c>
      <c r="E22" s="29">
        <f t="shared" si="7"/>
        <v>0</v>
      </c>
      <c r="F22" s="29">
        <f t="shared" si="7"/>
        <v>0</v>
      </c>
      <c r="G22" s="29">
        <f t="shared" si="7"/>
        <v>324745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4"/>
        <v>611233</v>
      </c>
      <c r="O22" s="41">
        <f t="shared" si="1"/>
        <v>82.72201921775613</v>
      </c>
      <c r="P22" s="9"/>
    </row>
    <row r="23" spans="1:16" ht="15">
      <c r="A23" s="12"/>
      <c r="B23" s="42">
        <v>572</v>
      </c>
      <c r="C23" s="19" t="s">
        <v>58</v>
      </c>
      <c r="D23" s="43">
        <v>286488</v>
      </c>
      <c r="E23" s="43">
        <v>0</v>
      </c>
      <c r="F23" s="43">
        <v>0</v>
      </c>
      <c r="G23" s="43">
        <v>324745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611233</v>
      </c>
      <c r="O23" s="44">
        <f t="shared" si="1"/>
        <v>82.72201921775613</v>
      </c>
      <c r="P23" s="9"/>
    </row>
    <row r="24" spans="1:16" ht="15.75">
      <c r="A24" s="26" t="s">
        <v>59</v>
      </c>
      <c r="B24" s="27"/>
      <c r="C24" s="28"/>
      <c r="D24" s="29">
        <f aca="true" t="shared" si="8" ref="D24:M24">SUM(D25:D25)</f>
        <v>1769793</v>
      </c>
      <c r="E24" s="29">
        <f t="shared" si="8"/>
        <v>0</v>
      </c>
      <c r="F24" s="29">
        <f t="shared" si="8"/>
        <v>0</v>
      </c>
      <c r="G24" s="29">
        <f t="shared" si="8"/>
        <v>0</v>
      </c>
      <c r="H24" s="29">
        <f t="shared" si="8"/>
        <v>0</v>
      </c>
      <c r="I24" s="29">
        <f t="shared" si="8"/>
        <v>168833</v>
      </c>
      <c r="J24" s="29">
        <f t="shared" si="8"/>
        <v>0</v>
      </c>
      <c r="K24" s="29">
        <f t="shared" si="8"/>
        <v>0</v>
      </c>
      <c r="L24" s="29">
        <f t="shared" si="8"/>
        <v>0</v>
      </c>
      <c r="M24" s="29">
        <f t="shared" si="8"/>
        <v>0</v>
      </c>
      <c r="N24" s="29">
        <f t="shared" si="4"/>
        <v>1938626</v>
      </c>
      <c r="O24" s="41">
        <f t="shared" si="1"/>
        <v>262.3664907294627</v>
      </c>
      <c r="P24" s="9"/>
    </row>
    <row r="25" spans="1:16" ht="15.75" thickBot="1">
      <c r="A25" s="12"/>
      <c r="B25" s="42">
        <v>581</v>
      </c>
      <c r="C25" s="19" t="s">
        <v>60</v>
      </c>
      <c r="D25" s="43">
        <v>1769793</v>
      </c>
      <c r="E25" s="43">
        <v>0</v>
      </c>
      <c r="F25" s="43">
        <v>0</v>
      </c>
      <c r="G25" s="43">
        <v>0</v>
      </c>
      <c r="H25" s="43">
        <v>0</v>
      </c>
      <c r="I25" s="43">
        <v>168833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1938626</v>
      </c>
      <c r="O25" s="44">
        <f t="shared" si="1"/>
        <v>262.3664907294627</v>
      </c>
      <c r="P25" s="9"/>
    </row>
    <row r="26" spans="1:119" ht="16.5" thickBot="1">
      <c r="A26" s="13" t="s">
        <v>10</v>
      </c>
      <c r="B26" s="21"/>
      <c r="C26" s="20"/>
      <c r="D26" s="14">
        <f>SUM(D5,D13,D17,D20,D22,D24)</f>
        <v>9938583</v>
      </c>
      <c r="E26" s="14">
        <f aca="true" t="shared" si="9" ref="E26:M26">SUM(E5,E13,E17,E20,E22,E24)</f>
        <v>959023</v>
      </c>
      <c r="F26" s="14">
        <f t="shared" si="9"/>
        <v>724704</v>
      </c>
      <c r="G26" s="14">
        <f t="shared" si="9"/>
        <v>330621</v>
      </c>
      <c r="H26" s="14">
        <f t="shared" si="9"/>
        <v>0</v>
      </c>
      <c r="I26" s="14">
        <f t="shared" si="9"/>
        <v>930513</v>
      </c>
      <c r="J26" s="14">
        <f t="shared" si="9"/>
        <v>0</v>
      </c>
      <c r="K26" s="14">
        <f t="shared" si="9"/>
        <v>0</v>
      </c>
      <c r="L26" s="14">
        <f t="shared" si="9"/>
        <v>0</v>
      </c>
      <c r="M26" s="14">
        <f t="shared" si="9"/>
        <v>145105</v>
      </c>
      <c r="N26" s="14">
        <f t="shared" si="4"/>
        <v>13028549</v>
      </c>
      <c r="O26" s="35">
        <f t="shared" si="1"/>
        <v>1763.2357558532954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5" ht="15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5" ht="15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0" t="s">
        <v>63</v>
      </c>
      <c r="M28" s="90"/>
      <c r="N28" s="90"/>
      <c r="O28" s="39">
        <v>7389</v>
      </c>
    </row>
    <row r="29" spans="1:15" ht="15">
      <c r="A29" s="91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3"/>
    </row>
    <row r="30" spans="1:15" ht="15.75" customHeight="1" thickBot="1">
      <c r="A30" s="94" t="s">
        <v>42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</sheetData>
  <sheetProtection/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7" width="9.77734375" style="60" customWidth="1"/>
    <col min="18" max="16384" width="9.77734375" style="46" customWidth="1"/>
  </cols>
  <sheetData>
    <row r="1" spans="1:17" ht="27.75">
      <c r="A1" s="121" t="s">
        <v>36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45"/>
      <c r="Q1" s="46"/>
    </row>
    <row r="2" spans="1:17" ht="24" thickBot="1">
      <c r="A2" s="124" t="s">
        <v>54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45"/>
      <c r="Q2" s="46"/>
    </row>
    <row r="3" spans="1:17" ht="18" customHeight="1">
      <c r="A3" s="127" t="s">
        <v>12</v>
      </c>
      <c r="B3" s="128"/>
      <c r="C3" s="129"/>
      <c r="D3" s="133" t="s">
        <v>6</v>
      </c>
      <c r="E3" s="134"/>
      <c r="F3" s="134"/>
      <c r="G3" s="134"/>
      <c r="H3" s="135"/>
      <c r="I3" s="133" t="s">
        <v>7</v>
      </c>
      <c r="J3" s="135"/>
      <c r="K3" s="133" t="s">
        <v>9</v>
      </c>
      <c r="L3" s="135"/>
      <c r="M3" s="47"/>
      <c r="N3" s="48"/>
      <c r="O3" s="136" t="s">
        <v>17</v>
      </c>
      <c r="P3" s="49"/>
      <c r="Q3" s="46"/>
    </row>
    <row r="4" spans="1:133" ht="32.25" customHeight="1" thickBot="1">
      <c r="A4" s="130"/>
      <c r="B4" s="131"/>
      <c r="C4" s="132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37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6" ht="15.75">
      <c r="A5" s="54" t="s">
        <v>18</v>
      </c>
      <c r="B5" s="55"/>
      <c r="C5" s="55"/>
      <c r="D5" s="56">
        <f aca="true" t="shared" si="0" ref="D5:M5">SUM(D6:D12)</f>
        <v>2183826</v>
      </c>
      <c r="E5" s="56">
        <f t="shared" si="0"/>
        <v>0</v>
      </c>
      <c r="F5" s="56">
        <f t="shared" si="0"/>
        <v>721230</v>
      </c>
      <c r="G5" s="56">
        <f t="shared" si="0"/>
        <v>0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0</v>
      </c>
      <c r="L5" s="56">
        <f t="shared" si="0"/>
        <v>0</v>
      </c>
      <c r="M5" s="56">
        <f t="shared" si="0"/>
        <v>0</v>
      </c>
      <c r="N5" s="57">
        <f>SUM(D5:M5)</f>
        <v>2905056</v>
      </c>
      <c r="O5" s="58">
        <f aca="true" t="shared" si="1" ref="O5:O26">(N5/O$28)</f>
        <v>395.8381250851615</v>
      </c>
      <c r="P5" s="59"/>
    </row>
    <row r="6" spans="1:16" ht="15">
      <c r="A6" s="61"/>
      <c r="B6" s="62">
        <v>511</v>
      </c>
      <c r="C6" s="63" t="s">
        <v>19</v>
      </c>
      <c r="D6" s="64">
        <v>112195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>SUM(D6:M6)</f>
        <v>112195</v>
      </c>
      <c r="O6" s="65">
        <f t="shared" si="1"/>
        <v>15.287505109687968</v>
      </c>
      <c r="P6" s="66"/>
    </row>
    <row r="7" spans="1:16" ht="15">
      <c r="A7" s="61"/>
      <c r="B7" s="62">
        <v>512</v>
      </c>
      <c r="C7" s="63" t="s">
        <v>20</v>
      </c>
      <c r="D7" s="64">
        <v>560743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aca="true" t="shared" si="2" ref="N7:N12">SUM(D7:M7)</f>
        <v>560743</v>
      </c>
      <c r="O7" s="65">
        <f t="shared" si="1"/>
        <v>76.40591361220875</v>
      </c>
      <c r="P7" s="66"/>
    </row>
    <row r="8" spans="1:16" ht="15">
      <c r="A8" s="61"/>
      <c r="B8" s="62">
        <v>513</v>
      </c>
      <c r="C8" s="63" t="s">
        <v>21</v>
      </c>
      <c r="D8" s="64">
        <v>283554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 t="shared" si="2"/>
        <v>283554</v>
      </c>
      <c r="O8" s="65">
        <f t="shared" si="1"/>
        <v>38.63659899168824</v>
      </c>
      <c r="P8" s="66"/>
    </row>
    <row r="9" spans="1:16" ht="15">
      <c r="A9" s="61"/>
      <c r="B9" s="62">
        <v>514</v>
      </c>
      <c r="C9" s="63" t="s">
        <v>22</v>
      </c>
      <c r="D9" s="64">
        <v>594919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2"/>
        <v>594919</v>
      </c>
      <c r="O9" s="65">
        <f t="shared" si="1"/>
        <v>81.0626788390789</v>
      </c>
      <c r="P9" s="66"/>
    </row>
    <row r="10" spans="1:16" ht="15">
      <c r="A10" s="61"/>
      <c r="B10" s="62">
        <v>515</v>
      </c>
      <c r="C10" s="63" t="s">
        <v>23</v>
      </c>
      <c r="D10" s="64">
        <v>352461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f t="shared" si="2"/>
        <v>352461</v>
      </c>
      <c r="O10" s="65">
        <f t="shared" si="1"/>
        <v>48.02575282736068</v>
      </c>
      <c r="P10" s="66"/>
    </row>
    <row r="11" spans="1:16" ht="15">
      <c r="A11" s="61"/>
      <c r="B11" s="62">
        <v>517</v>
      </c>
      <c r="C11" s="63" t="s">
        <v>47</v>
      </c>
      <c r="D11" s="64">
        <v>0</v>
      </c>
      <c r="E11" s="64">
        <v>0</v>
      </c>
      <c r="F11" s="64">
        <v>721230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f t="shared" si="2"/>
        <v>721230</v>
      </c>
      <c r="O11" s="65">
        <f t="shared" si="1"/>
        <v>98.27360675841395</v>
      </c>
      <c r="P11" s="66"/>
    </row>
    <row r="12" spans="1:16" ht="15">
      <c r="A12" s="61"/>
      <c r="B12" s="62">
        <v>519</v>
      </c>
      <c r="C12" s="63" t="s">
        <v>55</v>
      </c>
      <c r="D12" s="64">
        <v>279954</v>
      </c>
      <c r="E12" s="64">
        <v>0</v>
      </c>
      <c r="F12" s="64">
        <v>0</v>
      </c>
      <c r="G12" s="64">
        <v>0</v>
      </c>
      <c r="H12" s="64">
        <v>0</v>
      </c>
      <c r="I12" s="64">
        <v>0</v>
      </c>
      <c r="J12" s="64">
        <v>0</v>
      </c>
      <c r="K12" s="64">
        <v>0</v>
      </c>
      <c r="L12" s="64">
        <v>0</v>
      </c>
      <c r="M12" s="64">
        <v>0</v>
      </c>
      <c r="N12" s="64">
        <f t="shared" si="2"/>
        <v>279954</v>
      </c>
      <c r="O12" s="65">
        <f t="shared" si="1"/>
        <v>38.146068946722984</v>
      </c>
      <c r="P12" s="66"/>
    </row>
    <row r="13" spans="1:16" ht="15.75">
      <c r="A13" s="67" t="s">
        <v>26</v>
      </c>
      <c r="B13" s="68"/>
      <c r="C13" s="69"/>
      <c r="D13" s="70">
        <f aca="true" t="shared" si="3" ref="D13:M13">SUM(D14:D16)</f>
        <v>5714102</v>
      </c>
      <c r="E13" s="70">
        <f t="shared" si="3"/>
        <v>0</v>
      </c>
      <c r="F13" s="70">
        <f t="shared" si="3"/>
        <v>0</v>
      </c>
      <c r="G13" s="70">
        <f t="shared" si="3"/>
        <v>36035</v>
      </c>
      <c r="H13" s="70">
        <f t="shared" si="3"/>
        <v>0</v>
      </c>
      <c r="I13" s="70">
        <f t="shared" si="3"/>
        <v>0</v>
      </c>
      <c r="J13" s="70">
        <f t="shared" si="3"/>
        <v>0</v>
      </c>
      <c r="K13" s="70">
        <f t="shared" si="3"/>
        <v>0</v>
      </c>
      <c r="L13" s="70">
        <f t="shared" si="3"/>
        <v>0</v>
      </c>
      <c r="M13" s="70">
        <f t="shared" si="3"/>
        <v>264096</v>
      </c>
      <c r="N13" s="71">
        <f aca="true" t="shared" si="4" ref="N13:N26">SUM(D13:M13)</f>
        <v>6014233</v>
      </c>
      <c r="O13" s="72">
        <f t="shared" si="1"/>
        <v>819.4894399781987</v>
      </c>
      <c r="P13" s="73"/>
    </row>
    <row r="14" spans="1:16" ht="15">
      <c r="A14" s="61"/>
      <c r="B14" s="62">
        <v>521</v>
      </c>
      <c r="C14" s="63" t="s">
        <v>27</v>
      </c>
      <c r="D14" s="64">
        <v>2562804</v>
      </c>
      <c r="E14" s="64">
        <v>0</v>
      </c>
      <c r="F14" s="64">
        <v>0</v>
      </c>
      <c r="G14" s="64">
        <v>36035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f t="shared" si="4"/>
        <v>2598839</v>
      </c>
      <c r="O14" s="65">
        <f t="shared" si="1"/>
        <v>354.1135032020711</v>
      </c>
      <c r="P14" s="66"/>
    </row>
    <row r="15" spans="1:16" ht="15">
      <c r="A15" s="61"/>
      <c r="B15" s="62">
        <v>522</v>
      </c>
      <c r="C15" s="63" t="s">
        <v>28</v>
      </c>
      <c r="D15" s="64">
        <v>2726458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264096</v>
      </c>
      <c r="N15" s="64">
        <f t="shared" si="4"/>
        <v>2990554</v>
      </c>
      <c r="O15" s="65">
        <f t="shared" si="1"/>
        <v>407.4879411363946</v>
      </c>
      <c r="P15" s="66"/>
    </row>
    <row r="16" spans="1:16" ht="15">
      <c r="A16" s="61"/>
      <c r="B16" s="62">
        <v>524</v>
      </c>
      <c r="C16" s="63" t="s">
        <v>38</v>
      </c>
      <c r="D16" s="64">
        <v>424840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f t="shared" si="4"/>
        <v>424840</v>
      </c>
      <c r="O16" s="65">
        <f t="shared" si="1"/>
        <v>57.887995639732935</v>
      </c>
      <c r="P16" s="66"/>
    </row>
    <row r="17" spans="1:16" ht="15.75">
      <c r="A17" s="67" t="s">
        <v>29</v>
      </c>
      <c r="B17" s="68"/>
      <c r="C17" s="69"/>
      <c r="D17" s="70">
        <f aca="true" t="shared" si="5" ref="D17:M17">SUM(D18:D19)</f>
        <v>0</v>
      </c>
      <c r="E17" s="70">
        <f t="shared" si="5"/>
        <v>0</v>
      </c>
      <c r="F17" s="70">
        <f t="shared" si="5"/>
        <v>0</v>
      </c>
      <c r="G17" s="70">
        <f t="shared" si="5"/>
        <v>8824</v>
      </c>
      <c r="H17" s="70">
        <f t="shared" si="5"/>
        <v>0</v>
      </c>
      <c r="I17" s="70">
        <f t="shared" si="5"/>
        <v>781764</v>
      </c>
      <c r="J17" s="70">
        <f t="shared" si="5"/>
        <v>0</v>
      </c>
      <c r="K17" s="70">
        <f t="shared" si="5"/>
        <v>0</v>
      </c>
      <c r="L17" s="70">
        <f t="shared" si="5"/>
        <v>0</v>
      </c>
      <c r="M17" s="70">
        <f t="shared" si="5"/>
        <v>0</v>
      </c>
      <c r="N17" s="71">
        <f t="shared" si="4"/>
        <v>790588</v>
      </c>
      <c r="O17" s="72">
        <f t="shared" si="1"/>
        <v>107.72421310805287</v>
      </c>
      <c r="P17" s="73"/>
    </row>
    <row r="18" spans="1:16" ht="15">
      <c r="A18" s="61"/>
      <c r="B18" s="62">
        <v>534</v>
      </c>
      <c r="C18" s="63" t="s">
        <v>56</v>
      </c>
      <c r="D18" s="64">
        <v>0</v>
      </c>
      <c r="E18" s="64">
        <v>0</v>
      </c>
      <c r="F18" s="64">
        <v>0</v>
      </c>
      <c r="G18" s="64">
        <v>0</v>
      </c>
      <c r="H18" s="64">
        <v>0</v>
      </c>
      <c r="I18" s="64">
        <v>781764</v>
      </c>
      <c r="J18" s="64">
        <v>0</v>
      </c>
      <c r="K18" s="64">
        <v>0</v>
      </c>
      <c r="L18" s="64">
        <v>0</v>
      </c>
      <c r="M18" s="64">
        <v>0</v>
      </c>
      <c r="N18" s="64">
        <f t="shared" si="4"/>
        <v>781764</v>
      </c>
      <c r="O18" s="65">
        <f t="shared" si="1"/>
        <v>106.5218694645047</v>
      </c>
      <c r="P18" s="66"/>
    </row>
    <row r="19" spans="1:16" ht="15">
      <c r="A19" s="61"/>
      <c r="B19" s="62">
        <v>539</v>
      </c>
      <c r="C19" s="63" t="s">
        <v>30</v>
      </c>
      <c r="D19" s="64">
        <v>0</v>
      </c>
      <c r="E19" s="64">
        <v>0</v>
      </c>
      <c r="F19" s="64">
        <v>0</v>
      </c>
      <c r="G19" s="64">
        <v>8824</v>
      </c>
      <c r="H19" s="64">
        <v>0</v>
      </c>
      <c r="I19" s="64">
        <v>0</v>
      </c>
      <c r="J19" s="64">
        <v>0</v>
      </c>
      <c r="K19" s="64">
        <v>0</v>
      </c>
      <c r="L19" s="64">
        <v>0</v>
      </c>
      <c r="M19" s="64">
        <v>0</v>
      </c>
      <c r="N19" s="64">
        <f t="shared" si="4"/>
        <v>8824</v>
      </c>
      <c r="O19" s="65">
        <f t="shared" si="1"/>
        <v>1.2023436435481674</v>
      </c>
      <c r="P19" s="66"/>
    </row>
    <row r="20" spans="1:16" ht="15.75">
      <c r="A20" s="67" t="s">
        <v>39</v>
      </c>
      <c r="B20" s="68"/>
      <c r="C20" s="69"/>
      <c r="D20" s="70">
        <f aca="true" t="shared" si="6" ref="D20:M20">SUM(D21:D21)</f>
        <v>0</v>
      </c>
      <c r="E20" s="70">
        <f t="shared" si="6"/>
        <v>306783</v>
      </c>
      <c r="F20" s="70">
        <f t="shared" si="6"/>
        <v>0</v>
      </c>
      <c r="G20" s="70">
        <f t="shared" si="6"/>
        <v>0</v>
      </c>
      <c r="H20" s="70">
        <f t="shared" si="6"/>
        <v>0</v>
      </c>
      <c r="I20" s="70">
        <f t="shared" si="6"/>
        <v>0</v>
      </c>
      <c r="J20" s="70">
        <f t="shared" si="6"/>
        <v>0</v>
      </c>
      <c r="K20" s="70">
        <f t="shared" si="6"/>
        <v>0</v>
      </c>
      <c r="L20" s="70">
        <f t="shared" si="6"/>
        <v>0</v>
      </c>
      <c r="M20" s="70">
        <f t="shared" si="6"/>
        <v>0</v>
      </c>
      <c r="N20" s="70">
        <f t="shared" si="4"/>
        <v>306783</v>
      </c>
      <c r="O20" s="72">
        <f t="shared" si="1"/>
        <v>41.80174410682654</v>
      </c>
      <c r="P20" s="73"/>
    </row>
    <row r="21" spans="1:16" ht="15">
      <c r="A21" s="61"/>
      <c r="B21" s="62">
        <v>541</v>
      </c>
      <c r="C21" s="63" t="s">
        <v>57</v>
      </c>
      <c r="D21" s="64">
        <v>0</v>
      </c>
      <c r="E21" s="64">
        <v>306783</v>
      </c>
      <c r="F21" s="64">
        <v>0</v>
      </c>
      <c r="G21" s="64">
        <v>0</v>
      </c>
      <c r="H21" s="64">
        <v>0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64">
        <f t="shared" si="4"/>
        <v>306783</v>
      </c>
      <c r="O21" s="65">
        <f t="shared" si="1"/>
        <v>41.80174410682654</v>
      </c>
      <c r="P21" s="66"/>
    </row>
    <row r="22" spans="1:16" ht="15.75">
      <c r="A22" s="67" t="s">
        <v>31</v>
      </c>
      <c r="B22" s="68"/>
      <c r="C22" s="69"/>
      <c r="D22" s="70">
        <f aca="true" t="shared" si="7" ref="D22:M22">SUM(D23:D23)</f>
        <v>195826</v>
      </c>
      <c r="E22" s="70">
        <f t="shared" si="7"/>
        <v>0</v>
      </c>
      <c r="F22" s="70">
        <f t="shared" si="7"/>
        <v>0</v>
      </c>
      <c r="G22" s="70">
        <f t="shared" si="7"/>
        <v>458647</v>
      </c>
      <c r="H22" s="70">
        <f t="shared" si="7"/>
        <v>0</v>
      </c>
      <c r="I22" s="70">
        <f t="shared" si="7"/>
        <v>0</v>
      </c>
      <c r="J22" s="70">
        <f t="shared" si="7"/>
        <v>0</v>
      </c>
      <c r="K22" s="70">
        <f t="shared" si="7"/>
        <v>0</v>
      </c>
      <c r="L22" s="70">
        <f t="shared" si="7"/>
        <v>0</v>
      </c>
      <c r="M22" s="70">
        <f t="shared" si="7"/>
        <v>0</v>
      </c>
      <c r="N22" s="70">
        <f t="shared" si="4"/>
        <v>654473</v>
      </c>
      <c r="O22" s="72">
        <f t="shared" si="1"/>
        <v>89.17740836626244</v>
      </c>
      <c r="P22" s="66"/>
    </row>
    <row r="23" spans="1:16" ht="15">
      <c r="A23" s="61"/>
      <c r="B23" s="62">
        <v>572</v>
      </c>
      <c r="C23" s="63" t="s">
        <v>58</v>
      </c>
      <c r="D23" s="64">
        <v>195826</v>
      </c>
      <c r="E23" s="64">
        <v>0</v>
      </c>
      <c r="F23" s="64">
        <v>0</v>
      </c>
      <c r="G23" s="64">
        <v>458647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f t="shared" si="4"/>
        <v>654473</v>
      </c>
      <c r="O23" s="65">
        <f t="shared" si="1"/>
        <v>89.17740836626244</v>
      </c>
      <c r="P23" s="66"/>
    </row>
    <row r="24" spans="1:16" ht="15.75">
      <c r="A24" s="67" t="s">
        <v>59</v>
      </c>
      <c r="B24" s="68"/>
      <c r="C24" s="69"/>
      <c r="D24" s="70">
        <f aca="true" t="shared" si="8" ref="D24:M24">SUM(D25:D25)</f>
        <v>1374547</v>
      </c>
      <c r="E24" s="70">
        <f t="shared" si="8"/>
        <v>0</v>
      </c>
      <c r="F24" s="70">
        <f t="shared" si="8"/>
        <v>0</v>
      </c>
      <c r="G24" s="70">
        <f t="shared" si="8"/>
        <v>0</v>
      </c>
      <c r="H24" s="70">
        <f t="shared" si="8"/>
        <v>0</v>
      </c>
      <c r="I24" s="70">
        <f t="shared" si="8"/>
        <v>183327</v>
      </c>
      <c r="J24" s="70">
        <f t="shared" si="8"/>
        <v>0</v>
      </c>
      <c r="K24" s="70">
        <f t="shared" si="8"/>
        <v>0</v>
      </c>
      <c r="L24" s="70">
        <f t="shared" si="8"/>
        <v>0</v>
      </c>
      <c r="M24" s="70">
        <f t="shared" si="8"/>
        <v>0</v>
      </c>
      <c r="N24" s="70">
        <f t="shared" si="4"/>
        <v>1557874</v>
      </c>
      <c r="O24" s="72">
        <f t="shared" si="1"/>
        <v>212.2733342417223</v>
      </c>
      <c r="P24" s="66"/>
    </row>
    <row r="25" spans="1:16" ht="15.75" thickBot="1">
      <c r="A25" s="61"/>
      <c r="B25" s="62">
        <v>581</v>
      </c>
      <c r="C25" s="63" t="s">
        <v>60</v>
      </c>
      <c r="D25" s="64">
        <v>1374547</v>
      </c>
      <c r="E25" s="64">
        <v>0</v>
      </c>
      <c r="F25" s="64">
        <v>0</v>
      </c>
      <c r="G25" s="64">
        <v>0</v>
      </c>
      <c r="H25" s="64">
        <v>0</v>
      </c>
      <c r="I25" s="64">
        <v>183327</v>
      </c>
      <c r="J25" s="64">
        <v>0</v>
      </c>
      <c r="K25" s="64">
        <v>0</v>
      </c>
      <c r="L25" s="64">
        <v>0</v>
      </c>
      <c r="M25" s="64">
        <v>0</v>
      </c>
      <c r="N25" s="64">
        <f t="shared" si="4"/>
        <v>1557874</v>
      </c>
      <c r="O25" s="65">
        <f t="shared" si="1"/>
        <v>212.2733342417223</v>
      </c>
      <c r="P25" s="66"/>
    </row>
    <row r="26" spans="1:119" ht="16.5" thickBot="1">
      <c r="A26" s="74" t="s">
        <v>10</v>
      </c>
      <c r="B26" s="75"/>
      <c r="C26" s="76"/>
      <c r="D26" s="77">
        <f>SUM(D5,D13,D17,D20,D22,D24)</f>
        <v>9468301</v>
      </c>
      <c r="E26" s="77">
        <f aca="true" t="shared" si="9" ref="E26:M26">SUM(E5,E13,E17,E20,E22,E24)</f>
        <v>306783</v>
      </c>
      <c r="F26" s="77">
        <f t="shared" si="9"/>
        <v>721230</v>
      </c>
      <c r="G26" s="77">
        <f t="shared" si="9"/>
        <v>503506</v>
      </c>
      <c r="H26" s="77">
        <f t="shared" si="9"/>
        <v>0</v>
      </c>
      <c r="I26" s="77">
        <f t="shared" si="9"/>
        <v>965091</v>
      </c>
      <c r="J26" s="77">
        <f t="shared" si="9"/>
        <v>0</v>
      </c>
      <c r="K26" s="77">
        <f t="shared" si="9"/>
        <v>0</v>
      </c>
      <c r="L26" s="77">
        <f t="shared" si="9"/>
        <v>0</v>
      </c>
      <c r="M26" s="77">
        <f t="shared" si="9"/>
        <v>264096</v>
      </c>
      <c r="N26" s="77">
        <f t="shared" si="4"/>
        <v>12229007</v>
      </c>
      <c r="O26" s="78">
        <f t="shared" si="1"/>
        <v>1666.3042648862242</v>
      </c>
      <c r="P26" s="59"/>
      <c r="Q26" s="79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</row>
    <row r="27" spans="1:15" ht="15">
      <c r="A27" s="81"/>
      <c r="B27" s="82"/>
      <c r="C27" s="82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4"/>
    </row>
    <row r="28" spans="1:15" ht="15">
      <c r="A28" s="85"/>
      <c r="B28" s="86"/>
      <c r="C28" s="86"/>
      <c r="D28" s="87"/>
      <c r="E28" s="87"/>
      <c r="F28" s="87"/>
      <c r="G28" s="87"/>
      <c r="H28" s="87"/>
      <c r="I28" s="87"/>
      <c r="J28" s="87"/>
      <c r="K28" s="87"/>
      <c r="L28" s="114" t="s">
        <v>61</v>
      </c>
      <c r="M28" s="114"/>
      <c r="N28" s="114"/>
      <c r="O28" s="88">
        <v>7339</v>
      </c>
    </row>
    <row r="29" spans="1:15" ht="15">
      <c r="A29" s="115"/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7"/>
    </row>
    <row r="30" spans="1:15" ht="15.75" customHeight="1" thickBot="1">
      <c r="A30" s="118" t="s">
        <v>42</v>
      </c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20"/>
    </row>
  </sheetData>
  <sheetProtection/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51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2190142</v>
      </c>
      <c r="E5" s="24">
        <f t="shared" si="0"/>
        <v>0</v>
      </c>
      <c r="F5" s="24">
        <f t="shared" si="0"/>
        <v>3097517</v>
      </c>
      <c r="G5" s="24">
        <f t="shared" si="0"/>
        <v>5039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5292698</v>
      </c>
      <c r="O5" s="30">
        <f aca="true" t="shared" si="1" ref="O5:O27">(N5/O$29)</f>
        <v>715.6162790697674</v>
      </c>
      <c r="P5" s="6"/>
    </row>
    <row r="6" spans="1:16" ht="15">
      <c r="A6" s="12"/>
      <c r="B6" s="42">
        <v>511</v>
      </c>
      <c r="C6" s="19" t="s">
        <v>19</v>
      </c>
      <c r="D6" s="43">
        <v>112287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112287</v>
      </c>
      <c r="O6" s="44">
        <f t="shared" si="1"/>
        <v>15.182125473228773</v>
      </c>
      <c r="P6" s="9"/>
    </row>
    <row r="7" spans="1:16" ht="15">
      <c r="A7" s="12"/>
      <c r="B7" s="42">
        <v>512</v>
      </c>
      <c r="C7" s="19" t="s">
        <v>20</v>
      </c>
      <c r="D7" s="43">
        <v>540026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540026</v>
      </c>
      <c r="O7" s="44">
        <f t="shared" si="1"/>
        <v>73.01595457003786</v>
      </c>
      <c r="P7" s="9"/>
    </row>
    <row r="8" spans="1:16" ht="15">
      <c r="A8" s="12"/>
      <c r="B8" s="42">
        <v>513</v>
      </c>
      <c r="C8" s="19" t="s">
        <v>21</v>
      </c>
      <c r="D8" s="43">
        <v>247653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247653</v>
      </c>
      <c r="O8" s="44">
        <f t="shared" si="1"/>
        <v>33.48472147106544</v>
      </c>
      <c r="P8" s="9"/>
    </row>
    <row r="9" spans="1:16" ht="15">
      <c r="A9" s="12"/>
      <c r="B9" s="42">
        <v>514</v>
      </c>
      <c r="C9" s="19" t="s">
        <v>22</v>
      </c>
      <c r="D9" s="43">
        <v>438400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438400</v>
      </c>
      <c r="O9" s="44">
        <f t="shared" si="1"/>
        <v>59.27528393726339</v>
      </c>
      <c r="P9" s="9"/>
    </row>
    <row r="10" spans="1:16" ht="15">
      <c r="A10" s="12"/>
      <c r="B10" s="42">
        <v>515</v>
      </c>
      <c r="C10" s="19" t="s">
        <v>23</v>
      </c>
      <c r="D10" s="43">
        <v>297113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297113</v>
      </c>
      <c r="O10" s="44">
        <f t="shared" si="1"/>
        <v>40.17212006489994</v>
      </c>
      <c r="P10" s="9"/>
    </row>
    <row r="11" spans="1:16" ht="15">
      <c r="A11" s="12"/>
      <c r="B11" s="42">
        <v>517</v>
      </c>
      <c r="C11" s="19" t="s">
        <v>47</v>
      </c>
      <c r="D11" s="43">
        <v>0</v>
      </c>
      <c r="E11" s="43">
        <v>0</v>
      </c>
      <c r="F11" s="43">
        <v>3097517</v>
      </c>
      <c r="G11" s="43">
        <v>5039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3102556</v>
      </c>
      <c r="O11" s="44">
        <f t="shared" si="1"/>
        <v>419.4910762574365</v>
      </c>
      <c r="P11" s="9"/>
    </row>
    <row r="12" spans="1:16" ht="15">
      <c r="A12" s="12"/>
      <c r="B12" s="42">
        <v>519</v>
      </c>
      <c r="C12" s="19" t="s">
        <v>25</v>
      </c>
      <c r="D12" s="43">
        <v>554663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554663</v>
      </c>
      <c r="O12" s="44">
        <f t="shared" si="1"/>
        <v>74.99499729583559</v>
      </c>
      <c r="P12" s="9"/>
    </row>
    <row r="13" spans="1:16" ht="15.75">
      <c r="A13" s="26" t="s">
        <v>26</v>
      </c>
      <c r="B13" s="27"/>
      <c r="C13" s="28"/>
      <c r="D13" s="29">
        <f aca="true" t="shared" si="3" ref="D13:M13">SUM(D14:D17)</f>
        <v>5021922</v>
      </c>
      <c r="E13" s="29">
        <f t="shared" si="3"/>
        <v>0</v>
      </c>
      <c r="F13" s="29">
        <f t="shared" si="3"/>
        <v>0</v>
      </c>
      <c r="G13" s="29">
        <f t="shared" si="3"/>
        <v>249397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261872</v>
      </c>
      <c r="N13" s="40">
        <f aca="true" t="shared" si="4" ref="N13:N27">SUM(D13:M13)</f>
        <v>5533191</v>
      </c>
      <c r="O13" s="41">
        <f t="shared" si="1"/>
        <v>748.1329096809086</v>
      </c>
      <c r="P13" s="10"/>
    </row>
    <row r="14" spans="1:16" ht="15">
      <c r="A14" s="12"/>
      <c r="B14" s="42">
        <v>521</v>
      </c>
      <c r="C14" s="19" t="s">
        <v>27</v>
      </c>
      <c r="D14" s="43">
        <v>1992844</v>
      </c>
      <c r="E14" s="43">
        <v>0</v>
      </c>
      <c r="F14" s="43">
        <v>0</v>
      </c>
      <c r="G14" s="43">
        <v>124397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2117241</v>
      </c>
      <c r="O14" s="44">
        <f t="shared" si="1"/>
        <v>286.2683883180097</v>
      </c>
      <c r="P14" s="9"/>
    </row>
    <row r="15" spans="1:16" ht="15">
      <c r="A15" s="12"/>
      <c r="B15" s="42">
        <v>522</v>
      </c>
      <c r="C15" s="19" t="s">
        <v>28</v>
      </c>
      <c r="D15" s="43">
        <v>2606702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261872</v>
      </c>
      <c r="N15" s="43">
        <f t="shared" si="4"/>
        <v>2868574</v>
      </c>
      <c r="O15" s="44">
        <f t="shared" si="1"/>
        <v>387.85478637101136</v>
      </c>
      <c r="P15" s="9"/>
    </row>
    <row r="16" spans="1:16" ht="15">
      <c r="A16" s="12"/>
      <c r="B16" s="42">
        <v>524</v>
      </c>
      <c r="C16" s="19" t="s">
        <v>38</v>
      </c>
      <c r="D16" s="43">
        <v>422376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422376</v>
      </c>
      <c r="O16" s="44">
        <f t="shared" si="1"/>
        <v>57.10870740941049</v>
      </c>
      <c r="P16" s="9"/>
    </row>
    <row r="17" spans="1:16" ht="15">
      <c r="A17" s="12"/>
      <c r="B17" s="42">
        <v>525</v>
      </c>
      <c r="C17" s="19" t="s">
        <v>52</v>
      </c>
      <c r="D17" s="43">
        <v>0</v>
      </c>
      <c r="E17" s="43">
        <v>0</v>
      </c>
      <c r="F17" s="43">
        <v>0</v>
      </c>
      <c r="G17" s="43">
        <v>125000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125000</v>
      </c>
      <c r="O17" s="44">
        <f t="shared" si="1"/>
        <v>16.901027582477013</v>
      </c>
      <c r="P17" s="9"/>
    </row>
    <row r="18" spans="1:16" ht="15.75">
      <c r="A18" s="26" t="s">
        <v>29</v>
      </c>
      <c r="B18" s="27"/>
      <c r="C18" s="28"/>
      <c r="D18" s="29">
        <f aca="true" t="shared" si="5" ref="D18:M18">SUM(D19:D20)</f>
        <v>0</v>
      </c>
      <c r="E18" s="29">
        <f t="shared" si="5"/>
        <v>0</v>
      </c>
      <c r="F18" s="29">
        <f t="shared" si="5"/>
        <v>0</v>
      </c>
      <c r="G18" s="29">
        <f t="shared" si="5"/>
        <v>133047</v>
      </c>
      <c r="H18" s="29">
        <f t="shared" si="5"/>
        <v>0</v>
      </c>
      <c r="I18" s="29">
        <f t="shared" si="5"/>
        <v>966722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1099769</v>
      </c>
      <c r="O18" s="41">
        <f t="shared" si="1"/>
        <v>148.69780962682532</v>
      </c>
      <c r="P18" s="10"/>
    </row>
    <row r="19" spans="1:16" ht="15">
      <c r="A19" s="12"/>
      <c r="B19" s="42">
        <v>534</v>
      </c>
      <c r="C19" s="19" t="s">
        <v>44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966722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966722</v>
      </c>
      <c r="O19" s="44">
        <f t="shared" si="1"/>
        <v>130.70876149269876</v>
      </c>
      <c r="P19" s="9"/>
    </row>
    <row r="20" spans="1:16" ht="15">
      <c r="A20" s="12"/>
      <c r="B20" s="42">
        <v>539</v>
      </c>
      <c r="C20" s="19" t="s">
        <v>30</v>
      </c>
      <c r="D20" s="43">
        <v>0</v>
      </c>
      <c r="E20" s="43">
        <v>0</v>
      </c>
      <c r="F20" s="43">
        <v>0</v>
      </c>
      <c r="G20" s="43">
        <v>133047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133047</v>
      </c>
      <c r="O20" s="44">
        <f t="shared" si="1"/>
        <v>17.989048134126556</v>
      </c>
      <c r="P20" s="9"/>
    </row>
    <row r="21" spans="1:16" ht="15.75">
      <c r="A21" s="26" t="s">
        <v>39</v>
      </c>
      <c r="B21" s="27"/>
      <c r="C21" s="28"/>
      <c r="D21" s="29">
        <f aca="true" t="shared" si="6" ref="D21:M21">SUM(D22:D22)</f>
        <v>0</v>
      </c>
      <c r="E21" s="29">
        <f t="shared" si="6"/>
        <v>493511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4"/>
        <v>493511</v>
      </c>
      <c r="O21" s="41">
        <f t="shared" si="1"/>
        <v>66.72674418604652</v>
      </c>
      <c r="P21" s="10"/>
    </row>
    <row r="22" spans="1:16" ht="15">
      <c r="A22" s="12"/>
      <c r="B22" s="42">
        <v>541</v>
      </c>
      <c r="C22" s="19" t="s">
        <v>40</v>
      </c>
      <c r="D22" s="43">
        <v>0</v>
      </c>
      <c r="E22" s="43">
        <v>493511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493511</v>
      </c>
      <c r="O22" s="44">
        <f t="shared" si="1"/>
        <v>66.72674418604652</v>
      </c>
      <c r="P22" s="9"/>
    </row>
    <row r="23" spans="1:16" ht="15.75">
      <c r="A23" s="26" t="s">
        <v>31</v>
      </c>
      <c r="B23" s="27"/>
      <c r="C23" s="28"/>
      <c r="D23" s="29">
        <f aca="true" t="shared" si="7" ref="D23:M23">SUM(D24:D24)</f>
        <v>223462</v>
      </c>
      <c r="E23" s="29">
        <f t="shared" si="7"/>
        <v>0</v>
      </c>
      <c r="F23" s="29">
        <f t="shared" si="7"/>
        <v>0</v>
      </c>
      <c r="G23" s="29">
        <f t="shared" si="7"/>
        <v>312749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4"/>
        <v>536211</v>
      </c>
      <c r="O23" s="41">
        <f t="shared" si="1"/>
        <v>72.50013520822066</v>
      </c>
      <c r="P23" s="9"/>
    </row>
    <row r="24" spans="1:16" ht="15">
      <c r="A24" s="12"/>
      <c r="B24" s="42">
        <v>572</v>
      </c>
      <c r="C24" s="19" t="s">
        <v>32</v>
      </c>
      <c r="D24" s="43">
        <v>223462</v>
      </c>
      <c r="E24" s="43">
        <v>0</v>
      </c>
      <c r="F24" s="43">
        <v>0</v>
      </c>
      <c r="G24" s="43">
        <v>312749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536211</v>
      </c>
      <c r="O24" s="44">
        <f t="shared" si="1"/>
        <v>72.50013520822066</v>
      </c>
      <c r="P24" s="9"/>
    </row>
    <row r="25" spans="1:16" ht="15.75">
      <c r="A25" s="26" t="s">
        <v>34</v>
      </c>
      <c r="B25" s="27"/>
      <c r="C25" s="28"/>
      <c r="D25" s="29">
        <f aca="true" t="shared" si="8" ref="D25:M25">SUM(D26:D26)</f>
        <v>1236152</v>
      </c>
      <c r="E25" s="29">
        <f t="shared" si="8"/>
        <v>0</v>
      </c>
      <c r="F25" s="29">
        <f t="shared" si="8"/>
        <v>0</v>
      </c>
      <c r="G25" s="29">
        <f t="shared" si="8"/>
        <v>0</v>
      </c>
      <c r="H25" s="29">
        <f t="shared" si="8"/>
        <v>0</v>
      </c>
      <c r="I25" s="29">
        <f t="shared" si="8"/>
        <v>174492</v>
      </c>
      <c r="J25" s="29">
        <f t="shared" si="8"/>
        <v>0</v>
      </c>
      <c r="K25" s="29">
        <f t="shared" si="8"/>
        <v>0</v>
      </c>
      <c r="L25" s="29">
        <f t="shared" si="8"/>
        <v>0</v>
      </c>
      <c r="M25" s="29">
        <f t="shared" si="8"/>
        <v>0</v>
      </c>
      <c r="N25" s="29">
        <f t="shared" si="4"/>
        <v>1410644</v>
      </c>
      <c r="O25" s="41">
        <f t="shared" si="1"/>
        <v>190.73066522444566</v>
      </c>
      <c r="P25" s="9"/>
    </row>
    <row r="26" spans="1:16" ht="15.75" thickBot="1">
      <c r="A26" s="12"/>
      <c r="B26" s="42">
        <v>581</v>
      </c>
      <c r="C26" s="19" t="s">
        <v>33</v>
      </c>
      <c r="D26" s="43">
        <v>1236152</v>
      </c>
      <c r="E26" s="43">
        <v>0</v>
      </c>
      <c r="F26" s="43">
        <v>0</v>
      </c>
      <c r="G26" s="43">
        <v>0</v>
      </c>
      <c r="H26" s="43">
        <v>0</v>
      </c>
      <c r="I26" s="43">
        <v>174492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1410644</v>
      </c>
      <c r="O26" s="44">
        <f t="shared" si="1"/>
        <v>190.73066522444566</v>
      </c>
      <c r="P26" s="9"/>
    </row>
    <row r="27" spans="1:119" ht="16.5" thickBot="1">
      <c r="A27" s="13" t="s">
        <v>10</v>
      </c>
      <c r="B27" s="21"/>
      <c r="C27" s="20"/>
      <c r="D27" s="14">
        <f>SUM(D5,D13,D18,D21,D23,D25)</f>
        <v>8671678</v>
      </c>
      <c r="E27" s="14">
        <f aca="true" t="shared" si="9" ref="E27:M27">SUM(E5,E13,E18,E21,E23,E25)</f>
        <v>493511</v>
      </c>
      <c r="F27" s="14">
        <f t="shared" si="9"/>
        <v>3097517</v>
      </c>
      <c r="G27" s="14">
        <f t="shared" si="9"/>
        <v>700232</v>
      </c>
      <c r="H27" s="14">
        <f t="shared" si="9"/>
        <v>0</v>
      </c>
      <c r="I27" s="14">
        <f t="shared" si="9"/>
        <v>1141214</v>
      </c>
      <c r="J27" s="14">
        <f t="shared" si="9"/>
        <v>0</v>
      </c>
      <c r="K27" s="14">
        <f t="shared" si="9"/>
        <v>0</v>
      </c>
      <c r="L27" s="14">
        <f t="shared" si="9"/>
        <v>0</v>
      </c>
      <c r="M27" s="14">
        <f t="shared" si="9"/>
        <v>261872</v>
      </c>
      <c r="N27" s="14">
        <f t="shared" si="4"/>
        <v>14366024</v>
      </c>
      <c r="O27" s="35">
        <f t="shared" si="1"/>
        <v>1942.404542996214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5" ht="15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5" ht="15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0" t="s">
        <v>53</v>
      </c>
      <c r="M29" s="90"/>
      <c r="N29" s="90"/>
      <c r="O29" s="39">
        <v>7396</v>
      </c>
    </row>
    <row r="30" spans="1:15" ht="15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3"/>
    </row>
    <row r="31" spans="1:15" ht="15.75" customHeight="1" thickBot="1">
      <c r="A31" s="94" t="s">
        <v>42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</sheetData>
  <sheetProtection/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1200" verticalDpi="1200" orientation="landscape" paperSize="5" scale="56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2022-11-08T18:23:15Z</cp:lastPrinted>
  <dcterms:created xsi:type="dcterms:W3CDTF">2000-08-31T21:26:31Z</dcterms:created>
  <dcterms:modified xsi:type="dcterms:W3CDTF">2022-11-08T18:23:19Z</dcterms:modified>
  <cp:category/>
  <cp:version/>
  <cp:contentType/>
  <cp:contentStatus/>
</cp:coreProperties>
</file>