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5480" windowHeight="6090" tabRatio="786" activeTab="0"/>
  </bookViews>
  <sheets>
    <sheet name="2021" sheetId="1" r:id="rId1"/>
    <sheet name="2020" sheetId="2" r:id="rId2"/>
    <sheet name="2019" sheetId="3" r:id="rId3"/>
    <sheet name="2018" sheetId="4" r:id="rId4"/>
    <sheet name="2017" sheetId="5" r:id="rId5"/>
    <sheet name="2016" sheetId="6" r:id="rId6"/>
    <sheet name="2015" sheetId="7" r:id="rId7"/>
    <sheet name="2014" sheetId="8" r:id="rId8"/>
    <sheet name="2013" sheetId="9" r:id="rId9"/>
    <sheet name="2012" sheetId="10" r:id="rId10"/>
    <sheet name="2011" sheetId="11" r:id="rId11"/>
    <sheet name="2010" sheetId="12" r:id="rId12"/>
    <sheet name="2009" sheetId="13" r:id="rId13"/>
    <sheet name="2008" sheetId="14" r:id="rId14"/>
    <sheet name="2007" sheetId="15" r:id="rId15"/>
  </sheets>
  <definedNames>
    <definedName name="_xlnm.Print_Area" localSheetId="14">'2007'!$A$1:$O$31</definedName>
    <definedName name="_xlnm.Print_Area" localSheetId="13">'2008'!$A$1:$O$31</definedName>
    <definedName name="_xlnm.Print_Area" localSheetId="12">'2009'!$A$1:$O$31</definedName>
    <definedName name="_xlnm.Print_Area" localSheetId="11">'2010'!$A$1:$O$32</definedName>
    <definedName name="_xlnm.Print_Area" localSheetId="10">'2011'!$A$1:$O$32</definedName>
    <definedName name="_xlnm.Print_Area" localSheetId="9">'2012'!$A$1:$O$31</definedName>
    <definedName name="_xlnm.Print_Area" localSheetId="8">'2013'!$A$1:$O$31</definedName>
    <definedName name="_xlnm.Print_Area" localSheetId="7">'2014'!$A$1:$O$31</definedName>
    <definedName name="_xlnm.Print_Area" localSheetId="6">'2015'!$A$1:$O$31</definedName>
    <definedName name="_xlnm.Print_Area" localSheetId="5">'2016'!$A$1:$O$29</definedName>
    <definedName name="_xlnm.Print_Area" localSheetId="4">'2017'!$A$1:$O$31</definedName>
    <definedName name="_xlnm.Print_Area" localSheetId="3">'2018'!$A$1:$O$29</definedName>
    <definedName name="_xlnm.Print_Area" localSheetId="2">'2019'!$A$1:$O$30</definedName>
    <definedName name="_xlnm.Print_Area" localSheetId="1">'2020'!$A$1:$O$27</definedName>
    <definedName name="_xlnm.Print_Area" localSheetId="0">'2021'!$A$1:$P$27</definedName>
    <definedName name="_xlnm.Print_Titles" localSheetId="14">'2007'!$1:$4</definedName>
    <definedName name="_xlnm.Print_Titles" localSheetId="13">'2008'!$1:$4</definedName>
    <definedName name="_xlnm.Print_Titles" localSheetId="12">'2009'!$1:$4</definedName>
    <definedName name="_xlnm.Print_Titles" localSheetId="11">'2010'!$1:$4</definedName>
    <definedName name="_xlnm.Print_Titles" localSheetId="10">'2011'!$1:$4</definedName>
    <definedName name="_xlnm.Print_Titles" localSheetId="9">'2012'!$1:$4</definedName>
    <definedName name="_xlnm.Print_Titles" localSheetId="8">'2013'!$1:$4</definedName>
    <definedName name="_xlnm.Print_Titles" localSheetId="7">'2014'!$1:$4</definedName>
    <definedName name="_xlnm.Print_Titles" localSheetId="6">'2015'!$1:$4</definedName>
    <definedName name="_xlnm.Print_Titles" localSheetId="5">'2016'!$1:$4</definedName>
    <definedName name="_xlnm.Print_Titles" localSheetId="4">'2017'!$1:$4</definedName>
    <definedName name="_xlnm.Print_Titles" localSheetId="3">'2018'!$1:$4</definedName>
    <definedName name="_xlnm.Print_Titles" localSheetId="2">'2019'!$1:$4</definedName>
    <definedName name="_xlnm.Print_Titles" localSheetId="1">'2020'!$1:$4</definedName>
    <definedName name="_xlnm.Print_Titles" localSheetId="0">'2021'!$1:$4</definedName>
  </definedNames>
  <calcPr fullCalcOnLoad="1"/>
</workbook>
</file>

<file path=xl/sharedStrings.xml><?xml version="1.0" encoding="utf-8"?>
<sst xmlns="http://schemas.openxmlformats.org/spreadsheetml/2006/main" count="635" uniqueCount="84">
  <si>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</si>
  <si>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</si>
  <si>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</si>
  <si>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</si>
  <si>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</si>
  <si>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</si>
  <si>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</si>
  <si>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</si>
  <si>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</si>
  <si>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</si>
  <si>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</si>
  <si>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</si>
  <si>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</si>
  <si>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</si>
  <si>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</si>
  <si>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</si>
  <si>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</si>
  <si>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</si>
  <si>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</si>
  <si>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Legislative</t>
  </si>
  <si>
    <t>Executive</t>
  </si>
  <si>
    <t>Financial and Administrative</t>
  </si>
  <si>
    <t>Comprehensive Planning</t>
  </si>
  <si>
    <t>Debt Service Payments</t>
  </si>
  <si>
    <t>Other General Government Services</t>
  </si>
  <si>
    <t>Public Safety</t>
  </si>
  <si>
    <t>Law Enforcement</t>
  </si>
  <si>
    <t>Protective Inspections</t>
  </si>
  <si>
    <t>Physical Environment</t>
  </si>
  <si>
    <t>Garbage / Solid Waste Control Services</t>
  </si>
  <si>
    <t>Transportation</t>
  </si>
  <si>
    <t>Road and Street Facilities</t>
  </si>
  <si>
    <t>Economic Environment</t>
  </si>
  <si>
    <t>Other Economic Environment</t>
  </si>
  <si>
    <t>Human Services</t>
  </si>
  <si>
    <t>Health Services</t>
  </si>
  <si>
    <t>Culture / Recreation</t>
  </si>
  <si>
    <t>Parks and Recreation</t>
  </si>
  <si>
    <t>Inter-Fund Group Transfers Out</t>
  </si>
  <si>
    <t>Other Uses and Non-Operating</t>
  </si>
  <si>
    <t>2009 Municipal Population:</t>
  </si>
  <si>
    <t>St. Augustine Beach Expenditures Reported by Account Code and Fund Type</t>
  </si>
  <si>
    <t>Local Fiscal Year Ended September 30, 2010</t>
  </si>
  <si>
    <t>Sewer / Wastewater Services</t>
  </si>
  <si>
    <t>2010 Municipal Census Population:</t>
  </si>
  <si>
    <t>Local Fiscal Year Ended September 30, 2011</t>
  </si>
  <si>
    <t>2011 Municipal Population:</t>
  </si>
  <si>
    <t>Compiled from data obtained from the Florida Department of Financial Services, Division of Accounting and Auditing, Bureau of Local Government.</t>
  </si>
  <si>
    <t>Local Fiscal Year Ended September 30, 2012</t>
  </si>
  <si>
    <t>2012 Municipal Population:</t>
  </si>
  <si>
    <t>Local Fiscal Year Ended September 30, 2013</t>
  </si>
  <si>
    <t>2013 Municipal Population:</t>
  </si>
  <si>
    <t>Local Fiscal Year Ended September 30, 2008</t>
  </si>
  <si>
    <t>2008 Municipal Population:</t>
  </si>
  <si>
    <t>Local Fiscal Year Ended September 30, 2014</t>
  </si>
  <si>
    <t>Other General Government</t>
  </si>
  <si>
    <t>Garbage / Solid Waste</t>
  </si>
  <si>
    <t>Road / Street Facilities</t>
  </si>
  <si>
    <t>Health</t>
  </si>
  <si>
    <t>Parks / Recreation</t>
  </si>
  <si>
    <t>Other Uses</t>
  </si>
  <si>
    <t>Interfund Transfers Out</t>
  </si>
  <si>
    <t>2014 Municipal Population:</t>
  </si>
  <si>
    <t>Local Fiscal Year Ended September 30, 2015</t>
  </si>
  <si>
    <t>2015 Municipal Population:</t>
  </si>
  <si>
    <t>Local Fiscal Year Ended September 30, 2007</t>
  </si>
  <si>
    <t>2007 Municipal Population:</t>
  </si>
  <si>
    <t>Local Fiscal Year Ended September 30, 2016</t>
  </si>
  <si>
    <t>2016 Municipal Population:</t>
  </si>
  <si>
    <t>Local Fiscal Year Ended September 30, 2017</t>
  </si>
  <si>
    <t>2017 Municipal Population:</t>
  </si>
  <si>
    <t>Local Fiscal Year Ended September 30, 2018</t>
  </si>
  <si>
    <t>2018 Municipal Population:</t>
  </si>
  <si>
    <t>Local Fiscal Year Ended September 30, 2019</t>
  </si>
  <si>
    <t>Parking Facilities</t>
  </si>
  <si>
    <t>2019 Municipal Population:</t>
  </si>
  <si>
    <t>Local Fiscal Year Ended September 30, 2020</t>
  </si>
  <si>
    <t>2020 Municipal Population:</t>
  </si>
  <si>
    <t>Local Fiscal Year Ended September 30, 2021</t>
  </si>
  <si>
    <t>Per Capita Account</t>
  </si>
  <si>
    <t>Custodial</t>
  </si>
  <si>
    <t>Total Account</t>
  </si>
  <si>
    <t>Inter-fund Group Transfers Out</t>
  </si>
  <si>
    <t>2021 Municipal Population: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</si>
</sst>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_(* #,##0.0_);_(* \(#,##0.0\);_(* &quot;-&quot;?_);_(@_)"/>
    <numFmt numFmtId="166" formatCode="dd\-mmm\-yyyy"/>
    <numFmt numFmtId="167" formatCode="0.0%"/>
    <numFmt numFmtId="168" formatCode="0.000"/>
  </numFmts>
  <fonts count="52">
    <font>
      <sz val="12"/>
      <name val="Arial MT"/>
      <family val="0"/>
    </font>
    <font>
      <sz val="12"/>
      <name val="Arial"/>
      <family val="0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 val="single"/>
      <sz val="10"/>
      <name val="Arial MT"/>
      <family val="0"/>
    </font>
    <font>
      <b/>
      <sz val="18"/>
      <name val="Arial MT"/>
      <family val="0"/>
    </font>
    <font>
      <u val="single"/>
      <sz val="12"/>
      <color indexed="12"/>
      <name val="Arial MT"/>
      <family val="0"/>
    </font>
    <font>
      <u val="single"/>
      <sz val="12"/>
      <color indexed="36"/>
      <name val="Arial MT"/>
      <family val="0"/>
    </font>
    <font>
      <b/>
      <sz val="14"/>
      <name val="Arial MT"/>
      <family val="2"/>
    </font>
    <font>
      <b/>
      <sz val="22"/>
      <name val="Arial MT"/>
      <family val="0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41">
    <xf numFmtId="0" fontId="0" fillId="0" borderId="0" xfId="0" applyAlignment="1">
      <alignment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44" fontId="3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right"/>
      <protection/>
    </xf>
    <xf numFmtId="43" fontId="4" fillId="0" borderId="0" xfId="0" applyNumberFormat="1" applyFont="1" applyAlignment="1" applyProtection="1">
      <alignment/>
      <protection/>
    </xf>
    <xf numFmtId="43" fontId="3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42" fontId="2" fillId="33" borderId="12" xfId="0" applyNumberFormat="1" applyFont="1" applyFill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37" fontId="4" fillId="0" borderId="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2" fillId="33" borderId="16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2" fillId="33" borderId="13" xfId="0" applyFont="1" applyFill="1" applyBorder="1" applyAlignment="1" applyProtection="1">
      <alignment vertical="center"/>
      <protection/>
    </xf>
    <xf numFmtId="0" fontId="2" fillId="33" borderId="17" xfId="0" applyFont="1" applyFill="1" applyBorder="1" applyAlignment="1" applyProtection="1">
      <alignment vertical="center"/>
      <protection/>
    </xf>
    <xf numFmtId="42" fontId="2" fillId="33" borderId="18" xfId="0" applyNumberFormat="1" applyFont="1" applyFill="1" applyBorder="1" applyAlignment="1" applyProtection="1">
      <alignment vertical="center"/>
      <protection/>
    </xf>
    <xf numFmtId="42" fontId="2" fillId="33" borderId="19" xfId="0" applyNumberFormat="1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0" fontId="2" fillId="33" borderId="20" xfId="0" applyFont="1" applyFill="1" applyBorder="1" applyAlignment="1" applyProtection="1">
      <alignment vertical="center"/>
      <protection/>
    </xf>
    <xf numFmtId="0" fontId="2" fillId="33" borderId="15" xfId="0" applyFont="1" applyFill="1" applyBorder="1" applyAlignment="1" applyProtection="1">
      <alignment vertical="center"/>
      <protection/>
    </xf>
    <xf numFmtId="42" fontId="2" fillId="33" borderId="20" xfId="0" applyNumberFormat="1" applyFont="1" applyFill="1" applyBorder="1" applyAlignment="1" applyProtection="1">
      <alignment vertical="center"/>
      <protection/>
    </xf>
    <xf numFmtId="44" fontId="2" fillId="33" borderId="14" xfId="0" applyNumberFormat="1" applyFont="1" applyFill="1" applyBorder="1" applyAlignment="1" applyProtection="1">
      <alignment vertical="center"/>
      <protection/>
    </xf>
    <xf numFmtId="37" fontId="2" fillId="33" borderId="21" xfId="0" applyNumberFormat="1" applyFont="1" applyFill="1" applyBorder="1" applyAlignment="1" applyProtection="1">
      <alignment horizontal="center" vertical="center" wrapText="1"/>
      <protection/>
    </xf>
    <xf numFmtId="37" fontId="2" fillId="33" borderId="22" xfId="0" applyNumberFormat="1" applyFont="1" applyFill="1" applyBorder="1" applyAlignment="1" applyProtection="1">
      <alignment horizontal="center" vertical="center" wrapText="1"/>
      <protection/>
    </xf>
    <xf numFmtId="0" fontId="9" fillId="33" borderId="23" xfId="0" applyFont="1" applyFill="1" applyBorder="1" applyAlignment="1" applyProtection="1">
      <alignment horizontal="center" vertical="center"/>
      <protection/>
    </xf>
    <xf numFmtId="0" fontId="9" fillId="33" borderId="24" xfId="0" applyFont="1" applyFill="1" applyBorder="1" applyAlignment="1" applyProtection="1">
      <alignment horizontal="center" vertical="center"/>
      <protection/>
    </xf>
    <xf numFmtId="44" fontId="2" fillId="33" borderId="25" xfId="0" applyNumberFormat="1" applyFont="1" applyFill="1" applyBorder="1" applyAlignment="1" applyProtection="1">
      <alignment vertical="center"/>
      <protection/>
    </xf>
    <xf numFmtId="0" fontId="4" fillId="0" borderId="26" xfId="0" applyFont="1" applyBorder="1" applyAlignment="1" applyProtection="1">
      <alignment vertical="center"/>
      <protection/>
    </xf>
    <xf numFmtId="0" fontId="4" fillId="0" borderId="27" xfId="0" applyFont="1" applyBorder="1" applyAlignment="1" applyProtection="1">
      <alignment vertical="center"/>
      <protection/>
    </xf>
    <xf numFmtId="37" fontId="4" fillId="0" borderId="27" xfId="0" applyNumberFormat="1" applyFont="1" applyBorder="1" applyAlignment="1" applyProtection="1">
      <alignment vertical="center"/>
      <protection/>
    </xf>
    <xf numFmtId="41" fontId="4" fillId="0" borderId="28" xfId="0" applyNumberFormat="1" applyFont="1" applyBorder="1" applyAlignment="1" applyProtection="1">
      <alignment vertical="center"/>
      <protection/>
    </xf>
    <xf numFmtId="42" fontId="2" fillId="33" borderId="29" xfId="0" applyNumberFormat="1" applyFont="1" applyFill="1" applyBorder="1" applyAlignment="1" applyProtection="1">
      <alignment vertical="center"/>
      <protection/>
    </xf>
    <xf numFmtId="44" fontId="2" fillId="33" borderId="30" xfId="0" applyNumberFormat="1" applyFont="1" applyFill="1" applyBorder="1" applyAlignment="1" applyProtection="1">
      <alignment vertical="center"/>
      <protection/>
    </xf>
    <xf numFmtId="1" fontId="4" fillId="0" borderId="29" xfId="0" applyNumberFormat="1" applyFont="1" applyBorder="1" applyAlignment="1" applyProtection="1">
      <alignment horizontal="center" vertical="center"/>
      <protection/>
    </xf>
    <xf numFmtId="1" fontId="4" fillId="0" borderId="29" xfId="0" applyNumberFormat="1" applyFont="1" applyBorder="1" applyAlignment="1" applyProtection="1">
      <alignment horizontal="center" vertical="center"/>
      <protection/>
    </xf>
    <xf numFmtId="42" fontId="4" fillId="0" borderId="20" xfId="0" applyNumberFormat="1" applyFont="1" applyBorder="1" applyAlignment="1" applyProtection="1">
      <alignment vertical="center"/>
      <protection/>
    </xf>
    <xf numFmtId="44" fontId="4" fillId="0" borderId="30" xfId="0" applyNumberFormat="1" applyFont="1" applyBorder="1" applyAlignment="1" applyProtection="1">
      <alignment vertical="center"/>
      <protection/>
    </xf>
    <xf numFmtId="0" fontId="12" fillId="0" borderId="0" xfId="0" applyFont="1" applyAlignment="1" applyProtection="1">
      <alignment horizontal="center"/>
      <protection/>
    </xf>
    <xf numFmtId="0" fontId="1" fillId="0" borderId="0" xfId="0" applyFont="1" applyAlignment="1">
      <alignment/>
    </xf>
    <xf numFmtId="0" fontId="14" fillId="33" borderId="23" xfId="0" applyFont="1" applyFill="1" applyBorder="1" applyAlignment="1" applyProtection="1">
      <alignment horizontal="center" vertical="center"/>
      <protection/>
    </xf>
    <xf numFmtId="0" fontId="14" fillId="33" borderId="24" xfId="0" applyFont="1" applyFill="1" applyBorder="1" applyAlignment="1" applyProtection="1">
      <alignment horizontal="center" vertical="center"/>
      <protection/>
    </xf>
    <xf numFmtId="0" fontId="13" fillId="0" borderId="0" xfId="0" applyFont="1" applyAlignment="1" applyProtection="1">
      <alignment/>
      <protection/>
    </xf>
    <xf numFmtId="37" fontId="13" fillId="33" borderId="21" xfId="0" applyNumberFormat="1" applyFont="1" applyFill="1" applyBorder="1" applyAlignment="1" applyProtection="1">
      <alignment horizontal="center" vertical="center" wrapText="1"/>
      <protection/>
    </xf>
    <xf numFmtId="37" fontId="13" fillId="33" borderId="22" xfId="0" applyNumberFormat="1" applyFont="1" applyFill="1" applyBorder="1" applyAlignment="1" applyProtection="1">
      <alignment horizontal="center" vertical="center" wrapText="1"/>
      <protection/>
    </xf>
    <xf numFmtId="0" fontId="15" fillId="0" borderId="0" xfId="0" applyFont="1" applyAlignment="1" applyProtection="1">
      <alignment horizontal="right"/>
      <protection/>
    </xf>
    <xf numFmtId="0" fontId="16" fillId="0" borderId="0" xfId="0" applyFont="1" applyAlignment="1" applyProtection="1">
      <alignment horizontal="center"/>
      <protection/>
    </xf>
    <xf numFmtId="0" fontId="13" fillId="33" borderId="13" xfId="0" applyFont="1" applyFill="1" applyBorder="1" applyAlignment="1" applyProtection="1">
      <alignment vertical="center"/>
      <protection/>
    </xf>
    <xf numFmtId="0" fontId="13" fillId="33" borderId="17" xfId="0" applyFont="1" applyFill="1" applyBorder="1" applyAlignment="1" applyProtection="1">
      <alignment vertical="center"/>
      <protection/>
    </xf>
    <xf numFmtId="42" fontId="13" fillId="33" borderId="18" xfId="0" applyNumberFormat="1" applyFont="1" applyFill="1" applyBorder="1" applyAlignment="1" applyProtection="1">
      <alignment vertical="center"/>
      <protection/>
    </xf>
    <xf numFmtId="42" fontId="13" fillId="33" borderId="19" xfId="0" applyNumberFormat="1" applyFont="1" applyFill="1" applyBorder="1" applyAlignment="1" applyProtection="1">
      <alignment vertical="center"/>
      <protection/>
    </xf>
    <xf numFmtId="44" fontId="13" fillId="33" borderId="14" xfId="0" applyNumberFormat="1" applyFont="1" applyFill="1" applyBorder="1" applyAlignment="1" applyProtection="1">
      <alignment vertical="center"/>
      <protection/>
    </xf>
    <xf numFmtId="44" fontId="16" fillId="0" borderId="0" xfId="0" applyNumberFormat="1" applyFont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0" fontId="17" fillId="0" borderId="10" xfId="0" applyFont="1" applyBorder="1" applyAlignment="1" applyProtection="1">
      <alignment vertical="center"/>
      <protection/>
    </xf>
    <xf numFmtId="1" fontId="17" fillId="0" borderId="29" xfId="0" applyNumberFormat="1" applyFont="1" applyBorder="1" applyAlignment="1" applyProtection="1">
      <alignment horizontal="center" vertical="center"/>
      <protection/>
    </xf>
    <xf numFmtId="0" fontId="17" fillId="0" borderId="15" xfId="0" applyFont="1" applyBorder="1" applyAlignment="1" applyProtection="1">
      <alignment vertical="center"/>
      <protection/>
    </xf>
    <xf numFmtId="42" fontId="17" fillId="0" borderId="20" xfId="0" applyNumberFormat="1" applyFont="1" applyBorder="1" applyAlignment="1" applyProtection="1">
      <alignment vertical="center"/>
      <protection/>
    </xf>
    <xf numFmtId="44" fontId="17" fillId="0" borderId="30" xfId="0" applyNumberFormat="1" applyFont="1" applyBorder="1" applyAlignment="1" applyProtection="1">
      <alignment vertical="center"/>
      <protection/>
    </xf>
    <xf numFmtId="43" fontId="17" fillId="0" borderId="0" xfId="0" applyNumberFormat="1" applyFont="1" applyAlignment="1" applyProtection="1">
      <alignment/>
      <protection/>
    </xf>
    <xf numFmtId="0" fontId="13" fillId="33" borderId="10" xfId="0" applyFont="1" applyFill="1" applyBorder="1" applyAlignment="1" applyProtection="1">
      <alignment vertical="center"/>
      <protection/>
    </xf>
    <xf numFmtId="0" fontId="13" fillId="33" borderId="20" xfId="0" applyFont="1" applyFill="1" applyBorder="1" applyAlignment="1" applyProtection="1">
      <alignment vertical="center"/>
      <protection/>
    </xf>
    <xf numFmtId="0" fontId="13" fillId="33" borderId="15" xfId="0" applyFont="1" applyFill="1" applyBorder="1" applyAlignment="1" applyProtection="1">
      <alignment vertical="center"/>
      <protection/>
    </xf>
    <xf numFmtId="42" fontId="13" fillId="33" borderId="20" xfId="0" applyNumberFormat="1" applyFont="1" applyFill="1" applyBorder="1" applyAlignment="1" applyProtection="1">
      <alignment vertical="center"/>
      <protection/>
    </xf>
    <xf numFmtId="42" fontId="13" fillId="33" borderId="29" xfId="0" applyNumberFormat="1" applyFont="1" applyFill="1" applyBorder="1" applyAlignment="1" applyProtection="1">
      <alignment vertical="center"/>
      <protection/>
    </xf>
    <xf numFmtId="44" fontId="13" fillId="33" borderId="30" xfId="0" applyNumberFormat="1" applyFont="1" applyFill="1" applyBorder="1" applyAlignment="1" applyProtection="1">
      <alignment vertical="center"/>
      <protection/>
    </xf>
    <xf numFmtId="43" fontId="16" fillId="0" borderId="0" xfId="0" applyNumberFormat="1" applyFont="1" applyAlignment="1" applyProtection="1">
      <alignment/>
      <protection/>
    </xf>
    <xf numFmtId="0" fontId="13" fillId="33" borderId="11" xfId="0" applyFont="1" applyFill="1" applyBorder="1" applyAlignment="1" applyProtection="1">
      <alignment vertical="center"/>
      <protection/>
    </xf>
    <xf numFmtId="0" fontId="13" fillId="33" borderId="12" xfId="0" applyFont="1" applyFill="1" applyBorder="1" applyAlignment="1" applyProtection="1">
      <alignment vertical="center"/>
      <protection/>
    </xf>
    <xf numFmtId="0" fontId="13" fillId="33" borderId="16" xfId="0" applyFont="1" applyFill="1" applyBorder="1" applyAlignment="1" applyProtection="1">
      <alignment vertical="center"/>
      <protection/>
    </xf>
    <xf numFmtId="42" fontId="13" fillId="33" borderId="12" xfId="0" applyNumberFormat="1" applyFont="1" applyFill="1" applyBorder="1" applyAlignment="1" applyProtection="1">
      <alignment vertical="center"/>
      <protection/>
    </xf>
    <xf numFmtId="44" fontId="13" fillId="33" borderId="25" xfId="0" applyNumberFormat="1" applyFont="1" applyFill="1" applyBorder="1" applyAlignment="1" applyProtection="1">
      <alignment vertical="center"/>
      <protection/>
    </xf>
    <xf numFmtId="0" fontId="16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7" fillId="0" borderId="13" xfId="0" applyFont="1" applyBorder="1" applyAlignment="1" applyProtection="1">
      <alignment vertical="center"/>
      <protection/>
    </xf>
    <xf numFmtId="0" fontId="17" fillId="0" borderId="0" xfId="0" applyFont="1" applyBorder="1" applyAlignment="1" applyProtection="1">
      <alignment vertical="center"/>
      <protection/>
    </xf>
    <xf numFmtId="37" fontId="17" fillId="0" borderId="0" xfId="0" applyNumberFormat="1" applyFont="1" applyBorder="1" applyAlignment="1" applyProtection="1">
      <alignment vertical="center"/>
      <protection/>
    </xf>
    <xf numFmtId="0" fontId="17" fillId="0" borderId="14" xfId="0" applyFont="1" applyBorder="1" applyAlignment="1" applyProtection="1">
      <alignment vertical="center"/>
      <protection/>
    </xf>
    <xf numFmtId="0" fontId="17" fillId="0" borderId="26" xfId="0" applyFont="1" applyBorder="1" applyAlignment="1" applyProtection="1">
      <alignment vertical="center"/>
      <protection/>
    </xf>
    <xf numFmtId="0" fontId="17" fillId="0" borderId="27" xfId="0" applyFont="1" applyBorder="1" applyAlignment="1" applyProtection="1">
      <alignment vertical="center"/>
      <protection/>
    </xf>
    <xf numFmtId="37" fontId="17" fillId="0" borderId="27" xfId="0" applyNumberFormat="1" applyFont="1" applyBorder="1" applyAlignment="1" applyProtection="1">
      <alignment vertical="center"/>
      <protection/>
    </xf>
    <xf numFmtId="41" fontId="17" fillId="0" borderId="28" xfId="0" applyNumberFormat="1" applyFont="1" applyBorder="1" applyAlignment="1" applyProtection="1">
      <alignment vertical="center"/>
      <protection/>
    </xf>
    <xf numFmtId="37" fontId="17" fillId="0" borderId="0" xfId="0" applyNumberFormat="1" applyFont="1" applyAlignment="1" applyProtection="1">
      <alignment/>
      <protection/>
    </xf>
    <xf numFmtId="37" fontId="4" fillId="0" borderId="27" xfId="0" applyNumberFormat="1" applyFont="1" applyBorder="1" applyAlignment="1" applyProtection="1">
      <alignment horizontal="right" vertical="center"/>
      <protection/>
    </xf>
    <xf numFmtId="0" fontId="4" fillId="0" borderId="31" xfId="0" applyFont="1" applyBorder="1" applyAlignment="1" applyProtection="1">
      <alignment vertical="center" wrapText="1"/>
      <protection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4" fillId="0" borderId="34" xfId="0" applyFont="1" applyBorder="1" applyAlignment="1" applyProtection="1">
      <alignment horizontal="left" vertical="center" wrapText="1"/>
      <protection/>
    </xf>
    <xf numFmtId="0" fontId="0" fillId="0" borderId="35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10" fillId="0" borderId="37" xfId="0" applyFont="1" applyBorder="1" applyAlignment="1" applyProtection="1">
      <alignment horizontal="center" vertical="center"/>
      <protection/>
    </xf>
    <xf numFmtId="0" fontId="10" fillId="0" borderId="23" xfId="0" applyFont="1" applyBorder="1" applyAlignment="1" applyProtection="1">
      <alignment horizontal="center" vertical="center"/>
      <protection/>
    </xf>
    <xf numFmtId="0" fontId="10" fillId="0" borderId="38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2" fillId="33" borderId="37" xfId="0" applyFont="1" applyFill="1" applyBorder="1" applyAlignment="1" applyProtection="1">
      <alignment horizontal="left" vertical="center" wrapText="1"/>
      <protection/>
    </xf>
    <xf numFmtId="0" fontId="0" fillId="0" borderId="23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9" fillId="33" borderId="40" xfId="0" applyFont="1" applyFill="1" applyBorder="1" applyAlignment="1" applyProtection="1">
      <alignment horizontal="center" vertical="center"/>
      <protection/>
    </xf>
    <xf numFmtId="0" fontId="9" fillId="33" borderId="17" xfId="0" applyFont="1" applyFill="1" applyBorder="1" applyAlignment="1" applyProtection="1">
      <alignment horizontal="center" vertical="center"/>
      <protection/>
    </xf>
    <xf numFmtId="0" fontId="9" fillId="33" borderId="41" xfId="0" applyFont="1" applyFill="1" applyBorder="1" applyAlignment="1" applyProtection="1">
      <alignment horizontal="center" vertical="center"/>
      <protection/>
    </xf>
    <xf numFmtId="37" fontId="2" fillId="33" borderId="42" xfId="0" applyNumberFormat="1" applyFont="1" applyFill="1" applyBorder="1" applyAlignment="1" applyProtection="1">
      <alignment horizontal="center" vertical="center" wrapText="1"/>
      <protection/>
    </xf>
    <xf numFmtId="0" fontId="0" fillId="0" borderId="43" xfId="0" applyBorder="1" applyAlignment="1">
      <alignment horizontal="center" vertical="center" wrapText="1"/>
    </xf>
    <xf numFmtId="37" fontId="17" fillId="0" borderId="27" xfId="0" applyNumberFormat="1" applyFont="1" applyBorder="1" applyAlignment="1" applyProtection="1">
      <alignment horizontal="right" vertical="center"/>
      <protection/>
    </xf>
    <xf numFmtId="0" fontId="17" fillId="0" borderId="31" xfId="0" applyFont="1" applyBorder="1" applyAlignment="1" applyProtection="1">
      <alignment vertical="center" wrapText="1"/>
      <protection/>
    </xf>
    <xf numFmtId="0" fontId="1" fillId="0" borderId="32" xfId="0" applyFont="1" applyBorder="1" applyAlignment="1">
      <alignment vertical="center" wrapText="1"/>
    </xf>
    <xf numFmtId="0" fontId="1" fillId="0" borderId="33" xfId="0" applyFont="1" applyBorder="1" applyAlignment="1">
      <alignment vertical="center" wrapText="1"/>
    </xf>
    <xf numFmtId="0" fontId="17" fillId="0" borderId="34" xfId="0" applyFont="1" applyBorder="1" applyAlignment="1" applyProtection="1">
      <alignment horizontal="left" vertical="center" wrapText="1"/>
      <protection/>
    </xf>
    <xf numFmtId="0" fontId="1" fillId="0" borderId="35" xfId="0" applyFont="1" applyBorder="1" applyAlignment="1">
      <alignment horizontal="left" vertical="center" wrapText="1"/>
    </xf>
    <xf numFmtId="0" fontId="1" fillId="0" borderId="36" xfId="0" applyFont="1" applyBorder="1" applyAlignment="1">
      <alignment horizontal="left" vertical="center" wrapText="1"/>
    </xf>
    <xf numFmtId="0" fontId="11" fillId="0" borderId="37" xfId="0" applyFont="1" applyBorder="1" applyAlignment="1" applyProtection="1">
      <alignment horizontal="center" vertical="center"/>
      <protection/>
    </xf>
    <xf numFmtId="0" fontId="11" fillId="0" borderId="23" xfId="0" applyFont="1" applyBorder="1" applyAlignment="1" applyProtection="1">
      <alignment horizontal="center" vertical="center"/>
      <protection/>
    </xf>
    <xf numFmtId="0" fontId="11" fillId="0" borderId="38" xfId="0" applyFont="1" applyBorder="1" applyAlignment="1" applyProtection="1">
      <alignment horizontal="center" vertical="center"/>
      <protection/>
    </xf>
    <xf numFmtId="0" fontId="12" fillId="0" borderId="13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2" fillId="0" borderId="14" xfId="0" applyFont="1" applyBorder="1" applyAlignment="1" applyProtection="1">
      <alignment horizontal="center" vertical="center"/>
      <protection/>
    </xf>
    <xf numFmtId="0" fontId="13" fillId="33" borderId="37" xfId="0" applyFont="1" applyFill="1" applyBorder="1" applyAlignment="1" applyProtection="1">
      <alignment horizontal="left" vertical="center" wrapText="1"/>
      <protection/>
    </xf>
    <xf numFmtId="0" fontId="1" fillId="0" borderId="23" xfId="0" applyFont="1" applyBorder="1" applyAlignment="1">
      <alignment vertical="center" wrapText="1"/>
    </xf>
    <xf numFmtId="0" fontId="1" fillId="0" borderId="39" xfId="0" applyFont="1" applyBorder="1" applyAlignment="1">
      <alignment vertical="center" wrapText="1"/>
    </xf>
    <xf numFmtId="0" fontId="1" fillId="0" borderId="34" xfId="0" applyFont="1" applyBorder="1" applyAlignment="1">
      <alignment vertical="center" wrapText="1"/>
    </xf>
    <xf numFmtId="0" fontId="1" fillId="0" borderId="35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4" fillId="33" borderId="40" xfId="0" applyFont="1" applyFill="1" applyBorder="1" applyAlignment="1" applyProtection="1">
      <alignment horizontal="center" vertical="center"/>
      <protection/>
    </xf>
    <xf numFmtId="0" fontId="14" fillId="33" borderId="17" xfId="0" applyFont="1" applyFill="1" applyBorder="1" applyAlignment="1" applyProtection="1">
      <alignment horizontal="center" vertical="center"/>
      <protection/>
    </xf>
    <xf numFmtId="0" fontId="14" fillId="33" borderId="41" xfId="0" applyFont="1" applyFill="1" applyBorder="1" applyAlignment="1" applyProtection="1">
      <alignment horizontal="center" vertical="center"/>
      <protection/>
    </xf>
    <xf numFmtId="37" fontId="13" fillId="33" borderId="42" xfId="0" applyNumberFormat="1" applyFont="1" applyFill="1" applyBorder="1" applyAlignment="1" applyProtection="1">
      <alignment horizontal="center" vertical="center" wrapText="1"/>
      <protection/>
    </xf>
    <xf numFmtId="0" fontId="1" fillId="0" borderId="43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D27"/>
  <sheetViews>
    <sheetView tabSelected="1" zoomScalePageLayoutView="0" workbookViewId="0" topLeftCell="A1">
      <selection activeCell="A1"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8" width="9.77734375" style="3" customWidth="1"/>
  </cols>
  <sheetData>
    <row r="1" spans="1:18" ht="27.75">
      <c r="A1" s="100" t="s">
        <v>41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7"/>
      <c r="R1"/>
    </row>
    <row r="2" spans="1:18" ht="24" thickBot="1">
      <c r="A2" s="103" t="s">
        <v>78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7"/>
      <c r="R2"/>
    </row>
    <row r="3" spans="1:18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3"/>
      <c r="M3" s="114"/>
      <c r="N3" s="35"/>
      <c r="O3" s="36"/>
      <c r="P3" s="115" t="s">
        <v>79</v>
      </c>
      <c r="Q3" s="11"/>
      <c r="R3"/>
    </row>
    <row r="4" spans="1:134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80</v>
      </c>
      <c r="N4" s="34" t="s">
        <v>5</v>
      </c>
      <c r="O4" s="34" t="s">
        <v>81</v>
      </c>
      <c r="P4" s="116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7" ht="15.75">
      <c r="A5" s="24" t="s">
        <v>18</v>
      </c>
      <c r="B5" s="25"/>
      <c r="C5" s="25"/>
      <c r="D5" s="26">
        <f>SUM(D6:D11)</f>
        <v>1655167</v>
      </c>
      <c r="E5" s="26">
        <f>SUM(E6:E11)</f>
        <v>0</v>
      </c>
      <c r="F5" s="26">
        <f>SUM(F6:F11)</f>
        <v>584999</v>
      </c>
      <c r="G5" s="26">
        <f>SUM(G6:G11)</f>
        <v>0</v>
      </c>
      <c r="H5" s="26">
        <f>SUM(H6:H11)</f>
        <v>0</v>
      </c>
      <c r="I5" s="26">
        <f>SUM(I6:I11)</f>
        <v>0</v>
      </c>
      <c r="J5" s="26">
        <f>SUM(J6:J11)</f>
        <v>0</v>
      </c>
      <c r="K5" s="26">
        <f>SUM(K6:K11)</f>
        <v>0</v>
      </c>
      <c r="L5" s="26">
        <f>SUM(L6:L11)</f>
        <v>0</v>
      </c>
      <c r="M5" s="26">
        <f>SUM(M6:M11)</f>
        <v>0</v>
      </c>
      <c r="N5" s="26">
        <f>SUM(N6:N11)</f>
        <v>0</v>
      </c>
      <c r="O5" s="27">
        <f>SUM(D5:N5)</f>
        <v>2240166</v>
      </c>
      <c r="P5" s="32">
        <f>(O5/P$25)</f>
        <v>325.2273519163763</v>
      </c>
      <c r="Q5" s="6"/>
    </row>
    <row r="6" spans="1:17" ht="15">
      <c r="A6" s="12"/>
      <c r="B6" s="44">
        <v>511</v>
      </c>
      <c r="C6" s="20" t="s">
        <v>19</v>
      </c>
      <c r="D6" s="46">
        <v>60091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60091</v>
      </c>
      <c r="P6" s="47">
        <f>(O6/P$25)</f>
        <v>8.724012775842045</v>
      </c>
      <c r="Q6" s="9"/>
    </row>
    <row r="7" spans="1:17" ht="15">
      <c r="A7" s="12"/>
      <c r="B7" s="44">
        <v>512</v>
      </c>
      <c r="C7" s="20" t="s">
        <v>20</v>
      </c>
      <c r="D7" s="46">
        <v>175521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>SUM(D7:N7)</f>
        <v>175521</v>
      </c>
      <c r="P7" s="47">
        <f>(O7/P$25)</f>
        <v>25.482142857142858</v>
      </c>
      <c r="Q7" s="9"/>
    </row>
    <row r="8" spans="1:17" ht="15">
      <c r="A8" s="12"/>
      <c r="B8" s="44">
        <v>513</v>
      </c>
      <c r="C8" s="20" t="s">
        <v>21</v>
      </c>
      <c r="D8" s="46">
        <v>872885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>SUM(D8:N8)</f>
        <v>872885</v>
      </c>
      <c r="P8" s="47">
        <f>(O8/P$25)</f>
        <v>126.72546457607433</v>
      </c>
      <c r="Q8" s="9"/>
    </row>
    <row r="9" spans="1:17" ht="15">
      <c r="A9" s="12"/>
      <c r="B9" s="44">
        <v>515</v>
      </c>
      <c r="C9" s="20" t="s">
        <v>22</v>
      </c>
      <c r="D9" s="46">
        <v>163939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>SUM(D9:N9)</f>
        <v>163939</v>
      </c>
      <c r="P9" s="47">
        <f>(O9/P$25)</f>
        <v>23.800667828106853</v>
      </c>
      <c r="Q9" s="9"/>
    </row>
    <row r="10" spans="1:17" ht="15">
      <c r="A10" s="12"/>
      <c r="B10" s="44">
        <v>517</v>
      </c>
      <c r="C10" s="20" t="s">
        <v>23</v>
      </c>
      <c r="D10" s="46">
        <v>102242</v>
      </c>
      <c r="E10" s="46">
        <v>0</v>
      </c>
      <c r="F10" s="46">
        <v>584999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>SUM(D10:N10)</f>
        <v>687241</v>
      </c>
      <c r="P10" s="47">
        <f>(O10/P$25)</f>
        <v>99.7736643437863</v>
      </c>
      <c r="Q10" s="9"/>
    </row>
    <row r="11" spans="1:17" ht="15">
      <c r="A11" s="12"/>
      <c r="B11" s="44">
        <v>519</v>
      </c>
      <c r="C11" s="20" t="s">
        <v>24</v>
      </c>
      <c r="D11" s="46">
        <v>280489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>SUM(D11:N11)</f>
        <v>280489</v>
      </c>
      <c r="P11" s="47">
        <f>(O11/P$25)</f>
        <v>40.72139953542393</v>
      </c>
      <c r="Q11" s="9"/>
    </row>
    <row r="12" spans="1:17" ht="15.75">
      <c r="A12" s="28" t="s">
        <v>25</v>
      </c>
      <c r="B12" s="29"/>
      <c r="C12" s="30"/>
      <c r="D12" s="31">
        <f>SUM(D13:D14)</f>
        <v>2809657</v>
      </c>
      <c r="E12" s="31">
        <f>SUM(E13:E14)</f>
        <v>0</v>
      </c>
      <c r="F12" s="31">
        <f>SUM(F13:F14)</f>
        <v>0</v>
      </c>
      <c r="G12" s="31">
        <f>SUM(G13:G14)</f>
        <v>0</v>
      </c>
      <c r="H12" s="31">
        <f>SUM(H13:H14)</f>
        <v>0</v>
      </c>
      <c r="I12" s="31">
        <f>SUM(I13:I14)</f>
        <v>0</v>
      </c>
      <c r="J12" s="31">
        <f>SUM(J13:J14)</f>
        <v>0</v>
      </c>
      <c r="K12" s="31">
        <f>SUM(K13:K14)</f>
        <v>0</v>
      </c>
      <c r="L12" s="31">
        <f>SUM(L13:L14)</f>
        <v>0</v>
      </c>
      <c r="M12" s="31">
        <f>SUM(M13:M14)</f>
        <v>0</v>
      </c>
      <c r="N12" s="31">
        <f>SUM(N13:N14)</f>
        <v>0</v>
      </c>
      <c r="O12" s="42">
        <f>SUM(D12:N12)</f>
        <v>2809657</v>
      </c>
      <c r="P12" s="43">
        <f>(O12/P$25)</f>
        <v>407.906068524971</v>
      </c>
      <c r="Q12" s="10"/>
    </row>
    <row r="13" spans="1:17" ht="15">
      <c r="A13" s="12"/>
      <c r="B13" s="44">
        <v>521</v>
      </c>
      <c r="C13" s="20" t="s">
        <v>26</v>
      </c>
      <c r="D13" s="46">
        <v>2388352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>SUM(D13:N13)</f>
        <v>2388352</v>
      </c>
      <c r="P13" s="47">
        <f>(O13/P$25)</f>
        <v>346.7409988385598</v>
      </c>
      <c r="Q13" s="9"/>
    </row>
    <row r="14" spans="1:17" ht="15">
      <c r="A14" s="12"/>
      <c r="B14" s="44">
        <v>524</v>
      </c>
      <c r="C14" s="20" t="s">
        <v>27</v>
      </c>
      <c r="D14" s="46">
        <v>421305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>SUM(D14:N14)</f>
        <v>421305</v>
      </c>
      <c r="P14" s="47">
        <f>(O14/P$25)</f>
        <v>61.16506968641115</v>
      </c>
      <c r="Q14" s="9"/>
    </row>
    <row r="15" spans="1:17" ht="15.75">
      <c r="A15" s="28" t="s">
        <v>28</v>
      </c>
      <c r="B15" s="29"/>
      <c r="C15" s="30"/>
      <c r="D15" s="31">
        <f>SUM(D16:D16)</f>
        <v>734466</v>
      </c>
      <c r="E15" s="31">
        <f>SUM(E16:E16)</f>
        <v>0</v>
      </c>
      <c r="F15" s="31">
        <f>SUM(F16:F16)</f>
        <v>0</v>
      </c>
      <c r="G15" s="31">
        <f>SUM(G16:G16)</f>
        <v>0</v>
      </c>
      <c r="H15" s="31">
        <f>SUM(H16:H16)</f>
        <v>0</v>
      </c>
      <c r="I15" s="31">
        <f>SUM(I16:I16)</f>
        <v>0</v>
      </c>
      <c r="J15" s="31">
        <f>SUM(J16:J16)</f>
        <v>0</v>
      </c>
      <c r="K15" s="31">
        <f>SUM(K16:K16)</f>
        <v>0</v>
      </c>
      <c r="L15" s="31">
        <f>SUM(L16:L16)</f>
        <v>0</v>
      </c>
      <c r="M15" s="31">
        <f>SUM(M16:M16)</f>
        <v>0</v>
      </c>
      <c r="N15" s="31">
        <f>SUM(N16:N16)</f>
        <v>0</v>
      </c>
      <c r="O15" s="42">
        <f>SUM(D15:N15)</f>
        <v>734466</v>
      </c>
      <c r="P15" s="43">
        <f>(O15/P$25)</f>
        <v>106.62979094076655</v>
      </c>
      <c r="Q15" s="10"/>
    </row>
    <row r="16" spans="1:17" ht="15">
      <c r="A16" s="12"/>
      <c r="B16" s="44">
        <v>534</v>
      </c>
      <c r="C16" s="20" t="s">
        <v>29</v>
      </c>
      <c r="D16" s="46">
        <v>734466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>SUM(D16:N16)</f>
        <v>734466</v>
      </c>
      <c r="P16" s="47">
        <f>(O16/P$25)</f>
        <v>106.62979094076655</v>
      </c>
      <c r="Q16" s="9"/>
    </row>
    <row r="17" spans="1:17" ht="15.75">
      <c r="A17" s="28" t="s">
        <v>30</v>
      </c>
      <c r="B17" s="29"/>
      <c r="C17" s="30"/>
      <c r="D17" s="31">
        <f>SUM(D18:D18)</f>
        <v>0</v>
      </c>
      <c r="E17" s="31">
        <f>SUM(E18:E18)</f>
        <v>1289721</v>
      </c>
      <c r="F17" s="31">
        <f>SUM(F18:F18)</f>
        <v>0</v>
      </c>
      <c r="G17" s="31">
        <f>SUM(G18:G18)</f>
        <v>448579</v>
      </c>
      <c r="H17" s="31">
        <f>SUM(H18:H18)</f>
        <v>0</v>
      </c>
      <c r="I17" s="31">
        <f>SUM(I18:I18)</f>
        <v>0</v>
      </c>
      <c r="J17" s="31">
        <f>SUM(J18:J18)</f>
        <v>0</v>
      </c>
      <c r="K17" s="31">
        <f>SUM(K18:K18)</f>
        <v>0</v>
      </c>
      <c r="L17" s="31">
        <f>SUM(L18:L18)</f>
        <v>0</v>
      </c>
      <c r="M17" s="31">
        <f>SUM(M18:M18)</f>
        <v>0</v>
      </c>
      <c r="N17" s="31">
        <f>SUM(N18:N18)</f>
        <v>0</v>
      </c>
      <c r="O17" s="31">
        <f>SUM(D17:N17)</f>
        <v>1738300</v>
      </c>
      <c r="P17" s="43">
        <f>(O17/P$25)</f>
        <v>252.3664343786295</v>
      </c>
      <c r="Q17" s="10"/>
    </row>
    <row r="18" spans="1:17" ht="15">
      <c r="A18" s="12"/>
      <c r="B18" s="44">
        <v>541</v>
      </c>
      <c r="C18" s="20" t="s">
        <v>31</v>
      </c>
      <c r="D18" s="46">
        <v>0</v>
      </c>
      <c r="E18" s="46">
        <v>1289721</v>
      </c>
      <c r="F18" s="46">
        <v>0</v>
      </c>
      <c r="G18" s="46">
        <v>448579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>SUM(D18:N18)</f>
        <v>1738300</v>
      </c>
      <c r="P18" s="47">
        <f>(O18/P$25)</f>
        <v>252.3664343786295</v>
      </c>
      <c r="Q18" s="9"/>
    </row>
    <row r="19" spans="1:17" ht="15.75">
      <c r="A19" s="28" t="s">
        <v>36</v>
      </c>
      <c r="B19" s="29"/>
      <c r="C19" s="30"/>
      <c r="D19" s="31">
        <f>SUM(D20:D20)</f>
        <v>239643</v>
      </c>
      <c r="E19" s="31">
        <f>SUM(E20:E20)</f>
        <v>0</v>
      </c>
      <c r="F19" s="31">
        <f>SUM(F20:F20)</f>
        <v>0</v>
      </c>
      <c r="G19" s="31">
        <f>SUM(G20:G20)</f>
        <v>0</v>
      </c>
      <c r="H19" s="31">
        <f>SUM(H20:H20)</f>
        <v>0</v>
      </c>
      <c r="I19" s="31">
        <f>SUM(I20:I20)</f>
        <v>0</v>
      </c>
      <c r="J19" s="31">
        <f>SUM(J20:J20)</f>
        <v>0</v>
      </c>
      <c r="K19" s="31">
        <f>SUM(K20:K20)</f>
        <v>0</v>
      </c>
      <c r="L19" s="31">
        <f>SUM(L20:L20)</f>
        <v>0</v>
      </c>
      <c r="M19" s="31">
        <f>SUM(M20:M20)</f>
        <v>0</v>
      </c>
      <c r="N19" s="31">
        <f>SUM(N20:N20)</f>
        <v>0</v>
      </c>
      <c r="O19" s="31">
        <f>SUM(D19:N19)</f>
        <v>239643</v>
      </c>
      <c r="P19" s="43">
        <f>(O19/P$25)</f>
        <v>34.79137630662021</v>
      </c>
      <c r="Q19" s="9"/>
    </row>
    <row r="20" spans="1:17" ht="15">
      <c r="A20" s="12"/>
      <c r="B20" s="44">
        <v>572</v>
      </c>
      <c r="C20" s="20" t="s">
        <v>37</v>
      </c>
      <c r="D20" s="46">
        <v>239643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>SUM(D20:N20)</f>
        <v>239643</v>
      </c>
      <c r="P20" s="47">
        <f>(O20/P$25)</f>
        <v>34.79137630662021</v>
      </c>
      <c r="Q20" s="9"/>
    </row>
    <row r="21" spans="1:17" ht="15.75">
      <c r="A21" s="28" t="s">
        <v>39</v>
      </c>
      <c r="B21" s="29"/>
      <c r="C21" s="30"/>
      <c r="D21" s="31">
        <f>SUM(D22:D22)</f>
        <v>1577462</v>
      </c>
      <c r="E21" s="31">
        <f>SUM(E22:E22)</f>
        <v>671909</v>
      </c>
      <c r="F21" s="31">
        <f>SUM(F22:F22)</f>
        <v>0</v>
      </c>
      <c r="G21" s="31">
        <f>SUM(G22:G22)</f>
        <v>0</v>
      </c>
      <c r="H21" s="31">
        <f>SUM(H22:H22)</f>
        <v>0</v>
      </c>
      <c r="I21" s="31">
        <f>SUM(I22:I22)</f>
        <v>0</v>
      </c>
      <c r="J21" s="31">
        <f>SUM(J22:J22)</f>
        <v>0</v>
      </c>
      <c r="K21" s="31">
        <f>SUM(K22:K22)</f>
        <v>0</v>
      </c>
      <c r="L21" s="31">
        <f>SUM(L22:L22)</f>
        <v>0</v>
      </c>
      <c r="M21" s="31">
        <f>SUM(M22:M22)</f>
        <v>0</v>
      </c>
      <c r="N21" s="31">
        <f>SUM(N22:N22)</f>
        <v>0</v>
      </c>
      <c r="O21" s="31">
        <f>SUM(D21:N21)</f>
        <v>2249371</v>
      </c>
      <c r="P21" s="43">
        <f>(O21/P$25)</f>
        <v>326.56373403019745</v>
      </c>
      <c r="Q21" s="9"/>
    </row>
    <row r="22" spans="1:17" ht="15.75" thickBot="1">
      <c r="A22" s="12"/>
      <c r="B22" s="44">
        <v>581</v>
      </c>
      <c r="C22" s="20" t="s">
        <v>82</v>
      </c>
      <c r="D22" s="46">
        <v>1577462</v>
      </c>
      <c r="E22" s="46">
        <v>671909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>SUM(D22:N22)</f>
        <v>2249371</v>
      </c>
      <c r="P22" s="47">
        <f>(O22/P$25)</f>
        <v>326.56373403019745</v>
      </c>
      <c r="Q22" s="9"/>
    </row>
    <row r="23" spans="1:120" ht="16.5" thickBot="1">
      <c r="A23" s="14" t="s">
        <v>10</v>
      </c>
      <c r="B23" s="23"/>
      <c r="C23" s="22"/>
      <c r="D23" s="15">
        <f>SUM(D5,D12,D15,D17,D19,D21)</f>
        <v>7016395</v>
      </c>
      <c r="E23" s="15">
        <f aca="true" t="shared" si="0" ref="E23:N23">SUM(E5,E12,E15,E17,E19,E21)</f>
        <v>1961630</v>
      </c>
      <c r="F23" s="15">
        <f t="shared" si="0"/>
        <v>584999</v>
      </c>
      <c r="G23" s="15">
        <f t="shared" si="0"/>
        <v>448579</v>
      </c>
      <c r="H23" s="15">
        <f t="shared" si="0"/>
        <v>0</v>
      </c>
      <c r="I23" s="15">
        <f t="shared" si="0"/>
        <v>0</v>
      </c>
      <c r="J23" s="15">
        <f t="shared" si="0"/>
        <v>0</v>
      </c>
      <c r="K23" s="15">
        <f t="shared" si="0"/>
        <v>0</v>
      </c>
      <c r="L23" s="15">
        <f t="shared" si="0"/>
        <v>0</v>
      </c>
      <c r="M23" s="15">
        <f t="shared" si="0"/>
        <v>0</v>
      </c>
      <c r="N23" s="15">
        <f t="shared" si="0"/>
        <v>0</v>
      </c>
      <c r="O23" s="15">
        <f>SUM(D23:N23)</f>
        <v>10011603</v>
      </c>
      <c r="P23" s="37">
        <f>(O23/P$25)</f>
        <v>1453.4847560975609</v>
      </c>
      <c r="Q23" s="6"/>
      <c r="R23" s="2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</row>
    <row r="24" spans="1:16" ht="15">
      <c r="A24" s="16"/>
      <c r="B24" s="18"/>
      <c r="C24" s="18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9"/>
    </row>
    <row r="25" spans="1:16" ht="15">
      <c r="A25" s="38"/>
      <c r="B25" s="39"/>
      <c r="C25" s="39"/>
      <c r="D25" s="40"/>
      <c r="E25" s="40"/>
      <c r="F25" s="40"/>
      <c r="G25" s="40"/>
      <c r="H25" s="40"/>
      <c r="I25" s="40"/>
      <c r="J25" s="40"/>
      <c r="K25" s="40"/>
      <c r="L25" s="40"/>
      <c r="M25" s="93" t="s">
        <v>83</v>
      </c>
      <c r="N25" s="93"/>
      <c r="O25" s="93"/>
      <c r="P25" s="41">
        <v>6888</v>
      </c>
    </row>
    <row r="26" spans="1:16" ht="15">
      <c r="A26" s="94"/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6"/>
    </row>
    <row r="27" spans="1:16" ht="15.75" customHeight="1" thickBot="1">
      <c r="A27" s="97" t="s">
        <v>47</v>
      </c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9"/>
    </row>
  </sheetData>
  <sheetProtection/>
  <mergeCells count="10">
    <mergeCell ref="M25:O25"/>
    <mergeCell ref="A26:P26"/>
    <mergeCell ref="A27:P27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fitToHeight="0" fitToWidth="1" horizontalDpi="600" verticalDpi="600" orientation="landscape" paperSize="5" scale="53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1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48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SUM(D6:D11)</f>
        <v>1280624</v>
      </c>
      <c r="E5" s="26">
        <f t="shared" si="0"/>
        <v>84736</v>
      </c>
      <c r="F5" s="26">
        <f t="shared" si="0"/>
        <v>363825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aca="true" t="shared" si="1" ref="N5:N27">SUM(D5:M5)</f>
        <v>1729185</v>
      </c>
      <c r="O5" s="32">
        <f aca="true" t="shared" si="2" ref="O5:O27">(N5/O$29)</f>
        <v>276.31591562799616</v>
      </c>
      <c r="P5" s="6"/>
    </row>
    <row r="6" spans="1:16" ht="15">
      <c r="A6" s="12"/>
      <c r="B6" s="44">
        <v>511</v>
      </c>
      <c r="C6" s="20" t="s">
        <v>19</v>
      </c>
      <c r="D6" s="46">
        <v>52656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52656</v>
      </c>
      <c r="O6" s="47">
        <f t="shared" si="2"/>
        <v>8.414189837008628</v>
      </c>
      <c r="P6" s="9"/>
    </row>
    <row r="7" spans="1:16" ht="15">
      <c r="A7" s="12"/>
      <c r="B7" s="44">
        <v>512</v>
      </c>
      <c r="C7" s="20" t="s">
        <v>20</v>
      </c>
      <c r="D7" s="46">
        <v>125293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125293</v>
      </c>
      <c r="O7" s="47">
        <f t="shared" si="2"/>
        <v>20.021252796420583</v>
      </c>
      <c r="P7" s="9"/>
    </row>
    <row r="8" spans="1:16" ht="15">
      <c r="A8" s="12"/>
      <c r="B8" s="44">
        <v>513</v>
      </c>
      <c r="C8" s="20" t="s">
        <v>21</v>
      </c>
      <c r="D8" s="46">
        <v>342196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342196</v>
      </c>
      <c r="O8" s="47">
        <f t="shared" si="2"/>
        <v>54.681367849153084</v>
      </c>
      <c r="P8" s="9"/>
    </row>
    <row r="9" spans="1:16" ht="15">
      <c r="A9" s="12"/>
      <c r="B9" s="44">
        <v>515</v>
      </c>
      <c r="C9" s="20" t="s">
        <v>22</v>
      </c>
      <c r="D9" s="46">
        <v>126659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126659</v>
      </c>
      <c r="O9" s="47">
        <f t="shared" si="2"/>
        <v>20.239533397251517</v>
      </c>
      <c r="P9" s="9"/>
    </row>
    <row r="10" spans="1:16" ht="15">
      <c r="A10" s="12"/>
      <c r="B10" s="44">
        <v>517</v>
      </c>
      <c r="C10" s="20" t="s">
        <v>23</v>
      </c>
      <c r="D10" s="46">
        <v>0</v>
      </c>
      <c r="E10" s="46">
        <v>84736</v>
      </c>
      <c r="F10" s="46">
        <v>363825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448561</v>
      </c>
      <c r="O10" s="47">
        <f t="shared" si="2"/>
        <v>71.6780121444551</v>
      </c>
      <c r="P10" s="9"/>
    </row>
    <row r="11" spans="1:16" ht="15">
      <c r="A11" s="12"/>
      <c r="B11" s="44">
        <v>519</v>
      </c>
      <c r="C11" s="20" t="s">
        <v>24</v>
      </c>
      <c r="D11" s="46">
        <v>633820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633820</v>
      </c>
      <c r="O11" s="47">
        <f t="shared" si="2"/>
        <v>101.28155960370725</v>
      </c>
      <c r="P11" s="9"/>
    </row>
    <row r="12" spans="1:16" ht="15.75">
      <c r="A12" s="28" t="s">
        <v>25</v>
      </c>
      <c r="B12" s="29"/>
      <c r="C12" s="30"/>
      <c r="D12" s="31">
        <f aca="true" t="shared" si="3" ref="D12:M12">SUM(D13:D14)</f>
        <v>1648707</v>
      </c>
      <c r="E12" s="31">
        <f t="shared" si="3"/>
        <v>0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1648707</v>
      </c>
      <c r="O12" s="43">
        <f t="shared" si="2"/>
        <v>263.45589645254074</v>
      </c>
      <c r="P12" s="10"/>
    </row>
    <row r="13" spans="1:16" ht="15">
      <c r="A13" s="12"/>
      <c r="B13" s="44">
        <v>521</v>
      </c>
      <c r="C13" s="20" t="s">
        <v>26</v>
      </c>
      <c r="D13" s="46">
        <v>1495120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1495120</v>
      </c>
      <c r="O13" s="47">
        <f t="shared" si="2"/>
        <v>238.91339085969958</v>
      </c>
      <c r="P13" s="9"/>
    </row>
    <row r="14" spans="1:16" ht="15">
      <c r="A14" s="12"/>
      <c r="B14" s="44">
        <v>524</v>
      </c>
      <c r="C14" s="20" t="s">
        <v>27</v>
      </c>
      <c r="D14" s="46">
        <v>153587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153587</v>
      </c>
      <c r="O14" s="47">
        <f t="shared" si="2"/>
        <v>24.542505592841163</v>
      </c>
      <c r="P14" s="9"/>
    </row>
    <row r="15" spans="1:16" ht="15.75">
      <c r="A15" s="28" t="s">
        <v>28</v>
      </c>
      <c r="B15" s="29"/>
      <c r="C15" s="30"/>
      <c r="D15" s="31">
        <f aca="true" t="shared" si="4" ref="D15:M15">SUM(D16:D16)</f>
        <v>613949</v>
      </c>
      <c r="E15" s="31">
        <f t="shared" si="4"/>
        <v>0</v>
      </c>
      <c r="F15" s="31">
        <f t="shared" si="4"/>
        <v>0</v>
      </c>
      <c r="G15" s="31">
        <f t="shared" si="4"/>
        <v>0</v>
      </c>
      <c r="H15" s="31">
        <f t="shared" si="4"/>
        <v>0</v>
      </c>
      <c r="I15" s="31">
        <f t="shared" si="4"/>
        <v>0</v>
      </c>
      <c r="J15" s="31">
        <f t="shared" si="4"/>
        <v>0</v>
      </c>
      <c r="K15" s="31">
        <f t="shared" si="4"/>
        <v>0</v>
      </c>
      <c r="L15" s="31">
        <f t="shared" si="4"/>
        <v>0</v>
      </c>
      <c r="M15" s="31">
        <f t="shared" si="4"/>
        <v>0</v>
      </c>
      <c r="N15" s="42">
        <f t="shared" si="1"/>
        <v>613949</v>
      </c>
      <c r="O15" s="43">
        <f t="shared" si="2"/>
        <v>98.1062639821029</v>
      </c>
      <c r="P15" s="10"/>
    </row>
    <row r="16" spans="1:16" ht="15">
      <c r="A16" s="12"/>
      <c r="B16" s="44">
        <v>534</v>
      </c>
      <c r="C16" s="20" t="s">
        <v>29</v>
      </c>
      <c r="D16" s="46">
        <v>613949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613949</v>
      </c>
      <c r="O16" s="47">
        <f t="shared" si="2"/>
        <v>98.1062639821029</v>
      </c>
      <c r="P16" s="9"/>
    </row>
    <row r="17" spans="1:16" ht="15.75">
      <c r="A17" s="28" t="s">
        <v>30</v>
      </c>
      <c r="B17" s="29"/>
      <c r="C17" s="30"/>
      <c r="D17" s="31">
        <f aca="true" t="shared" si="5" ref="D17:M17">SUM(D18:D18)</f>
        <v>0</v>
      </c>
      <c r="E17" s="31">
        <f t="shared" si="5"/>
        <v>1020586</v>
      </c>
      <c r="F17" s="31">
        <f t="shared" si="5"/>
        <v>0</v>
      </c>
      <c r="G17" s="31">
        <f t="shared" si="5"/>
        <v>120324</v>
      </c>
      <c r="H17" s="31">
        <f t="shared" si="5"/>
        <v>0</v>
      </c>
      <c r="I17" s="31">
        <f t="shared" si="5"/>
        <v>0</v>
      </c>
      <c r="J17" s="31">
        <f t="shared" si="5"/>
        <v>0</v>
      </c>
      <c r="K17" s="31">
        <f t="shared" si="5"/>
        <v>0</v>
      </c>
      <c r="L17" s="31">
        <f t="shared" si="5"/>
        <v>0</v>
      </c>
      <c r="M17" s="31">
        <f t="shared" si="5"/>
        <v>0</v>
      </c>
      <c r="N17" s="31">
        <f t="shared" si="1"/>
        <v>1140910</v>
      </c>
      <c r="O17" s="43">
        <f t="shared" si="2"/>
        <v>182.31224033237456</v>
      </c>
      <c r="P17" s="10"/>
    </row>
    <row r="18" spans="1:16" ht="15">
      <c r="A18" s="12"/>
      <c r="B18" s="44">
        <v>541</v>
      </c>
      <c r="C18" s="20" t="s">
        <v>31</v>
      </c>
      <c r="D18" s="46">
        <v>0</v>
      </c>
      <c r="E18" s="46">
        <v>1020586</v>
      </c>
      <c r="F18" s="46">
        <v>0</v>
      </c>
      <c r="G18" s="46">
        <v>120324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1140910</v>
      </c>
      <c r="O18" s="47">
        <f t="shared" si="2"/>
        <v>182.31224033237456</v>
      </c>
      <c r="P18" s="9"/>
    </row>
    <row r="19" spans="1:16" ht="15.75">
      <c r="A19" s="28" t="s">
        <v>32</v>
      </c>
      <c r="B19" s="29"/>
      <c r="C19" s="30"/>
      <c r="D19" s="31">
        <f aca="true" t="shared" si="6" ref="D19:M19">SUM(D20:D20)</f>
        <v>200</v>
      </c>
      <c r="E19" s="31">
        <f t="shared" si="6"/>
        <v>0</v>
      </c>
      <c r="F19" s="31">
        <f t="shared" si="6"/>
        <v>0</v>
      </c>
      <c r="G19" s="31">
        <f t="shared" si="6"/>
        <v>0</v>
      </c>
      <c r="H19" s="31">
        <f t="shared" si="6"/>
        <v>0</v>
      </c>
      <c r="I19" s="31">
        <f t="shared" si="6"/>
        <v>0</v>
      </c>
      <c r="J19" s="31">
        <f t="shared" si="6"/>
        <v>0</v>
      </c>
      <c r="K19" s="31">
        <f t="shared" si="6"/>
        <v>0</v>
      </c>
      <c r="L19" s="31">
        <f t="shared" si="6"/>
        <v>0</v>
      </c>
      <c r="M19" s="31">
        <f t="shared" si="6"/>
        <v>0</v>
      </c>
      <c r="N19" s="31">
        <f t="shared" si="1"/>
        <v>200</v>
      </c>
      <c r="O19" s="43">
        <f t="shared" si="2"/>
        <v>0.03195909236177692</v>
      </c>
      <c r="P19" s="10"/>
    </row>
    <row r="20" spans="1:16" ht="15">
      <c r="A20" s="13"/>
      <c r="B20" s="45">
        <v>559</v>
      </c>
      <c r="C20" s="21" t="s">
        <v>33</v>
      </c>
      <c r="D20" s="46">
        <v>200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200</v>
      </c>
      <c r="O20" s="47">
        <f t="shared" si="2"/>
        <v>0.03195909236177692</v>
      </c>
      <c r="P20" s="9"/>
    </row>
    <row r="21" spans="1:16" ht="15.75">
      <c r="A21" s="28" t="s">
        <v>34</v>
      </c>
      <c r="B21" s="29"/>
      <c r="C21" s="30"/>
      <c r="D21" s="31">
        <f aca="true" t="shared" si="7" ref="D21:M21">SUM(D22:D22)</f>
        <v>60</v>
      </c>
      <c r="E21" s="31">
        <f t="shared" si="7"/>
        <v>0</v>
      </c>
      <c r="F21" s="31">
        <f t="shared" si="7"/>
        <v>0</v>
      </c>
      <c r="G21" s="31">
        <f t="shared" si="7"/>
        <v>0</v>
      </c>
      <c r="H21" s="31">
        <f t="shared" si="7"/>
        <v>0</v>
      </c>
      <c r="I21" s="31">
        <f t="shared" si="7"/>
        <v>0</v>
      </c>
      <c r="J21" s="31">
        <f t="shared" si="7"/>
        <v>0</v>
      </c>
      <c r="K21" s="31">
        <f t="shared" si="7"/>
        <v>0</v>
      </c>
      <c r="L21" s="31">
        <f t="shared" si="7"/>
        <v>0</v>
      </c>
      <c r="M21" s="31">
        <f t="shared" si="7"/>
        <v>0</v>
      </c>
      <c r="N21" s="31">
        <f t="shared" si="1"/>
        <v>60</v>
      </c>
      <c r="O21" s="43">
        <f t="shared" si="2"/>
        <v>0.009587727708533078</v>
      </c>
      <c r="P21" s="10"/>
    </row>
    <row r="22" spans="1:16" ht="15">
      <c r="A22" s="12"/>
      <c r="B22" s="44">
        <v>562</v>
      </c>
      <c r="C22" s="20" t="s">
        <v>35</v>
      </c>
      <c r="D22" s="46">
        <v>60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60</v>
      </c>
      <c r="O22" s="47">
        <f t="shared" si="2"/>
        <v>0.009587727708533078</v>
      </c>
      <c r="P22" s="9"/>
    </row>
    <row r="23" spans="1:16" ht="15.75">
      <c r="A23" s="28" t="s">
        <v>36</v>
      </c>
      <c r="B23" s="29"/>
      <c r="C23" s="30"/>
      <c r="D23" s="31">
        <f aca="true" t="shared" si="8" ref="D23:M23">SUM(D24:D24)</f>
        <v>144810</v>
      </c>
      <c r="E23" s="31">
        <f t="shared" si="8"/>
        <v>0</v>
      </c>
      <c r="F23" s="31">
        <f t="shared" si="8"/>
        <v>0</v>
      </c>
      <c r="G23" s="31">
        <f t="shared" si="8"/>
        <v>117518</v>
      </c>
      <c r="H23" s="31">
        <f t="shared" si="8"/>
        <v>0</v>
      </c>
      <c r="I23" s="31">
        <f t="shared" si="8"/>
        <v>0</v>
      </c>
      <c r="J23" s="31">
        <f t="shared" si="8"/>
        <v>0</v>
      </c>
      <c r="K23" s="31">
        <f t="shared" si="8"/>
        <v>0</v>
      </c>
      <c r="L23" s="31">
        <f t="shared" si="8"/>
        <v>0</v>
      </c>
      <c r="M23" s="31">
        <f t="shared" si="8"/>
        <v>0</v>
      </c>
      <c r="N23" s="31">
        <f t="shared" si="1"/>
        <v>262328</v>
      </c>
      <c r="O23" s="43">
        <f t="shared" si="2"/>
        <v>41.918823905401084</v>
      </c>
      <c r="P23" s="9"/>
    </row>
    <row r="24" spans="1:16" ht="15">
      <c r="A24" s="12"/>
      <c r="B24" s="44">
        <v>572</v>
      </c>
      <c r="C24" s="20" t="s">
        <v>37</v>
      </c>
      <c r="D24" s="46">
        <v>144810</v>
      </c>
      <c r="E24" s="46">
        <v>0</v>
      </c>
      <c r="F24" s="46">
        <v>0</v>
      </c>
      <c r="G24" s="46">
        <v>117518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262328</v>
      </c>
      <c r="O24" s="47">
        <f t="shared" si="2"/>
        <v>41.918823905401084</v>
      </c>
      <c r="P24" s="9"/>
    </row>
    <row r="25" spans="1:16" ht="15.75">
      <c r="A25" s="28" t="s">
        <v>39</v>
      </c>
      <c r="B25" s="29"/>
      <c r="C25" s="30"/>
      <c r="D25" s="31">
        <f aca="true" t="shared" si="9" ref="D25:M25">SUM(D26:D26)</f>
        <v>636588</v>
      </c>
      <c r="E25" s="31">
        <f t="shared" si="9"/>
        <v>0</v>
      </c>
      <c r="F25" s="31">
        <f t="shared" si="9"/>
        <v>0</v>
      </c>
      <c r="G25" s="31">
        <f t="shared" si="9"/>
        <v>0</v>
      </c>
      <c r="H25" s="31">
        <f t="shared" si="9"/>
        <v>0</v>
      </c>
      <c r="I25" s="31">
        <f t="shared" si="9"/>
        <v>0</v>
      </c>
      <c r="J25" s="31">
        <f t="shared" si="9"/>
        <v>0</v>
      </c>
      <c r="K25" s="31">
        <f t="shared" si="9"/>
        <v>0</v>
      </c>
      <c r="L25" s="31">
        <f t="shared" si="9"/>
        <v>0</v>
      </c>
      <c r="M25" s="31">
        <f t="shared" si="9"/>
        <v>0</v>
      </c>
      <c r="N25" s="31">
        <f t="shared" si="1"/>
        <v>636588</v>
      </c>
      <c r="O25" s="43">
        <f t="shared" si="2"/>
        <v>101.72387344199424</v>
      </c>
      <c r="P25" s="9"/>
    </row>
    <row r="26" spans="1:16" ht="15.75" thickBot="1">
      <c r="A26" s="12"/>
      <c r="B26" s="44">
        <v>581</v>
      </c>
      <c r="C26" s="20" t="s">
        <v>38</v>
      </c>
      <c r="D26" s="46">
        <v>636588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636588</v>
      </c>
      <c r="O26" s="47">
        <f t="shared" si="2"/>
        <v>101.72387344199424</v>
      </c>
      <c r="P26" s="9"/>
    </row>
    <row r="27" spans="1:119" ht="16.5" thickBot="1">
      <c r="A27" s="14" t="s">
        <v>10</v>
      </c>
      <c r="B27" s="23"/>
      <c r="C27" s="22"/>
      <c r="D27" s="15">
        <f aca="true" t="shared" si="10" ref="D27:M27">SUM(D5,D12,D15,D17,D19,D21,D23,D25)</f>
        <v>4324938</v>
      </c>
      <c r="E27" s="15">
        <f t="shared" si="10"/>
        <v>1105322</v>
      </c>
      <c r="F27" s="15">
        <f t="shared" si="10"/>
        <v>363825</v>
      </c>
      <c r="G27" s="15">
        <f t="shared" si="10"/>
        <v>237842</v>
      </c>
      <c r="H27" s="15">
        <f t="shared" si="10"/>
        <v>0</v>
      </c>
      <c r="I27" s="15">
        <f t="shared" si="10"/>
        <v>0</v>
      </c>
      <c r="J27" s="15">
        <f t="shared" si="10"/>
        <v>0</v>
      </c>
      <c r="K27" s="15">
        <f t="shared" si="10"/>
        <v>0</v>
      </c>
      <c r="L27" s="15">
        <f t="shared" si="10"/>
        <v>0</v>
      </c>
      <c r="M27" s="15">
        <f t="shared" si="10"/>
        <v>0</v>
      </c>
      <c r="N27" s="15">
        <f t="shared" si="1"/>
        <v>6031927</v>
      </c>
      <c r="O27" s="37">
        <f t="shared" si="2"/>
        <v>963.87456056248</v>
      </c>
      <c r="P27" s="6"/>
      <c r="Q27" s="2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</row>
    <row r="28" spans="1:15" ht="15">
      <c r="A28" s="16"/>
      <c r="B28" s="18"/>
      <c r="C28" s="18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9"/>
    </row>
    <row r="29" spans="1:15" ht="15">
      <c r="A29" s="38"/>
      <c r="B29" s="39"/>
      <c r="C29" s="39"/>
      <c r="D29" s="40"/>
      <c r="E29" s="40"/>
      <c r="F29" s="40"/>
      <c r="G29" s="40"/>
      <c r="H29" s="40"/>
      <c r="I29" s="40"/>
      <c r="J29" s="40"/>
      <c r="K29" s="40"/>
      <c r="L29" s="93" t="s">
        <v>49</v>
      </c>
      <c r="M29" s="93"/>
      <c r="N29" s="93"/>
      <c r="O29" s="41">
        <v>6258</v>
      </c>
    </row>
    <row r="30" spans="1:15" ht="15">
      <c r="A30" s="94"/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6"/>
    </row>
    <row r="31" spans="1:15" ht="15.75" customHeight="1" thickBot="1">
      <c r="A31" s="97" t="s">
        <v>47</v>
      </c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9"/>
    </row>
  </sheetData>
  <sheetProtection/>
  <mergeCells count="10">
    <mergeCell ref="L29:N29"/>
    <mergeCell ref="A30:O30"/>
    <mergeCell ref="A31:O3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  <ignoredErrors>
    <ignoredError sqref="N22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45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SUM(D6:D11)</f>
        <v>1046481</v>
      </c>
      <c r="E5" s="26">
        <f t="shared" si="0"/>
        <v>6973</v>
      </c>
      <c r="F5" s="26">
        <f t="shared" si="0"/>
        <v>6699363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aca="true" t="shared" si="1" ref="N5:N28">SUM(D5:M5)</f>
        <v>7752817</v>
      </c>
      <c r="O5" s="32">
        <f aca="true" t="shared" si="2" ref="O5:O28">(N5/O$30)</f>
        <v>1243.634424125762</v>
      </c>
      <c r="P5" s="6"/>
    </row>
    <row r="6" spans="1:16" ht="15">
      <c r="A6" s="12"/>
      <c r="B6" s="44">
        <v>511</v>
      </c>
      <c r="C6" s="20" t="s">
        <v>19</v>
      </c>
      <c r="D6" s="46">
        <v>66646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66646</v>
      </c>
      <c r="O6" s="47">
        <f t="shared" si="2"/>
        <v>10.690728264356753</v>
      </c>
      <c r="P6" s="9"/>
    </row>
    <row r="7" spans="1:16" ht="15">
      <c r="A7" s="12"/>
      <c r="B7" s="44">
        <v>512</v>
      </c>
      <c r="C7" s="20" t="s">
        <v>20</v>
      </c>
      <c r="D7" s="46">
        <v>130478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130478</v>
      </c>
      <c r="O7" s="47">
        <f t="shared" si="2"/>
        <v>20.93006095604748</v>
      </c>
      <c r="P7" s="9"/>
    </row>
    <row r="8" spans="1:16" ht="15">
      <c r="A8" s="12"/>
      <c r="B8" s="44">
        <v>513</v>
      </c>
      <c r="C8" s="20" t="s">
        <v>21</v>
      </c>
      <c r="D8" s="46">
        <v>360058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360058</v>
      </c>
      <c r="O8" s="47">
        <f t="shared" si="2"/>
        <v>57.75713827398139</v>
      </c>
      <c r="P8" s="9"/>
    </row>
    <row r="9" spans="1:16" ht="15">
      <c r="A9" s="12"/>
      <c r="B9" s="44">
        <v>515</v>
      </c>
      <c r="C9" s="20" t="s">
        <v>22</v>
      </c>
      <c r="D9" s="46">
        <v>131109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131109</v>
      </c>
      <c r="O9" s="47">
        <f t="shared" si="2"/>
        <v>21.031280076997113</v>
      </c>
      <c r="P9" s="9"/>
    </row>
    <row r="10" spans="1:16" ht="15">
      <c r="A10" s="12"/>
      <c r="B10" s="44">
        <v>517</v>
      </c>
      <c r="C10" s="20" t="s">
        <v>23</v>
      </c>
      <c r="D10" s="46">
        <v>12397</v>
      </c>
      <c r="E10" s="46">
        <v>6973</v>
      </c>
      <c r="F10" s="46">
        <v>6699363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6718733</v>
      </c>
      <c r="O10" s="47">
        <f t="shared" si="2"/>
        <v>1077.756336220725</v>
      </c>
      <c r="P10" s="9"/>
    </row>
    <row r="11" spans="1:16" ht="15">
      <c r="A11" s="12"/>
      <c r="B11" s="44">
        <v>519</v>
      </c>
      <c r="C11" s="20" t="s">
        <v>24</v>
      </c>
      <c r="D11" s="46">
        <v>345793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345793</v>
      </c>
      <c r="O11" s="47">
        <f t="shared" si="2"/>
        <v>55.468880333654155</v>
      </c>
      <c r="P11" s="9"/>
    </row>
    <row r="12" spans="1:16" ht="15.75">
      <c r="A12" s="28" t="s">
        <v>25</v>
      </c>
      <c r="B12" s="29"/>
      <c r="C12" s="30"/>
      <c r="D12" s="31">
        <f aca="true" t="shared" si="3" ref="D12:M12">SUM(D13:D14)</f>
        <v>1474920</v>
      </c>
      <c r="E12" s="31">
        <f t="shared" si="3"/>
        <v>0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1474920</v>
      </c>
      <c r="O12" s="43">
        <f t="shared" si="2"/>
        <v>236.59287776708373</v>
      </c>
      <c r="P12" s="10"/>
    </row>
    <row r="13" spans="1:16" ht="15">
      <c r="A13" s="12"/>
      <c r="B13" s="44">
        <v>521</v>
      </c>
      <c r="C13" s="20" t="s">
        <v>26</v>
      </c>
      <c r="D13" s="46">
        <v>1338218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1338218</v>
      </c>
      <c r="O13" s="47">
        <f t="shared" si="2"/>
        <v>214.66442091754894</v>
      </c>
      <c r="P13" s="9"/>
    </row>
    <row r="14" spans="1:16" ht="15">
      <c r="A14" s="12"/>
      <c r="B14" s="44">
        <v>524</v>
      </c>
      <c r="C14" s="20" t="s">
        <v>27</v>
      </c>
      <c r="D14" s="46">
        <v>136702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136702</v>
      </c>
      <c r="O14" s="47">
        <f t="shared" si="2"/>
        <v>21.928456849534808</v>
      </c>
      <c r="P14" s="9"/>
    </row>
    <row r="15" spans="1:16" ht="15.75">
      <c r="A15" s="28" t="s">
        <v>28</v>
      </c>
      <c r="B15" s="29"/>
      <c r="C15" s="30"/>
      <c r="D15" s="31">
        <f aca="true" t="shared" si="4" ref="D15:M15">SUM(D16:D17)</f>
        <v>628174</v>
      </c>
      <c r="E15" s="31">
        <f t="shared" si="4"/>
        <v>2419894</v>
      </c>
      <c r="F15" s="31">
        <f t="shared" si="4"/>
        <v>0</v>
      </c>
      <c r="G15" s="31">
        <f t="shared" si="4"/>
        <v>0</v>
      </c>
      <c r="H15" s="31">
        <f t="shared" si="4"/>
        <v>0</v>
      </c>
      <c r="I15" s="31">
        <f t="shared" si="4"/>
        <v>0</v>
      </c>
      <c r="J15" s="31">
        <f t="shared" si="4"/>
        <v>0</v>
      </c>
      <c r="K15" s="31">
        <f t="shared" si="4"/>
        <v>0</v>
      </c>
      <c r="L15" s="31">
        <f t="shared" si="4"/>
        <v>0</v>
      </c>
      <c r="M15" s="31">
        <f t="shared" si="4"/>
        <v>0</v>
      </c>
      <c r="N15" s="42">
        <f t="shared" si="1"/>
        <v>3048068</v>
      </c>
      <c r="O15" s="43">
        <f t="shared" si="2"/>
        <v>488.9425729868463</v>
      </c>
      <c r="P15" s="10"/>
    </row>
    <row r="16" spans="1:16" ht="15">
      <c r="A16" s="12"/>
      <c r="B16" s="44">
        <v>534</v>
      </c>
      <c r="C16" s="20" t="s">
        <v>29</v>
      </c>
      <c r="D16" s="46">
        <v>628174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628174</v>
      </c>
      <c r="O16" s="47">
        <f t="shared" si="2"/>
        <v>100.76580044914982</v>
      </c>
      <c r="P16" s="9"/>
    </row>
    <row r="17" spans="1:16" ht="15">
      <c r="A17" s="12"/>
      <c r="B17" s="44">
        <v>535</v>
      </c>
      <c r="C17" s="20" t="s">
        <v>43</v>
      </c>
      <c r="D17" s="46">
        <v>0</v>
      </c>
      <c r="E17" s="46">
        <v>2419894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2419894</v>
      </c>
      <c r="O17" s="47">
        <f t="shared" si="2"/>
        <v>388.1767725376965</v>
      </c>
      <c r="P17" s="9"/>
    </row>
    <row r="18" spans="1:16" ht="15.75">
      <c r="A18" s="28" t="s">
        <v>30</v>
      </c>
      <c r="B18" s="29"/>
      <c r="C18" s="30"/>
      <c r="D18" s="31">
        <f aca="true" t="shared" si="5" ref="D18:M18">SUM(D19:D19)</f>
        <v>0</v>
      </c>
      <c r="E18" s="31">
        <f t="shared" si="5"/>
        <v>839059</v>
      </c>
      <c r="F18" s="31">
        <f t="shared" si="5"/>
        <v>0</v>
      </c>
      <c r="G18" s="31">
        <f t="shared" si="5"/>
        <v>0</v>
      </c>
      <c r="H18" s="31">
        <f t="shared" si="5"/>
        <v>0</v>
      </c>
      <c r="I18" s="31">
        <f t="shared" si="5"/>
        <v>0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31">
        <f t="shared" si="1"/>
        <v>839059</v>
      </c>
      <c r="O18" s="43">
        <f t="shared" si="2"/>
        <v>134.5940006416426</v>
      </c>
      <c r="P18" s="10"/>
    </row>
    <row r="19" spans="1:16" ht="15">
      <c r="A19" s="12"/>
      <c r="B19" s="44">
        <v>541</v>
      </c>
      <c r="C19" s="20" t="s">
        <v>31</v>
      </c>
      <c r="D19" s="46">
        <v>0</v>
      </c>
      <c r="E19" s="46">
        <v>839059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839059</v>
      </c>
      <c r="O19" s="47">
        <f t="shared" si="2"/>
        <v>134.5940006416426</v>
      </c>
      <c r="P19" s="9"/>
    </row>
    <row r="20" spans="1:16" ht="15.75">
      <c r="A20" s="28" t="s">
        <v>32</v>
      </c>
      <c r="B20" s="29"/>
      <c r="C20" s="30"/>
      <c r="D20" s="31">
        <f aca="true" t="shared" si="6" ref="D20:M20">SUM(D21:D21)</f>
        <v>200</v>
      </c>
      <c r="E20" s="31">
        <f t="shared" si="6"/>
        <v>0</v>
      </c>
      <c r="F20" s="31">
        <f t="shared" si="6"/>
        <v>0</v>
      </c>
      <c r="G20" s="31">
        <f t="shared" si="6"/>
        <v>0</v>
      </c>
      <c r="H20" s="31">
        <f t="shared" si="6"/>
        <v>0</v>
      </c>
      <c r="I20" s="31">
        <f t="shared" si="6"/>
        <v>0</v>
      </c>
      <c r="J20" s="31">
        <f t="shared" si="6"/>
        <v>0</v>
      </c>
      <c r="K20" s="31">
        <f t="shared" si="6"/>
        <v>0</v>
      </c>
      <c r="L20" s="31">
        <f t="shared" si="6"/>
        <v>0</v>
      </c>
      <c r="M20" s="31">
        <f t="shared" si="6"/>
        <v>0</v>
      </c>
      <c r="N20" s="31">
        <f t="shared" si="1"/>
        <v>200</v>
      </c>
      <c r="O20" s="43">
        <f t="shared" si="2"/>
        <v>0.03208213025344883</v>
      </c>
      <c r="P20" s="10"/>
    </row>
    <row r="21" spans="1:16" ht="15">
      <c r="A21" s="13"/>
      <c r="B21" s="45">
        <v>559</v>
      </c>
      <c r="C21" s="21" t="s">
        <v>33</v>
      </c>
      <c r="D21" s="46">
        <v>200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200</v>
      </c>
      <c r="O21" s="47">
        <f t="shared" si="2"/>
        <v>0.03208213025344883</v>
      </c>
      <c r="P21" s="9"/>
    </row>
    <row r="22" spans="1:16" ht="15.75">
      <c r="A22" s="28" t="s">
        <v>34</v>
      </c>
      <c r="B22" s="29"/>
      <c r="C22" s="30"/>
      <c r="D22" s="31">
        <f aca="true" t="shared" si="7" ref="D22:M22">SUM(D23:D23)</f>
        <v>55</v>
      </c>
      <c r="E22" s="31">
        <f t="shared" si="7"/>
        <v>0</v>
      </c>
      <c r="F22" s="31">
        <f t="shared" si="7"/>
        <v>0</v>
      </c>
      <c r="G22" s="31">
        <f t="shared" si="7"/>
        <v>0</v>
      </c>
      <c r="H22" s="31">
        <f t="shared" si="7"/>
        <v>0</v>
      </c>
      <c r="I22" s="31">
        <f t="shared" si="7"/>
        <v>0</v>
      </c>
      <c r="J22" s="31">
        <f t="shared" si="7"/>
        <v>0</v>
      </c>
      <c r="K22" s="31">
        <f t="shared" si="7"/>
        <v>0</v>
      </c>
      <c r="L22" s="31">
        <f t="shared" si="7"/>
        <v>0</v>
      </c>
      <c r="M22" s="31">
        <f t="shared" si="7"/>
        <v>0</v>
      </c>
      <c r="N22" s="31">
        <f t="shared" si="1"/>
        <v>55</v>
      </c>
      <c r="O22" s="43">
        <f t="shared" si="2"/>
        <v>0.008822585819698428</v>
      </c>
      <c r="P22" s="10"/>
    </row>
    <row r="23" spans="1:16" ht="15">
      <c r="A23" s="12"/>
      <c r="B23" s="44">
        <v>562</v>
      </c>
      <c r="C23" s="20" t="s">
        <v>35</v>
      </c>
      <c r="D23" s="46">
        <v>55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55</v>
      </c>
      <c r="O23" s="47">
        <f t="shared" si="2"/>
        <v>0.008822585819698428</v>
      </c>
      <c r="P23" s="9"/>
    </row>
    <row r="24" spans="1:16" ht="15.75">
      <c r="A24" s="28" t="s">
        <v>36</v>
      </c>
      <c r="B24" s="29"/>
      <c r="C24" s="30"/>
      <c r="D24" s="31">
        <f aca="true" t="shared" si="8" ref="D24:M24">SUM(D25:D25)</f>
        <v>126148</v>
      </c>
      <c r="E24" s="31">
        <f t="shared" si="8"/>
        <v>0</v>
      </c>
      <c r="F24" s="31">
        <f t="shared" si="8"/>
        <v>0</v>
      </c>
      <c r="G24" s="31">
        <f t="shared" si="8"/>
        <v>121514</v>
      </c>
      <c r="H24" s="31">
        <f t="shared" si="8"/>
        <v>0</v>
      </c>
      <c r="I24" s="31">
        <f t="shared" si="8"/>
        <v>0</v>
      </c>
      <c r="J24" s="31">
        <f t="shared" si="8"/>
        <v>0</v>
      </c>
      <c r="K24" s="31">
        <f t="shared" si="8"/>
        <v>0</v>
      </c>
      <c r="L24" s="31">
        <f t="shared" si="8"/>
        <v>0</v>
      </c>
      <c r="M24" s="31">
        <f t="shared" si="8"/>
        <v>0</v>
      </c>
      <c r="N24" s="31">
        <f t="shared" si="1"/>
        <v>247662</v>
      </c>
      <c r="O24" s="43">
        <f t="shared" si="2"/>
        <v>39.72762271414822</v>
      </c>
      <c r="P24" s="9"/>
    </row>
    <row r="25" spans="1:16" ht="15">
      <c r="A25" s="12"/>
      <c r="B25" s="44">
        <v>572</v>
      </c>
      <c r="C25" s="20" t="s">
        <v>37</v>
      </c>
      <c r="D25" s="46">
        <v>126148</v>
      </c>
      <c r="E25" s="46">
        <v>0</v>
      </c>
      <c r="F25" s="46">
        <v>0</v>
      </c>
      <c r="G25" s="46">
        <v>121514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247662</v>
      </c>
      <c r="O25" s="47">
        <f t="shared" si="2"/>
        <v>39.72762271414822</v>
      </c>
      <c r="P25" s="9"/>
    </row>
    <row r="26" spans="1:16" ht="15.75">
      <c r="A26" s="28" t="s">
        <v>39</v>
      </c>
      <c r="B26" s="29"/>
      <c r="C26" s="30"/>
      <c r="D26" s="31">
        <f aca="true" t="shared" si="9" ref="D26:M26">SUM(D27:D27)</f>
        <v>4946159</v>
      </c>
      <c r="E26" s="31">
        <f t="shared" si="9"/>
        <v>0</v>
      </c>
      <c r="F26" s="31">
        <f t="shared" si="9"/>
        <v>0</v>
      </c>
      <c r="G26" s="31">
        <f t="shared" si="9"/>
        <v>0</v>
      </c>
      <c r="H26" s="31">
        <f t="shared" si="9"/>
        <v>0</v>
      </c>
      <c r="I26" s="31">
        <f t="shared" si="9"/>
        <v>0</v>
      </c>
      <c r="J26" s="31">
        <f t="shared" si="9"/>
        <v>0</v>
      </c>
      <c r="K26" s="31">
        <f t="shared" si="9"/>
        <v>0</v>
      </c>
      <c r="L26" s="31">
        <f t="shared" si="9"/>
        <v>0</v>
      </c>
      <c r="M26" s="31">
        <f t="shared" si="9"/>
        <v>0</v>
      </c>
      <c r="N26" s="31">
        <f t="shared" si="1"/>
        <v>4946159</v>
      </c>
      <c r="O26" s="43">
        <f t="shared" si="2"/>
        <v>793.416586461341</v>
      </c>
      <c r="P26" s="9"/>
    </row>
    <row r="27" spans="1:16" ht="15.75" thickBot="1">
      <c r="A27" s="12"/>
      <c r="B27" s="44">
        <v>581</v>
      </c>
      <c r="C27" s="20" t="s">
        <v>38</v>
      </c>
      <c r="D27" s="46">
        <v>4946159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4946159</v>
      </c>
      <c r="O27" s="47">
        <f t="shared" si="2"/>
        <v>793.416586461341</v>
      </c>
      <c r="P27" s="9"/>
    </row>
    <row r="28" spans="1:119" ht="16.5" thickBot="1">
      <c r="A28" s="14" t="s">
        <v>10</v>
      </c>
      <c r="B28" s="23"/>
      <c r="C28" s="22"/>
      <c r="D28" s="15">
        <f aca="true" t="shared" si="10" ref="D28:M28">SUM(D5,D12,D15,D18,D20,D22,D24,D26)</f>
        <v>8222137</v>
      </c>
      <c r="E28" s="15">
        <f t="shared" si="10"/>
        <v>3265926</v>
      </c>
      <c r="F28" s="15">
        <f t="shared" si="10"/>
        <v>6699363</v>
      </c>
      <c r="G28" s="15">
        <f t="shared" si="10"/>
        <v>121514</v>
      </c>
      <c r="H28" s="15">
        <f t="shared" si="10"/>
        <v>0</v>
      </c>
      <c r="I28" s="15">
        <f t="shared" si="10"/>
        <v>0</v>
      </c>
      <c r="J28" s="15">
        <f t="shared" si="10"/>
        <v>0</v>
      </c>
      <c r="K28" s="15">
        <f t="shared" si="10"/>
        <v>0</v>
      </c>
      <c r="L28" s="15">
        <f t="shared" si="10"/>
        <v>0</v>
      </c>
      <c r="M28" s="15">
        <f t="shared" si="10"/>
        <v>0</v>
      </c>
      <c r="N28" s="15">
        <f t="shared" si="1"/>
        <v>18308940</v>
      </c>
      <c r="O28" s="37">
        <f t="shared" si="2"/>
        <v>2936.948989412897</v>
      </c>
      <c r="P28" s="6"/>
      <c r="Q28" s="2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</row>
    <row r="29" spans="1:15" ht="15">
      <c r="A29" s="16"/>
      <c r="B29" s="18"/>
      <c r="C29" s="18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9"/>
    </row>
    <row r="30" spans="1:15" ht="15">
      <c r="A30" s="38"/>
      <c r="B30" s="39"/>
      <c r="C30" s="39"/>
      <c r="D30" s="40"/>
      <c r="E30" s="40"/>
      <c r="F30" s="40"/>
      <c r="G30" s="40"/>
      <c r="H30" s="40"/>
      <c r="I30" s="40"/>
      <c r="J30" s="40"/>
      <c r="K30" s="40"/>
      <c r="L30" s="93" t="s">
        <v>46</v>
      </c>
      <c r="M30" s="93"/>
      <c r="N30" s="93"/>
      <c r="O30" s="41">
        <v>6234</v>
      </c>
    </row>
    <row r="31" spans="1:15" ht="15">
      <c r="A31" s="94"/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6"/>
    </row>
    <row r="32" spans="1:15" ht="15.75" customHeight="1" thickBot="1">
      <c r="A32" s="97" t="s">
        <v>47</v>
      </c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9"/>
    </row>
  </sheetData>
  <sheetProtection/>
  <mergeCells count="10">
    <mergeCell ref="L30:N30"/>
    <mergeCell ref="A31:O31"/>
    <mergeCell ref="A32:O3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42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SUM(D6:D11)</f>
        <v>942126</v>
      </c>
      <c r="E5" s="26">
        <f t="shared" si="0"/>
        <v>56695</v>
      </c>
      <c r="F5" s="26">
        <f t="shared" si="0"/>
        <v>610834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aca="true" t="shared" si="1" ref="N5:N28">SUM(D5:M5)</f>
        <v>1609655</v>
      </c>
      <c r="O5" s="32">
        <f aca="true" t="shared" si="2" ref="O5:O28">(N5/O$30)</f>
        <v>260.6306670984456</v>
      </c>
      <c r="P5" s="6"/>
    </row>
    <row r="6" spans="1:16" ht="15">
      <c r="A6" s="12"/>
      <c r="B6" s="44">
        <v>511</v>
      </c>
      <c r="C6" s="20" t="s">
        <v>19</v>
      </c>
      <c r="D6" s="46">
        <v>54645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54645</v>
      </c>
      <c r="O6" s="47">
        <f t="shared" si="2"/>
        <v>8.847959844559586</v>
      </c>
      <c r="P6" s="9"/>
    </row>
    <row r="7" spans="1:16" ht="15">
      <c r="A7" s="12"/>
      <c r="B7" s="44">
        <v>512</v>
      </c>
      <c r="C7" s="20" t="s">
        <v>20</v>
      </c>
      <c r="D7" s="46">
        <v>128694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128694</v>
      </c>
      <c r="O7" s="47">
        <f t="shared" si="2"/>
        <v>20.837759067357513</v>
      </c>
      <c r="P7" s="9"/>
    </row>
    <row r="8" spans="1:16" ht="15">
      <c r="A8" s="12"/>
      <c r="B8" s="44">
        <v>513</v>
      </c>
      <c r="C8" s="20" t="s">
        <v>21</v>
      </c>
      <c r="D8" s="46">
        <v>345839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345839</v>
      </c>
      <c r="O8" s="47">
        <f t="shared" si="2"/>
        <v>55.99724740932643</v>
      </c>
      <c r="P8" s="9"/>
    </row>
    <row r="9" spans="1:16" ht="15">
      <c r="A9" s="12"/>
      <c r="B9" s="44">
        <v>515</v>
      </c>
      <c r="C9" s="20" t="s">
        <v>22</v>
      </c>
      <c r="D9" s="46">
        <v>112594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112594</v>
      </c>
      <c r="O9" s="47">
        <f t="shared" si="2"/>
        <v>18.23089378238342</v>
      </c>
      <c r="P9" s="9"/>
    </row>
    <row r="10" spans="1:16" ht="15">
      <c r="A10" s="12"/>
      <c r="B10" s="44">
        <v>517</v>
      </c>
      <c r="C10" s="20" t="s">
        <v>23</v>
      </c>
      <c r="D10" s="46">
        <v>90183</v>
      </c>
      <c r="E10" s="46">
        <v>56695</v>
      </c>
      <c r="F10" s="46">
        <v>610834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757712</v>
      </c>
      <c r="O10" s="47">
        <f t="shared" si="2"/>
        <v>122.68652849740933</v>
      </c>
      <c r="P10" s="9"/>
    </row>
    <row r="11" spans="1:16" ht="15">
      <c r="A11" s="12"/>
      <c r="B11" s="44">
        <v>519</v>
      </c>
      <c r="C11" s="20" t="s">
        <v>24</v>
      </c>
      <c r="D11" s="46">
        <v>210171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210171</v>
      </c>
      <c r="O11" s="47">
        <f t="shared" si="2"/>
        <v>34.03027849740933</v>
      </c>
      <c r="P11" s="9"/>
    </row>
    <row r="12" spans="1:16" ht="15.75">
      <c r="A12" s="28" t="s">
        <v>25</v>
      </c>
      <c r="B12" s="29"/>
      <c r="C12" s="30"/>
      <c r="D12" s="31">
        <f aca="true" t="shared" si="3" ref="D12:M12">SUM(D13:D14)</f>
        <v>1702807</v>
      </c>
      <c r="E12" s="31">
        <f t="shared" si="3"/>
        <v>0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1702807</v>
      </c>
      <c r="O12" s="43">
        <f t="shared" si="2"/>
        <v>275.71356865284974</v>
      </c>
      <c r="P12" s="10"/>
    </row>
    <row r="13" spans="1:16" ht="15">
      <c r="A13" s="12"/>
      <c r="B13" s="44">
        <v>521</v>
      </c>
      <c r="C13" s="20" t="s">
        <v>26</v>
      </c>
      <c r="D13" s="46">
        <v>1513221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1513221</v>
      </c>
      <c r="O13" s="47">
        <f t="shared" si="2"/>
        <v>245.01635362694302</v>
      </c>
      <c r="P13" s="9"/>
    </row>
    <row r="14" spans="1:16" ht="15">
      <c r="A14" s="12"/>
      <c r="B14" s="44">
        <v>524</v>
      </c>
      <c r="C14" s="20" t="s">
        <v>27</v>
      </c>
      <c r="D14" s="46">
        <v>189586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189586</v>
      </c>
      <c r="O14" s="47">
        <f t="shared" si="2"/>
        <v>30.697215025906736</v>
      </c>
      <c r="P14" s="9"/>
    </row>
    <row r="15" spans="1:16" ht="15.75">
      <c r="A15" s="28" t="s">
        <v>28</v>
      </c>
      <c r="B15" s="29"/>
      <c r="C15" s="30"/>
      <c r="D15" s="31">
        <f aca="true" t="shared" si="4" ref="D15:M15">SUM(D16:D17)</f>
        <v>609784</v>
      </c>
      <c r="E15" s="31">
        <f t="shared" si="4"/>
        <v>4611351</v>
      </c>
      <c r="F15" s="31">
        <f t="shared" si="4"/>
        <v>0</v>
      </c>
      <c r="G15" s="31">
        <f t="shared" si="4"/>
        <v>0</v>
      </c>
      <c r="H15" s="31">
        <f t="shared" si="4"/>
        <v>0</v>
      </c>
      <c r="I15" s="31">
        <f t="shared" si="4"/>
        <v>0</v>
      </c>
      <c r="J15" s="31">
        <f t="shared" si="4"/>
        <v>0</v>
      </c>
      <c r="K15" s="31">
        <f t="shared" si="4"/>
        <v>0</v>
      </c>
      <c r="L15" s="31">
        <f t="shared" si="4"/>
        <v>0</v>
      </c>
      <c r="M15" s="31">
        <f t="shared" si="4"/>
        <v>0</v>
      </c>
      <c r="N15" s="42">
        <f t="shared" si="1"/>
        <v>5221135</v>
      </c>
      <c r="O15" s="43">
        <f t="shared" si="2"/>
        <v>845.3910297927462</v>
      </c>
      <c r="P15" s="10"/>
    </row>
    <row r="16" spans="1:16" ht="15">
      <c r="A16" s="12"/>
      <c r="B16" s="44">
        <v>534</v>
      </c>
      <c r="C16" s="20" t="s">
        <v>29</v>
      </c>
      <c r="D16" s="46">
        <v>609784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609784</v>
      </c>
      <c r="O16" s="47">
        <f t="shared" si="2"/>
        <v>98.73445595854922</v>
      </c>
      <c r="P16" s="9"/>
    </row>
    <row r="17" spans="1:16" ht="15">
      <c r="A17" s="12"/>
      <c r="B17" s="44">
        <v>535</v>
      </c>
      <c r="C17" s="20" t="s">
        <v>43</v>
      </c>
      <c r="D17" s="46">
        <v>0</v>
      </c>
      <c r="E17" s="46">
        <v>4611351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4611351</v>
      </c>
      <c r="O17" s="47">
        <f t="shared" si="2"/>
        <v>746.6565738341969</v>
      </c>
      <c r="P17" s="9"/>
    </row>
    <row r="18" spans="1:16" ht="15.75">
      <c r="A18" s="28" t="s">
        <v>30</v>
      </c>
      <c r="B18" s="29"/>
      <c r="C18" s="30"/>
      <c r="D18" s="31">
        <f aca="true" t="shared" si="5" ref="D18:M18">SUM(D19:D19)</f>
        <v>0</v>
      </c>
      <c r="E18" s="31">
        <f t="shared" si="5"/>
        <v>833208</v>
      </c>
      <c r="F18" s="31">
        <f t="shared" si="5"/>
        <v>0</v>
      </c>
      <c r="G18" s="31">
        <f t="shared" si="5"/>
        <v>0</v>
      </c>
      <c r="H18" s="31">
        <f t="shared" si="5"/>
        <v>0</v>
      </c>
      <c r="I18" s="31">
        <f t="shared" si="5"/>
        <v>0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31">
        <f t="shared" si="1"/>
        <v>833208</v>
      </c>
      <c r="O18" s="43">
        <f t="shared" si="2"/>
        <v>134.91062176165804</v>
      </c>
      <c r="P18" s="10"/>
    </row>
    <row r="19" spans="1:16" ht="15">
      <c r="A19" s="12"/>
      <c r="B19" s="44">
        <v>541</v>
      </c>
      <c r="C19" s="20" t="s">
        <v>31</v>
      </c>
      <c r="D19" s="46">
        <v>0</v>
      </c>
      <c r="E19" s="46">
        <v>833208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833208</v>
      </c>
      <c r="O19" s="47">
        <f t="shared" si="2"/>
        <v>134.91062176165804</v>
      </c>
      <c r="P19" s="9"/>
    </row>
    <row r="20" spans="1:16" ht="15.75">
      <c r="A20" s="28" t="s">
        <v>32</v>
      </c>
      <c r="B20" s="29"/>
      <c r="C20" s="30"/>
      <c r="D20" s="31">
        <f aca="true" t="shared" si="6" ref="D20:M20">SUM(D21:D21)</f>
        <v>200</v>
      </c>
      <c r="E20" s="31">
        <f t="shared" si="6"/>
        <v>0</v>
      </c>
      <c r="F20" s="31">
        <f t="shared" si="6"/>
        <v>0</v>
      </c>
      <c r="G20" s="31">
        <f t="shared" si="6"/>
        <v>0</v>
      </c>
      <c r="H20" s="31">
        <f t="shared" si="6"/>
        <v>0</v>
      </c>
      <c r="I20" s="31">
        <f t="shared" si="6"/>
        <v>0</v>
      </c>
      <c r="J20" s="31">
        <f t="shared" si="6"/>
        <v>0</v>
      </c>
      <c r="K20" s="31">
        <f t="shared" si="6"/>
        <v>0</v>
      </c>
      <c r="L20" s="31">
        <f t="shared" si="6"/>
        <v>0</v>
      </c>
      <c r="M20" s="31">
        <f t="shared" si="6"/>
        <v>0</v>
      </c>
      <c r="N20" s="31">
        <f t="shared" si="1"/>
        <v>200</v>
      </c>
      <c r="O20" s="43">
        <f t="shared" si="2"/>
        <v>0.03238341968911917</v>
      </c>
      <c r="P20" s="10"/>
    </row>
    <row r="21" spans="1:16" ht="15">
      <c r="A21" s="13"/>
      <c r="B21" s="45">
        <v>559</v>
      </c>
      <c r="C21" s="21" t="s">
        <v>33</v>
      </c>
      <c r="D21" s="46">
        <v>200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200</v>
      </c>
      <c r="O21" s="47">
        <f t="shared" si="2"/>
        <v>0.03238341968911917</v>
      </c>
      <c r="P21" s="9"/>
    </row>
    <row r="22" spans="1:16" ht="15.75">
      <c r="A22" s="28" t="s">
        <v>34</v>
      </c>
      <c r="B22" s="29"/>
      <c r="C22" s="30"/>
      <c r="D22" s="31">
        <f aca="true" t="shared" si="7" ref="D22:M22">SUM(D23:D23)</f>
        <v>56</v>
      </c>
      <c r="E22" s="31">
        <f t="shared" si="7"/>
        <v>0</v>
      </c>
      <c r="F22" s="31">
        <f t="shared" si="7"/>
        <v>0</v>
      </c>
      <c r="G22" s="31">
        <f t="shared" si="7"/>
        <v>0</v>
      </c>
      <c r="H22" s="31">
        <f t="shared" si="7"/>
        <v>0</v>
      </c>
      <c r="I22" s="31">
        <f t="shared" si="7"/>
        <v>0</v>
      </c>
      <c r="J22" s="31">
        <f t="shared" si="7"/>
        <v>0</v>
      </c>
      <c r="K22" s="31">
        <f t="shared" si="7"/>
        <v>0</v>
      </c>
      <c r="L22" s="31">
        <f t="shared" si="7"/>
        <v>0</v>
      </c>
      <c r="M22" s="31">
        <f t="shared" si="7"/>
        <v>0</v>
      </c>
      <c r="N22" s="31">
        <f t="shared" si="1"/>
        <v>56</v>
      </c>
      <c r="O22" s="43">
        <f t="shared" si="2"/>
        <v>0.009067357512953367</v>
      </c>
      <c r="P22" s="10"/>
    </row>
    <row r="23" spans="1:16" ht="15">
      <c r="A23" s="12"/>
      <c r="B23" s="44">
        <v>562</v>
      </c>
      <c r="C23" s="20" t="s">
        <v>35</v>
      </c>
      <c r="D23" s="46">
        <v>56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56</v>
      </c>
      <c r="O23" s="47">
        <f t="shared" si="2"/>
        <v>0.009067357512953367</v>
      </c>
      <c r="P23" s="9"/>
    </row>
    <row r="24" spans="1:16" ht="15.75">
      <c r="A24" s="28" t="s">
        <v>36</v>
      </c>
      <c r="B24" s="29"/>
      <c r="C24" s="30"/>
      <c r="D24" s="31">
        <f aca="true" t="shared" si="8" ref="D24:M24">SUM(D25:D25)</f>
        <v>216554</v>
      </c>
      <c r="E24" s="31">
        <f t="shared" si="8"/>
        <v>0</v>
      </c>
      <c r="F24" s="31">
        <f t="shared" si="8"/>
        <v>0</v>
      </c>
      <c r="G24" s="31">
        <f t="shared" si="8"/>
        <v>124018</v>
      </c>
      <c r="H24" s="31">
        <f t="shared" si="8"/>
        <v>0</v>
      </c>
      <c r="I24" s="31">
        <f t="shared" si="8"/>
        <v>0</v>
      </c>
      <c r="J24" s="31">
        <f t="shared" si="8"/>
        <v>0</v>
      </c>
      <c r="K24" s="31">
        <f t="shared" si="8"/>
        <v>0</v>
      </c>
      <c r="L24" s="31">
        <f t="shared" si="8"/>
        <v>0</v>
      </c>
      <c r="M24" s="31">
        <f t="shared" si="8"/>
        <v>0</v>
      </c>
      <c r="N24" s="31">
        <f t="shared" si="1"/>
        <v>340572</v>
      </c>
      <c r="O24" s="43">
        <f t="shared" si="2"/>
        <v>55.14443005181347</v>
      </c>
      <c r="P24" s="9"/>
    </row>
    <row r="25" spans="1:16" ht="15">
      <c r="A25" s="12"/>
      <c r="B25" s="44">
        <v>572</v>
      </c>
      <c r="C25" s="20" t="s">
        <v>37</v>
      </c>
      <c r="D25" s="46">
        <v>216554</v>
      </c>
      <c r="E25" s="46">
        <v>0</v>
      </c>
      <c r="F25" s="46">
        <v>0</v>
      </c>
      <c r="G25" s="46">
        <v>124018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340572</v>
      </c>
      <c r="O25" s="47">
        <f t="shared" si="2"/>
        <v>55.14443005181347</v>
      </c>
      <c r="P25" s="9"/>
    </row>
    <row r="26" spans="1:16" ht="15.75">
      <c r="A26" s="28" t="s">
        <v>39</v>
      </c>
      <c r="B26" s="29"/>
      <c r="C26" s="30"/>
      <c r="D26" s="31">
        <f aca="true" t="shared" si="9" ref="D26:M26">SUM(D27:D27)</f>
        <v>629888</v>
      </c>
      <c r="E26" s="31">
        <f t="shared" si="9"/>
        <v>0</v>
      </c>
      <c r="F26" s="31">
        <f t="shared" si="9"/>
        <v>0</v>
      </c>
      <c r="G26" s="31">
        <f t="shared" si="9"/>
        <v>0</v>
      </c>
      <c r="H26" s="31">
        <f t="shared" si="9"/>
        <v>0</v>
      </c>
      <c r="I26" s="31">
        <f t="shared" si="9"/>
        <v>0</v>
      </c>
      <c r="J26" s="31">
        <f t="shared" si="9"/>
        <v>0</v>
      </c>
      <c r="K26" s="31">
        <f t="shared" si="9"/>
        <v>0</v>
      </c>
      <c r="L26" s="31">
        <f t="shared" si="9"/>
        <v>0</v>
      </c>
      <c r="M26" s="31">
        <f t="shared" si="9"/>
        <v>0</v>
      </c>
      <c r="N26" s="31">
        <f t="shared" si="1"/>
        <v>629888</v>
      </c>
      <c r="O26" s="43">
        <f t="shared" si="2"/>
        <v>101.98963730569949</v>
      </c>
      <c r="P26" s="9"/>
    </row>
    <row r="27" spans="1:16" ht="15.75" thickBot="1">
      <c r="A27" s="12"/>
      <c r="B27" s="44">
        <v>581</v>
      </c>
      <c r="C27" s="20" t="s">
        <v>38</v>
      </c>
      <c r="D27" s="46">
        <v>629888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629888</v>
      </c>
      <c r="O27" s="47">
        <f t="shared" si="2"/>
        <v>101.98963730569949</v>
      </c>
      <c r="P27" s="9"/>
    </row>
    <row r="28" spans="1:119" ht="16.5" thickBot="1">
      <c r="A28" s="14" t="s">
        <v>10</v>
      </c>
      <c r="B28" s="23"/>
      <c r="C28" s="22"/>
      <c r="D28" s="15">
        <f aca="true" t="shared" si="10" ref="D28:M28">SUM(D5,D12,D15,D18,D20,D22,D24,D26)</f>
        <v>4101415</v>
      </c>
      <c r="E28" s="15">
        <f t="shared" si="10"/>
        <v>5501254</v>
      </c>
      <c r="F28" s="15">
        <f t="shared" si="10"/>
        <v>610834</v>
      </c>
      <c r="G28" s="15">
        <f t="shared" si="10"/>
        <v>124018</v>
      </c>
      <c r="H28" s="15">
        <f t="shared" si="10"/>
        <v>0</v>
      </c>
      <c r="I28" s="15">
        <f t="shared" si="10"/>
        <v>0</v>
      </c>
      <c r="J28" s="15">
        <f t="shared" si="10"/>
        <v>0</v>
      </c>
      <c r="K28" s="15">
        <f t="shared" si="10"/>
        <v>0</v>
      </c>
      <c r="L28" s="15">
        <f t="shared" si="10"/>
        <v>0</v>
      </c>
      <c r="M28" s="15">
        <f t="shared" si="10"/>
        <v>0</v>
      </c>
      <c r="N28" s="15">
        <f t="shared" si="1"/>
        <v>10337521</v>
      </c>
      <c r="O28" s="37">
        <f t="shared" si="2"/>
        <v>1673.8214054404145</v>
      </c>
      <c r="P28" s="6"/>
      <c r="Q28" s="2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</row>
    <row r="29" spans="1:15" ht="15">
      <c r="A29" s="16"/>
      <c r="B29" s="18"/>
      <c r="C29" s="18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9"/>
    </row>
    <row r="30" spans="1:15" ht="15">
      <c r="A30" s="38"/>
      <c r="B30" s="39"/>
      <c r="C30" s="39"/>
      <c r="D30" s="40"/>
      <c r="E30" s="40"/>
      <c r="F30" s="40"/>
      <c r="G30" s="40"/>
      <c r="H30" s="40"/>
      <c r="I30" s="40"/>
      <c r="J30" s="40"/>
      <c r="K30" s="40"/>
      <c r="L30" s="93" t="s">
        <v>44</v>
      </c>
      <c r="M30" s="93"/>
      <c r="N30" s="93"/>
      <c r="O30" s="41">
        <v>6176</v>
      </c>
    </row>
    <row r="31" spans="1:15" ht="15">
      <c r="A31" s="94"/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6"/>
    </row>
    <row r="32" spans="1:15" ht="15.75" thickBot="1">
      <c r="A32" s="97" t="s">
        <v>47</v>
      </c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9"/>
    </row>
  </sheetData>
  <sheetProtection/>
  <mergeCells count="10">
    <mergeCell ref="A32:O32"/>
    <mergeCell ref="L30:N30"/>
    <mergeCell ref="A31:O3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  <ignoredErrors>
    <ignoredError sqref="N23" 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1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11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SUM(D6:D11)</f>
        <v>1114599</v>
      </c>
      <c r="E5" s="26">
        <f t="shared" si="0"/>
        <v>57491</v>
      </c>
      <c r="F5" s="26">
        <f t="shared" si="0"/>
        <v>165205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aca="true" t="shared" si="1" ref="N5:N27">SUM(D5:M5)</f>
        <v>1337295</v>
      </c>
      <c r="O5" s="32">
        <f aca="true" t="shared" si="2" ref="O5:O27">(N5/O$29)</f>
        <v>211.83193410422936</v>
      </c>
      <c r="P5" s="6"/>
    </row>
    <row r="6" spans="1:16" ht="15">
      <c r="A6" s="12"/>
      <c r="B6" s="44">
        <v>511</v>
      </c>
      <c r="C6" s="20" t="s">
        <v>19</v>
      </c>
      <c r="D6" s="46">
        <v>61314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61314</v>
      </c>
      <c r="O6" s="47">
        <f t="shared" si="2"/>
        <v>9.712339616664027</v>
      </c>
      <c r="P6" s="9"/>
    </row>
    <row r="7" spans="1:16" ht="15">
      <c r="A7" s="12"/>
      <c r="B7" s="44">
        <v>512</v>
      </c>
      <c r="C7" s="20" t="s">
        <v>20</v>
      </c>
      <c r="D7" s="46">
        <v>143217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143217</v>
      </c>
      <c r="O7" s="47">
        <f t="shared" si="2"/>
        <v>22.68604466972913</v>
      </c>
      <c r="P7" s="9"/>
    </row>
    <row r="8" spans="1:16" ht="15">
      <c r="A8" s="12"/>
      <c r="B8" s="44">
        <v>513</v>
      </c>
      <c r="C8" s="20" t="s">
        <v>21</v>
      </c>
      <c r="D8" s="46">
        <v>350848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350848</v>
      </c>
      <c r="O8" s="47">
        <f t="shared" si="2"/>
        <v>55.575479169966734</v>
      </c>
      <c r="P8" s="9"/>
    </row>
    <row r="9" spans="1:16" ht="15">
      <c r="A9" s="12"/>
      <c r="B9" s="44">
        <v>515</v>
      </c>
      <c r="C9" s="20" t="s">
        <v>22</v>
      </c>
      <c r="D9" s="46">
        <v>118223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118223</v>
      </c>
      <c r="O9" s="47">
        <f t="shared" si="2"/>
        <v>18.726912719784572</v>
      </c>
      <c r="P9" s="9"/>
    </row>
    <row r="10" spans="1:16" ht="15">
      <c r="A10" s="12"/>
      <c r="B10" s="44">
        <v>517</v>
      </c>
      <c r="C10" s="20" t="s">
        <v>23</v>
      </c>
      <c r="D10" s="46">
        <v>91894</v>
      </c>
      <c r="E10" s="46">
        <v>57491</v>
      </c>
      <c r="F10" s="46">
        <v>165205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314590</v>
      </c>
      <c r="O10" s="47">
        <f t="shared" si="2"/>
        <v>49.83209250752416</v>
      </c>
      <c r="P10" s="9"/>
    </row>
    <row r="11" spans="1:16" ht="15">
      <c r="A11" s="12"/>
      <c r="B11" s="44">
        <v>519</v>
      </c>
      <c r="C11" s="20" t="s">
        <v>24</v>
      </c>
      <c r="D11" s="46">
        <v>349103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349103</v>
      </c>
      <c r="O11" s="47">
        <f t="shared" si="2"/>
        <v>55.299065420560744</v>
      </c>
      <c r="P11" s="9"/>
    </row>
    <row r="12" spans="1:16" ht="15.75">
      <c r="A12" s="28" t="s">
        <v>25</v>
      </c>
      <c r="B12" s="29"/>
      <c r="C12" s="30"/>
      <c r="D12" s="31">
        <f aca="true" t="shared" si="3" ref="D12:M12">SUM(D13:D14)</f>
        <v>1773813</v>
      </c>
      <c r="E12" s="31">
        <f t="shared" si="3"/>
        <v>0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1773813</v>
      </c>
      <c r="O12" s="43">
        <f t="shared" si="2"/>
        <v>280.9778235387296</v>
      </c>
      <c r="P12" s="10"/>
    </row>
    <row r="13" spans="1:16" ht="15">
      <c r="A13" s="12"/>
      <c r="B13" s="44">
        <v>521</v>
      </c>
      <c r="C13" s="20" t="s">
        <v>26</v>
      </c>
      <c r="D13" s="46">
        <v>1514419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1514419</v>
      </c>
      <c r="O13" s="47">
        <f t="shared" si="2"/>
        <v>239.88895929035323</v>
      </c>
      <c r="P13" s="9"/>
    </row>
    <row r="14" spans="1:16" ht="15">
      <c r="A14" s="12"/>
      <c r="B14" s="44">
        <v>524</v>
      </c>
      <c r="C14" s="20" t="s">
        <v>27</v>
      </c>
      <c r="D14" s="46">
        <v>259394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259394</v>
      </c>
      <c r="O14" s="47">
        <f t="shared" si="2"/>
        <v>41.08886424837637</v>
      </c>
      <c r="P14" s="9"/>
    </row>
    <row r="15" spans="1:16" ht="15.75">
      <c r="A15" s="28" t="s">
        <v>28</v>
      </c>
      <c r="B15" s="29"/>
      <c r="C15" s="30"/>
      <c r="D15" s="31">
        <f aca="true" t="shared" si="4" ref="D15:M15">SUM(D16:D16)</f>
        <v>685388</v>
      </c>
      <c r="E15" s="31">
        <f t="shared" si="4"/>
        <v>0</v>
      </c>
      <c r="F15" s="31">
        <f t="shared" si="4"/>
        <v>0</v>
      </c>
      <c r="G15" s="31">
        <f t="shared" si="4"/>
        <v>0</v>
      </c>
      <c r="H15" s="31">
        <f t="shared" si="4"/>
        <v>0</v>
      </c>
      <c r="I15" s="31">
        <f t="shared" si="4"/>
        <v>0</v>
      </c>
      <c r="J15" s="31">
        <f t="shared" si="4"/>
        <v>0</v>
      </c>
      <c r="K15" s="31">
        <f t="shared" si="4"/>
        <v>0</v>
      </c>
      <c r="L15" s="31">
        <f t="shared" si="4"/>
        <v>0</v>
      </c>
      <c r="M15" s="31">
        <f t="shared" si="4"/>
        <v>0</v>
      </c>
      <c r="N15" s="42">
        <f t="shared" si="1"/>
        <v>685388</v>
      </c>
      <c r="O15" s="43">
        <f t="shared" si="2"/>
        <v>108.5677174085221</v>
      </c>
      <c r="P15" s="10"/>
    </row>
    <row r="16" spans="1:16" ht="15">
      <c r="A16" s="12"/>
      <c r="B16" s="44">
        <v>534</v>
      </c>
      <c r="C16" s="20" t="s">
        <v>29</v>
      </c>
      <c r="D16" s="46">
        <v>685388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685388</v>
      </c>
      <c r="O16" s="47">
        <f t="shared" si="2"/>
        <v>108.5677174085221</v>
      </c>
      <c r="P16" s="9"/>
    </row>
    <row r="17" spans="1:16" ht="15.75">
      <c r="A17" s="28" t="s">
        <v>30</v>
      </c>
      <c r="B17" s="29"/>
      <c r="C17" s="30"/>
      <c r="D17" s="31">
        <f aca="true" t="shared" si="5" ref="D17:M17">SUM(D18:D18)</f>
        <v>0</v>
      </c>
      <c r="E17" s="31">
        <f t="shared" si="5"/>
        <v>946385</v>
      </c>
      <c r="F17" s="31">
        <f t="shared" si="5"/>
        <v>0</v>
      </c>
      <c r="G17" s="31">
        <f t="shared" si="5"/>
        <v>43283</v>
      </c>
      <c r="H17" s="31">
        <f t="shared" si="5"/>
        <v>0</v>
      </c>
      <c r="I17" s="31">
        <f t="shared" si="5"/>
        <v>0</v>
      </c>
      <c r="J17" s="31">
        <f t="shared" si="5"/>
        <v>0</v>
      </c>
      <c r="K17" s="31">
        <f t="shared" si="5"/>
        <v>0</v>
      </c>
      <c r="L17" s="31">
        <f t="shared" si="5"/>
        <v>0</v>
      </c>
      <c r="M17" s="31">
        <f t="shared" si="5"/>
        <v>0</v>
      </c>
      <c r="N17" s="31">
        <f t="shared" si="1"/>
        <v>989668</v>
      </c>
      <c r="O17" s="43">
        <f t="shared" si="2"/>
        <v>156.76667194677648</v>
      </c>
      <c r="P17" s="10"/>
    </row>
    <row r="18" spans="1:16" ht="15">
      <c r="A18" s="12"/>
      <c r="B18" s="44">
        <v>541</v>
      </c>
      <c r="C18" s="20" t="s">
        <v>31</v>
      </c>
      <c r="D18" s="46">
        <v>0</v>
      </c>
      <c r="E18" s="46">
        <v>946385</v>
      </c>
      <c r="F18" s="46">
        <v>0</v>
      </c>
      <c r="G18" s="46">
        <v>43283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989668</v>
      </c>
      <c r="O18" s="47">
        <f t="shared" si="2"/>
        <v>156.76667194677648</v>
      </c>
      <c r="P18" s="9"/>
    </row>
    <row r="19" spans="1:16" ht="15.75">
      <c r="A19" s="28" t="s">
        <v>32</v>
      </c>
      <c r="B19" s="29"/>
      <c r="C19" s="30"/>
      <c r="D19" s="31">
        <f aca="true" t="shared" si="6" ref="D19:M19">SUM(D20:D20)</f>
        <v>200</v>
      </c>
      <c r="E19" s="31">
        <f t="shared" si="6"/>
        <v>0</v>
      </c>
      <c r="F19" s="31">
        <f t="shared" si="6"/>
        <v>0</v>
      </c>
      <c r="G19" s="31">
        <f t="shared" si="6"/>
        <v>0</v>
      </c>
      <c r="H19" s="31">
        <f t="shared" si="6"/>
        <v>0</v>
      </c>
      <c r="I19" s="31">
        <f t="shared" si="6"/>
        <v>0</v>
      </c>
      <c r="J19" s="31">
        <f t="shared" si="6"/>
        <v>0</v>
      </c>
      <c r="K19" s="31">
        <f t="shared" si="6"/>
        <v>0</v>
      </c>
      <c r="L19" s="31">
        <f t="shared" si="6"/>
        <v>0</v>
      </c>
      <c r="M19" s="31">
        <f t="shared" si="6"/>
        <v>0</v>
      </c>
      <c r="N19" s="31">
        <f t="shared" si="1"/>
        <v>200</v>
      </c>
      <c r="O19" s="43">
        <f t="shared" si="2"/>
        <v>0.03168065895770632</v>
      </c>
      <c r="P19" s="10"/>
    </row>
    <row r="20" spans="1:16" ht="15">
      <c r="A20" s="13"/>
      <c r="B20" s="45">
        <v>559</v>
      </c>
      <c r="C20" s="21" t="s">
        <v>33</v>
      </c>
      <c r="D20" s="46">
        <v>200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200</v>
      </c>
      <c r="O20" s="47">
        <f t="shared" si="2"/>
        <v>0.03168065895770632</v>
      </c>
      <c r="P20" s="9"/>
    </row>
    <row r="21" spans="1:16" ht="15.75">
      <c r="A21" s="28" t="s">
        <v>34</v>
      </c>
      <c r="B21" s="29"/>
      <c r="C21" s="30"/>
      <c r="D21" s="31">
        <f aca="true" t="shared" si="7" ref="D21:M21">SUM(D22:D22)</f>
        <v>55</v>
      </c>
      <c r="E21" s="31">
        <f t="shared" si="7"/>
        <v>0</v>
      </c>
      <c r="F21" s="31">
        <f t="shared" si="7"/>
        <v>0</v>
      </c>
      <c r="G21" s="31">
        <f t="shared" si="7"/>
        <v>0</v>
      </c>
      <c r="H21" s="31">
        <f t="shared" si="7"/>
        <v>0</v>
      </c>
      <c r="I21" s="31">
        <f t="shared" si="7"/>
        <v>0</v>
      </c>
      <c r="J21" s="31">
        <f t="shared" si="7"/>
        <v>0</v>
      </c>
      <c r="K21" s="31">
        <f t="shared" si="7"/>
        <v>0</v>
      </c>
      <c r="L21" s="31">
        <f t="shared" si="7"/>
        <v>0</v>
      </c>
      <c r="M21" s="31">
        <f t="shared" si="7"/>
        <v>0</v>
      </c>
      <c r="N21" s="31">
        <f t="shared" si="1"/>
        <v>55</v>
      </c>
      <c r="O21" s="43">
        <f t="shared" si="2"/>
        <v>0.008712181213369238</v>
      </c>
      <c r="P21" s="10"/>
    </row>
    <row r="22" spans="1:16" ht="15">
      <c r="A22" s="12"/>
      <c r="B22" s="44">
        <v>562</v>
      </c>
      <c r="C22" s="20" t="s">
        <v>35</v>
      </c>
      <c r="D22" s="46">
        <v>55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55</v>
      </c>
      <c r="O22" s="47">
        <f t="shared" si="2"/>
        <v>0.008712181213369238</v>
      </c>
      <c r="P22" s="9"/>
    </row>
    <row r="23" spans="1:16" ht="15.75">
      <c r="A23" s="28" t="s">
        <v>36</v>
      </c>
      <c r="B23" s="29"/>
      <c r="C23" s="30"/>
      <c r="D23" s="31">
        <f aca="true" t="shared" si="8" ref="D23:M23">SUM(D24:D24)</f>
        <v>5661731</v>
      </c>
      <c r="E23" s="31">
        <f t="shared" si="8"/>
        <v>0</v>
      </c>
      <c r="F23" s="31">
        <f t="shared" si="8"/>
        <v>0</v>
      </c>
      <c r="G23" s="31">
        <f t="shared" si="8"/>
        <v>127268</v>
      </c>
      <c r="H23" s="31">
        <f t="shared" si="8"/>
        <v>0</v>
      </c>
      <c r="I23" s="31">
        <f t="shared" si="8"/>
        <v>0</v>
      </c>
      <c r="J23" s="31">
        <f t="shared" si="8"/>
        <v>0</v>
      </c>
      <c r="K23" s="31">
        <f t="shared" si="8"/>
        <v>0</v>
      </c>
      <c r="L23" s="31">
        <f t="shared" si="8"/>
        <v>0</v>
      </c>
      <c r="M23" s="31">
        <f t="shared" si="8"/>
        <v>0</v>
      </c>
      <c r="N23" s="31">
        <f t="shared" si="1"/>
        <v>5788999</v>
      </c>
      <c r="O23" s="43">
        <f t="shared" si="2"/>
        <v>916.9965151275146</v>
      </c>
      <c r="P23" s="9"/>
    </row>
    <row r="24" spans="1:16" ht="15">
      <c r="A24" s="12"/>
      <c r="B24" s="44">
        <v>572</v>
      </c>
      <c r="C24" s="20" t="s">
        <v>37</v>
      </c>
      <c r="D24" s="46">
        <v>5661731</v>
      </c>
      <c r="E24" s="46">
        <v>0</v>
      </c>
      <c r="F24" s="46">
        <v>0</v>
      </c>
      <c r="G24" s="46">
        <v>127268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5788999</v>
      </c>
      <c r="O24" s="47">
        <f t="shared" si="2"/>
        <v>916.9965151275146</v>
      </c>
      <c r="P24" s="9"/>
    </row>
    <row r="25" spans="1:16" ht="15.75">
      <c r="A25" s="28" t="s">
        <v>39</v>
      </c>
      <c r="B25" s="29"/>
      <c r="C25" s="30"/>
      <c r="D25" s="31">
        <f aca="true" t="shared" si="9" ref="D25:M25">SUM(D26:D26)</f>
        <v>724448</v>
      </c>
      <c r="E25" s="31">
        <f t="shared" si="9"/>
        <v>0</v>
      </c>
      <c r="F25" s="31">
        <f t="shared" si="9"/>
        <v>0</v>
      </c>
      <c r="G25" s="31">
        <f t="shared" si="9"/>
        <v>0</v>
      </c>
      <c r="H25" s="31">
        <f t="shared" si="9"/>
        <v>0</v>
      </c>
      <c r="I25" s="31">
        <f t="shared" si="9"/>
        <v>0</v>
      </c>
      <c r="J25" s="31">
        <f t="shared" si="9"/>
        <v>0</v>
      </c>
      <c r="K25" s="31">
        <f t="shared" si="9"/>
        <v>0</v>
      </c>
      <c r="L25" s="31">
        <f t="shared" si="9"/>
        <v>0</v>
      </c>
      <c r="M25" s="31">
        <f t="shared" si="9"/>
        <v>0</v>
      </c>
      <c r="N25" s="31">
        <f t="shared" si="1"/>
        <v>724448</v>
      </c>
      <c r="O25" s="43">
        <f t="shared" si="2"/>
        <v>114.75495010296214</v>
      </c>
      <c r="P25" s="9"/>
    </row>
    <row r="26" spans="1:16" ht="15.75" thickBot="1">
      <c r="A26" s="12"/>
      <c r="B26" s="44">
        <v>581</v>
      </c>
      <c r="C26" s="20" t="s">
        <v>38</v>
      </c>
      <c r="D26" s="46">
        <v>724448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724448</v>
      </c>
      <c r="O26" s="47">
        <f t="shared" si="2"/>
        <v>114.75495010296214</v>
      </c>
      <c r="P26" s="9"/>
    </row>
    <row r="27" spans="1:119" ht="16.5" thickBot="1">
      <c r="A27" s="14" t="s">
        <v>10</v>
      </c>
      <c r="B27" s="23"/>
      <c r="C27" s="22"/>
      <c r="D27" s="15">
        <f aca="true" t="shared" si="10" ref="D27:M27">SUM(D5,D12,D15,D17,D19,D21,D23,D25)</f>
        <v>9960234</v>
      </c>
      <c r="E27" s="15">
        <f t="shared" si="10"/>
        <v>1003876</v>
      </c>
      <c r="F27" s="15">
        <f t="shared" si="10"/>
        <v>165205</v>
      </c>
      <c r="G27" s="15">
        <f t="shared" si="10"/>
        <v>170551</v>
      </c>
      <c r="H27" s="15">
        <f t="shared" si="10"/>
        <v>0</v>
      </c>
      <c r="I27" s="15">
        <f t="shared" si="10"/>
        <v>0</v>
      </c>
      <c r="J27" s="15">
        <f t="shared" si="10"/>
        <v>0</v>
      </c>
      <c r="K27" s="15">
        <f t="shared" si="10"/>
        <v>0</v>
      </c>
      <c r="L27" s="15">
        <f t="shared" si="10"/>
        <v>0</v>
      </c>
      <c r="M27" s="15">
        <f t="shared" si="10"/>
        <v>0</v>
      </c>
      <c r="N27" s="15">
        <f t="shared" si="1"/>
        <v>11299866</v>
      </c>
      <c r="O27" s="37">
        <f t="shared" si="2"/>
        <v>1789.9360050689054</v>
      </c>
      <c r="P27" s="6"/>
      <c r="Q27" s="2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</row>
    <row r="28" spans="1:15" ht="15">
      <c r="A28" s="16"/>
      <c r="B28" s="18"/>
      <c r="C28" s="18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9"/>
    </row>
    <row r="29" spans="1:15" ht="15">
      <c r="A29" s="38"/>
      <c r="B29" s="39"/>
      <c r="C29" s="39"/>
      <c r="D29" s="40"/>
      <c r="E29" s="40"/>
      <c r="F29" s="40"/>
      <c r="G29" s="40"/>
      <c r="H29" s="40"/>
      <c r="I29" s="40"/>
      <c r="J29" s="40"/>
      <c r="K29" s="40"/>
      <c r="L29" s="93" t="s">
        <v>40</v>
      </c>
      <c r="M29" s="93"/>
      <c r="N29" s="93"/>
      <c r="O29" s="41">
        <v>6313</v>
      </c>
    </row>
    <row r="30" spans="1:15" ht="15">
      <c r="A30" s="94"/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6"/>
    </row>
    <row r="31" spans="1:15" ht="15.75" thickBot="1">
      <c r="A31" s="97" t="s">
        <v>47</v>
      </c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9"/>
    </row>
  </sheetData>
  <sheetProtection/>
  <mergeCells count="10">
    <mergeCell ref="A31:O31"/>
    <mergeCell ref="A30:O30"/>
    <mergeCell ref="L29:N29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  <ignoredErrors>
    <ignoredError sqref="N22" 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1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52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SUM(D6:D11)</f>
        <v>1313717</v>
      </c>
      <c r="E5" s="26">
        <f t="shared" si="0"/>
        <v>56601</v>
      </c>
      <c r="F5" s="26">
        <f t="shared" si="0"/>
        <v>161593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aca="true" t="shared" si="1" ref="N5:N27">SUM(D5:M5)</f>
        <v>1531911</v>
      </c>
      <c r="O5" s="32">
        <f aca="true" t="shared" si="2" ref="O5:O27">(N5/O$29)</f>
        <v>246.84353851111828</v>
      </c>
      <c r="P5" s="6"/>
    </row>
    <row r="6" spans="1:16" ht="15">
      <c r="A6" s="12"/>
      <c r="B6" s="44">
        <v>511</v>
      </c>
      <c r="C6" s="20" t="s">
        <v>19</v>
      </c>
      <c r="D6" s="46">
        <v>56728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56728</v>
      </c>
      <c r="O6" s="47">
        <f t="shared" si="2"/>
        <v>9.140831453432163</v>
      </c>
      <c r="P6" s="9"/>
    </row>
    <row r="7" spans="1:16" ht="15">
      <c r="A7" s="12"/>
      <c r="B7" s="44">
        <v>512</v>
      </c>
      <c r="C7" s="20" t="s">
        <v>20</v>
      </c>
      <c r="D7" s="46">
        <v>135364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135364</v>
      </c>
      <c r="O7" s="47">
        <f t="shared" si="2"/>
        <v>21.811795037060907</v>
      </c>
      <c r="P7" s="9"/>
    </row>
    <row r="8" spans="1:16" ht="15">
      <c r="A8" s="12"/>
      <c r="B8" s="44">
        <v>513</v>
      </c>
      <c r="C8" s="20" t="s">
        <v>21</v>
      </c>
      <c r="D8" s="46">
        <v>397487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397487</v>
      </c>
      <c r="O8" s="47">
        <f t="shared" si="2"/>
        <v>64.04882371898164</v>
      </c>
      <c r="P8" s="9"/>
    </row>
    <row r="9" spans="1:16" ht="15">
      <c r="A9" s="12"/>
      <c r="B9" s="44">
        <v>515</v>
      </c>
      <c r="C9" s="20" t="s">
        <v>22</v>
      </c>
      <c r="D9" s="46">
        <v>134167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134167</v>
      </c>
      <c r="O9" s="47">
        <f t="shared" si="2"/>
        <v>21.618917176925557</v>
      </c>
      <c r="P9" s="9"/>
    </row>
    <row r="10" spans="1:16" ht="15">
      <c r="A10" s="12"/>
      <c r="B10" s="44">
        <v>517</v>
      </c>
      <c r="C10" s="20" t="s">
        <v>23</v>
      </c>
      <c r="D10" s="46">
        <v>89532</v>
      </c>
      <c r="E10" s="46">
        <v>56601</v>
      </c>
      <c r="F10" s="46">
        <v>161593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307726</v>
      </c>
      <c r="O10" s="47">
        <f t="shared" si="2"/>
        <v>49.58524009023525</v>
      </c>
      <c r="P10" s="9"/>
    </row>
    <row r="11" spans="1:16" ht="15">
      <c r="A11" s="12"/>
      <c r="B11" s="44">
        <v>519</v>
      </c>
      <c r="C11" s="20" t="s">
        <v>24</v>
      </c>
      <c r="D11" s="46">
        <v>500439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500439</v>
      </c>
      <c r="O11" s="47">
        <f t="shared" si="2"/>
        <v>80.63793103448276</v>
      </c>
      <c r="P11" s="9"/>
    </row>
    <row r="12" spans="1:16" ht="15.75">
      <c r="A12" s="28" t="s">
        <v>25</v>
      </c>
      <c r="B12" s="29"/>
      <c r="C12" s="30"/>
      <c r="D12" s="31">
        <f aca="true" t="shared" si="3" ref="D12:M12">SUM(D13:D14)</f>
        <v>1814284</v>
      </c>
      <c r="E12" s="31">
        <f t="shared" si="3"/>
        <v>0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1814284</v>
      </c>
      <c r="O12" s="43">
        <f t="shared" si="2"/>
        <v>292.34353851111825</v>
      </c>
      <c r="P12" s="10"/>
    </row>
    <row r="13" spans="1:16" ht="15">
      <c r="A13" s="12"/>
      <c r="B13" s="44">
        <v>521</v>
      </c>
      <c r="C13" s="20" t="s">
        <v>26</v>
      </c>
      <c r="D13" s="46">
        <v>1532005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1532005</v>
      </c>
      <c r="O13" s="47">
        <f t="shared" si="2"/>
        <v>246.85868514340962</v>
      </c>
      <c r="P13" s="9"/>
    </row>
    <row r="14" spans="1:16" ht="15">
      <c r="A14" s="12"/>
      <c r="B14" s="44">
        <v>524</v>
      </c>
      <c r="C14" s="20" t="s">
        <v>27</v>
      </c>
      <c r="D14" s="46">
        <v>282279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282279</v>
      </c>
      <c r="O14" s="47">
        <f t="shared" si="2"/>
        <v>45.484853367708666</v>
      </c>
      <c r="P14" s="9"/>
    </row>
    <row r="15" spans="1:16" ht="15.75">
      <c r="A15" s="28" t="s">
        <v>28</v>
      </c>
      <c r="B15" s="29"/>
      <c r="C15" s="30"/>
      <c r="D15" s="31">
        <f aca="true" t="shared" si="4" ref="D15:M15">SUM(D16:D16)</f>
        <v>736085</v>
      </c>
      <c r="E15" s="31">
        <f t="shared" si="4"/>
        <v>0</v>
      </c>
      <c r="F15" s="31">
        <f t="shared" si="4"/>
        <v>0</v>
      </c>
      <c r="G15" s="31">
        <f t="shared" si="4"/>
        <v>0</v>
      </c>
      <c r="H15" s="31">
        <f t="shared" si="4"/>
        <v>0</v>
      </c>
      <c r="I15" s="31">
        <f t="shared" si="4"/>
        <v>0</v>
      </c>
      <c r="J15" s="31">
        <f t="shared" si="4"/>
        <v>0</v>
      </c>
      <c r="K15" s="31">
        <f t="shared" si="4"/>
        <v>0</v>
      </c>
      <c r="L15" s="31">
        <f t="shared" si="4"/>
        <v>0</v>
      </c>
      <c r="M15" s="31">
        <f t="shared" si="4"/>
        <v>0</v>
      </c>
      <c r="N15" s="42">
        <f t="shared" si="1"/>
        <v>736085</v>
      </c>
      <c r="O15" s="43">
        <f t="shared" si="2"/>
        <v>118.60860457621656</v>
      </c>
      <c r="P15" s="10"/>
    </row>
    <row r="16" spans="1:16" ht="15">
      <c r="A16" s="12"/>
      <c r="B16" s="44">
        <v>534</v>
      </c>
      <c r="C16" s="20" t="s">
        <v>29</v>
      </c>
      <c r="D16" s="46">
        <v>736085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736085</v>
      </c>
      <c r="O16" s="47">
        <f t="shared" si="2"/>
        <v>118.60860457621656</v>
      </c>
      <c r="P16" s="9"/>
    </row>
    <row r="17" spans="1:16" ht="15.75">
      <c r="A17" s="28" t="s">
        <v>30</v>
      </c>
      <c r="B17" s="29"/>
      <c r="C17" s="30"/>
      <c r="D17" s="31">
        <f aca="true" t="shared" si="5" ref="D17:M17">SUM(D18:D18)</f>
        <v>0</v>
      </c>
      <c r="E17" s="31">
        <f t="shared" si="5"/>
        <v>990428</v>
      </c>
      <c r="F17" s="31">
        <f t="shared" si="5"/>
        <v>0</v>
      </c>
      <c r="G17" s="31">
        <f t="shared" si="5"/>
        <v>183357</v>
      </c>
      <c r="H17" s="31">
        <f t="shared" si="5"/>
        <v>0</v>
      </c>
      <c r="I17" s="31">
        <f t="shared" si="5"/>
        <v>0</v>
      </c>
      <c r="J17" s="31">
        <f t="shared" si="5"/>
        <v>0</v>
      </c>
      <c r="K17" s="31">
        <f t="shared" si="5"/>
        <v>0</v>
      </c>
      <c r="L17" s="31">
        <f t="shared" si="5"/>
        <v>0</v>
      </c>
      <c r="M17" s="31">
        <f t="shared" si="5"/>
        <v>0</v>
      </c>
      <c r="N17" s="31">
        <f t="shared" si="1"/>
        <v>1173785</v>
      </c>
      <c r="O17" s="43">
        <f t="shared" si="2"/>
        <v>189.13712536255238</v>
      </c>
      <c r="P17" s="10"/>
    </row>
    <row r="18" spans="1:16" ht="15">
      <c r="A18" s="12"/>
      <c r="B18" s="44">
        <v>541</v>
      </c>
      <c r="C18" s="20" t="s">
        <v>31</v>
      </c>
      <c r="D18" s="46">
        <v>0</v>
      </c>
      <c r="E18" s="46">
        <v>990428</v>
      </c>
      <c r="F18" s="46">
        <v>0</v>
      </c>
      <c r="G18" s="46">
        <v>183357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1173785</v>
      </c>
      <c r="O18" s="47">
        <f t="shared" si="2"/>
        <v>189.13712536255238</v>
      </c>
      <c r="P18" s="9"/>
    </row>
    <row r="19" spans="1:16" ht="15.75">
      <c r="A19" s="28" t="s">
        <v>32</v>
      </c>
      <c r="B19" s="29"/>
      <c r="C19" s="30"/>
      <c r="D19" s="31">
        <f aca="true" t="shared" si="6" ref="D19:M19">SUM(D20:D20)</f>
        <v>200</v>
      </c>
      <c r="E19" s="31">
        <f t="shared" si="6"/>
        <v>0</v>
      </c>
      <c r="F19" s="31">
        <f t="shared" si="6"/>
        <v>0</v>
      </c>
      <c r="G19" s="31">
        <f t="shared" si="6"/>
        <v>0</v>
      </c>
      <c r="H19" s="31">
        <f t="shared" si="6"/>
        <v>0</v>
      </c>
      <c r="I19" s="31">
        <f t="shared" si="6"/>
        <v>0</v>
      </c>
      <c r="J19" s="31">
        <f t="shared" si="6"/>
        <v>0</v>
      </c>
      <c r="K19" s="31">
        <f t="shared" si="6"/>
        <v>0</v>
      </c>
      <c r="L19" s="31">
        <f t="shared" si="6"/>
        <v>0</v>
      </c>
      <c r="M19" s="31">
        <f t="shared" si="6"/>
        <v>0</v>
      </c>
      <c r="N19" s="31">
        <f t="shared" si="1"/>
        <v>200</v>
      </c>
      <c r="O19" s="43">
        <f t="shared" si="2"/>
        <v>0.03222687721559781</v>
      </c>
      <c r="P19" s="10"/>
    </row>
    <row r="20" spans="1:16" ht="15">
      <c r="A20" s="13"/>
      <c r="B20" s="45">
        <v>559</v>
      </c>
      <c r="C20" s="21" t="s">
        <v>33</v>
      </c>
      <c r="D20" s="46">
        <v>200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200</v>
      </c>
      <c r="O20" s="47">
        <f t="shared" si="2"/>
        <v>0.03222687721559781</v>
      </c>
      <c r="P20" s="9"/>
    </row>
    <row r="21" spans="1:16" ht="15.75">
      <c r="A21" s="28" t="s">
        <v>34</v>
      </c>
      <c r="B21" s="29"/>
      <c r="C21" s="30"/>
      <c r="D21" s="31">
        <f aca="true" t="shared" si="7" ref="D21:M21">SUM(D22:D22)</f>
        <v>53</v>
      </c>
      <c r="E21" s="31">
        <f t="shared" si="7"/>
        <v>0</v>
      </c>
      <c r="F21" s="31">
        <f t="shared" si="7"/>
        <v>0</v>
      </c>
      <c r="G21" s="31">
        <f t="shared" si="7"/>
        <v>0</v>
      </c>
      <c r="H21" s="31">
        <f t="shared" si="7"/>
        <v>0</v>
      </c>
      <c r="I21" s="31">
        <f t="shared" si="7"/>
        <v>0</v>
      </c>
      <c r="J21" s="31">
        <f t="shared" si="7"/>
        <v>0</v>
      </c>
      <c r="K21" s="31">
        <f t="shared" si="7"/>
        <v>0</v>
      </c>
      <c r="L21" s="31">
        <f t="shared" si="7"/>
        <v>0</v>
      </c>
      <c r="M21" s="31">
        <f t="shared" si="7"/>
        <v>0</v>
      </c>
      <c r="N21" s="31">
        <f t="shared" si="1"/>
        <v>53</v>
      </c>
      <c r="O21" s="43">
        <f t="shared" si="2"/>
        <v>0.008540122462133419</v>
      </c>
      <c r="P21" s="10"/>
    </row>
    <row r="22" spans="1:16" ht="15">
      <c r="A22" s="12"/>
      <c r="B22" s="44">
        <v>562</v>
      </c>
      <c r="C22" s="20" t="s">
        <v>35</v>
      </c>
      <c r="D22" s="46">
        <v>53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53</v>
      </c>
      <c r="O22" s="47">
        <f t="shared" si="2"/>
        <v>0.008540122462133419</v>
      </c>
      <c r="P22" s="9"/>
    </row>
    <row r="23" spans="1:16" ht="15.75">
      <c r="A23" s="28" t="s">
        <v>36</v>
      </c>
      <c r="B23" s="29"/>
      <c r="C23" s="30"/>
      <c r="D23" s="31">
        <f aca="true" t="shared" si="8" ref="D23:M23">SUM(D24:D24)</f>
        <v>159063</v>
      </c>
      <c r="E23" s="31">
        <f t="shared" si="8"/>
        <v>168078</v>
      </c>
      <c r="F23" s="31">
        <f t="shared" si="8"/>
        <v>0</v>
      </c>
      <c r="G23" s="31">
        <f t="shared" si="8"/>
        <v>0</v>
      </c>
      <c r="H23" s="31">
        <f t="shared" si="8"/>
        <v>0</v>
      </c>
      <c r="I23" s="31">
        <f t="shared" si="8"/>
        <v>0</v>
      </c>
      <c r="J23" s="31">
        <f t="shared" si="8"/>
        <v>0</v>
      </c>
      <c r="K23" s="31">
        <f t="shared" si="8"/>
        <v>0</v>
      </c>
      <c r="L23" s="31">
        <f t="shared" si="8"/>
        <v>0</v>
      </c>
      <c r="M23" s="31">
        <f t="shared" si="8"/>
        <v>0</v>
      </c>
      <c r="N23" s="31">
        <f t="shared" si="1"/>
        <v>327141</v>
      </c>
      <c r="O23" s="43">
        <f t="shared" si="2"/>
        <v>52.713664195939415</v>
      </c>
      <c r="P23" s="9"/>
    </row>
    <row r="24" spans="1:16" ht="15">
      <c r="A24" s="12"/>
      <c r="B24" s="44">
        <v>572</v>
      </c>
      <c r="C24" s="20" t="s">
        <v>37</v>
      </c>
      <c r="D24" s="46">
        <v>159063</v>
      </c>
      <c r="E24" s="46">
        <v>168078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327141</v>
      </c>
      <c r="O24" s="47">
        <f t="shared" si="2"/>
        <v>52.713664195939415</v>
      </c>
      <c r="P24" s="9"/>
    </row>
    <row r="25" spans="1:16" ht="15.75">
      <c r="A25" s="28" t="s">
        <v>39</v>
      </c>
      <c r="B25" s="29"/>
      <c r="C25" s="30"/>
      <c r="D25" s="31">
        <f aca="true" t="shared" si="9" ref="D25:M25">SUM(D26:D26)</f>
        <v>757179</v>
      </c>
      <c r="E25" s="31">
        <f t="shared" si="9"/>
        <v>0</v>
      </c>
      <c r="F25" s="31">
        <f t="shared" si="9"/>
        <v>0</v>
      </c>
      <c r="G25" s="31">
        <f t="shared" si="9"/>
        <v>0</v>
      </c>
      <c r="H25" s="31">
        <f t="shared" si="9"/>
        <v>0</v>
      </c>
      <c r="I25" s="31">
        <f t="shared" si="9"/>
        <v>0</v>
      </c>
      <c r="J25" s="31">
        <f t="shared" si="9"/>
        <v>0</v>
      </c>
      <c r="K25" s="31">
        <f t="shared" si="9"/>
        <v>0</v>
      </c>
      <c r="L25" s="31">
        <f t="shared" si="9"/>
        <v>0</v>
      </c>
      <c r="M25" s="31">
        <f t="shared" si="9"/>
        <v>0</v>
      </c>
      <c r="N25" s="31">
        <f t="shared" si="1"/>
        <v>757179</v>
      </c>
      <c r="O25" s="43">
        <f t="shared" si="2"/>
        <v>122.00757331614567</v>
      </c>
      <c r="P25" s="9"/>
    </row>
    <row r="26" spans="1:16" ht="15.75" thickBot="1">
      <c r="A26" s="12"/>
      <c r="B26" s="44">
        <v>581</v>
      </c>
      <c r="C26" s="20" t="s">
        <v>38</v>
      </c>
      <c r="D26" s="46">
        <v>757179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757179</v>
      </c>
      <c r="O26" s="47">
        <f t="shared" si="2"/>
        <v>122.00757331614567</v>
      </c>
      <c r="P26" s="9"/>
    </row>
    <row r="27" spans="1:119" ht="16.5" thickBot="1">
      <c r="A27" s="14" t="s">
        <v>10</v>
      </c>
      <c r="B27" s="23"/>
      <c r="C27" s="22"/>
      <c r="D27" s="15">
        <f aca="true" t="shared" si="10" ref="D27:M27">SUM(D5,D12,D15,D17,D19,D21,D23,D25)</f>
        <v>4780581</v>
      </c>
      <c r="E27" s="15">
        <f t="shared" si="10"/>
        <v>1215107</v>
      </c>
      <c r="F27" s="15">
        <f t="shared" si="10"/>
        <v>161593</v>
      </c>
      <c r="G27" s="15">
        <f t="shared" si="10"/>
        <v>183357</v>
      </c>
      <c r="H27" s="15">
        <f t="shared" si="10"/>
        <v>0</v>
      </c>
      <c r="I27" s="15">
        <f t="shared" si="10"/>
        <v>0</v>
      </c>
      <c r="J27" s="15">
        <f t="shared" si="10"/>
        <v>0</v>
      </c>
      <c r="K27" s="15">
        <f t="shared" si="10"/>
        <v>0</v>
      </c>
      <c r="L27" s="15">
        <f t="shared" si="10"/>
        <v>0</v>
      </c>
      <c r="M27" s="15">
        <f t="shared" si="10"/>
        <v>0</v>
      </c>
      <c r="N27" s="15">
        <f t="shared" si="1"/>
        <v>6340638</v>
      </c>
      <c r="O27" s="37">
        <f t="shared" si="2"/>
        <v>1021.6948114727683</v>
      </c>
      <c r="P27" s="6"/>
      <c r="Q27" s="2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</row>
    <row r="28" spans="1:15" ht="15">
      <c r="A28" s="16"/>
      <c r="B28" s="18"/>
      <c r="C28" s="18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9"/>
    </row>
    <row r="29" spans="1:15" ht="15">
      <c r="A29" s="38"/>
      <c r="B29" s="39"/>
      <c r="C29" s="39"/>
      <c r="D29" s="40"/>
      <c r="E29" s="40"/>
      <c r="F29" s="40"/>
      <c r="G29" s="40"/>
      <c r="H29" s="40"/>
      <c r="I29" s="40"/>
      <c r="J29" s="40"/>
      <c r="K29" s="40"/>
      <c r="L29" s="93" t="s">
        <v>53</v>
      </c>
      <c r="M29" s="93"/>
      <c r="N29" s="93"/>
      <c r="O29" s="41">
        <v>6206</v>
      </c>
    </row>
    <row r="30" spans="1:15" ht="15">
      <c r="A30" s="94"/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6"/>
    </row>
    <row r="31" spans="1:15" ht="15.75" customHeight="1" thickBot="1">
      <c r="A31" s="97" t="s">
        <v>47</v>
      </c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9"/>
    </row>
  </sheetData>
  <sheetProtection/>
  <mergeCells count="10">
    <mergeCell ref="L29:N29"/>
    <mergeCell ref="A30:O30"/>
    <mergeCell ref="A31:O3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  <ignoredErrors>
    <ignoredError sqref="N22" formula="1"/>
  </ignoredErrors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1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65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SUM(D6:D11)</f>
        <v>1125556</v>
      </c>
      <c r="E5" s="26">
        <f t="shared" si="0"/>
        <v>0</v>
      </c>
      <c r="F5" s="26">
        <f t="shared" si="0"/>
        <v>162994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aca="true" t="shared" si="1" ref="N5:N27">SUM(D5:M5)</f>
        <v>1288550</v>
      </c>
      <c r="O5" s="32">
        <f aca="true" t="shared" si="2" ref="O5:O27">(N5/O$29)</f>
        <v>213.65445199801027</v>
      </c>
      <c r="P5" s="6"/>
    </row>
    <row r="6" spans="1:16" ht="15">
      <c r="A6" s="12"/>
      <c r="B6" s="44">
        <v>511</v>
      </c>
      <c r="C6" s="20" t="s">
        <v>19</v>
      </c>
      <c r="D6" s="46">
        <v>41355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41355</v>
      </c>
      <c r="O6" s="47">
        <f t="shared" si="2"/>
        <v>6.857071795722103</v>
      </c>
      <c r="P6" s="9"/>
    </row>
    <row r="7" spans="1:16" ht="15">
      <c r="A7" s="12"/>
      <c r="B7" s="44">
        <v>512</v>
      </c>
      <c r="C7" s="20" t="s">
        <v>20</v>
      </c>
      <c r="D7" s="46">
        <v>129295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129295</v>
      </c>
      <c r="O7" s="47">
        <f t="shared" si="2"/>
        <v>21.438401591775825</v>
      </c>
      <c r="P7" s="9"/>
    </row>
    <row r="8" spans="1:16" ht="15">
      <c r="A8" s="12"/>
      <c r="B8" s="44">
        <v>513</v>
      </c>
      <c r="C8" s="20" t="s">
        <v>21</v>
      </c>
      <c r="D8" s="46">
        <v>298722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298722</v>
      </c>
      <c r="O8" s="47">
        <f t="shared" si="2"/>
        <v>49.53108937158017</v>
      </c>
      <c r="P8" s="9"/>
    </row>
    <row r="9" spans="1:16" ht="15">
      <c r="A9" s="12"/>
      <c r="B9" s="44">
        <v>515</v>
      </c>
      <c r="C9" s="20" t="s">
        <v>22</v>
      </c>
      <c r="D9" s="46">
        <v>92253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92253</v>
      </c>
      <c r="O9" s="47">
        <f t="shared" si="2"/>
        <v>15.296468247388493</v>
      </c>
      <c r="P9" s="9"/>
    </row>
    <row r="10" spans="1:16" ht="15">
      <c r="A10" s="12"/>
      <c r="B10" s="44">
        <v>517</v>
      </c>
      <c r="C10" s="20" t="s">
        <v>23</v>
      </c>
      <c r="D10" s="46">
        <v>90707</v>
      </c>
      <c r="E10" s="46">
        <v>0</v>
      </c>
      <c r="F10" s="46">
        <v>162994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253701</v>
      </c>
      <c r="O10" s="47">
        <f t="shared" si="2"/>
        <v>42.0661581827226</v>
      </c>
      <c r="P10" s="9"/>
    </row>
    <row r="11" spans="1:16" ht="15">
      <c r="A11" s="12"/>
      <c r="B11" s="44">
        <v>519</v>
      </c>
      <c r="C11" s="20" t="s">
        <v>24</v>
      </c>
      <c r="D11" s="46">
        <v>473224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473224</v>
      </c>
      <c r="O11" s="47">
        <f t="shared" si="2"/>
        <v>78.4652628088211</v>
      </c>
      <c r="P11" s="9"/>
    </row>
    <row r="12" spans="1:16" ht="15.75">
      <c r="A12" s="28" t="s">
        <v>25</v>
      </c>
      <c r="B12" s="29"/>
      <c r="C12" s="30"/>
      <c r="D12" s="31">
        <f aca="true" t="shared" si="3" ref="D12:M12">SUM(D13:D14)</f>
        <v>1817106</v>
      </c>
      <c r="E12" s="31">
        <f t="shared" si="3"/>
        <v>0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1817106</v>
      </c>
      <c r="O12" s="43">
        <f t="shared" si="2"/>
        <v>301.2943127176256</v>
      </c>
      <c r="P12" s="10"/>
    </row>
    <row r="13" spans="1:16" ht="15">
      <c r="A13" s="12"/>
      <c r="B13" s="44">
        <v>521</v>
      </c>
      <c r="C13" s="20" t="s">
        <v>26</v>
      </c>
      <c r="D13" s="46">
        <v>1454165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1454165</v>
      </c>
      <c r="O13" s="47">
        <f t="shared" si="2"/>
        <v>241.11507212734207</v>
      </c>
      <c r="P13" s="9"/>
    </row>
    <row r="14" spans="1:16" ht="15">
      <c r="A14" s="12"/>
      <c r="B14" s="44">
        <v>524</v>
      </c>
      <c r="C14" s="20" t="s">
        <v>27</v>
      </c>
      <c r="D14" s="46">
        <v>362941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362941</v>
      </c>
      <c r="O14" s="47">
        <f t="shared" si="2"/>
        <v>60.179240590283534</v>
      </c>
      <c r="P14" s="9"/>
    </row>
    <row r="15" spans="1:16" ht="15.75">
      <c r="A15" s="28" t="s">
        <v>28</v>
      </c>
      <c r="B15" s="29"/>
      <c r="C15" s="30"/>
      <c r="D15" s="31">
        <f aca="true" t="shared" si="4" ref="D15:M15">SUM(D16:D16)</f>
        <v>670047</v>
      </c>
      <c r="E15" s="31">
        <f t="shared" si="4"/>
        <v>0</v>
      </c>
      <c r="F15" s="31">
        <f t="shared" si="4"/>
        <v>0</v>
      </c>
      <c r="G15" s="31">
        <f t="shared" si="4"/>
        <v>0</v>
      </c>
      <c r="H15" s="31">
        <f t="shared" si="4"/>
        <v>0</v>
      </c>
      <c r="I15" s="31">
        <f t="shared" si="4"/>
        <v>0</v>
      </c>
      <c r="J15" s="31">
        <f t="shared" si="4"/>
        <v>0</v>
      </c>
      <c r="K15" s="31">
        <f t="shared" si="4"/>
        <v>0</v>
      </c>
      <c r="L15" s="31">
        <f t="shared" si="4"/>
        <v>0</v>
      </c>
      <c r="M15" s="31">
        <f t="shared" si="4"/>
        <v>0</v>
      </c>
      <c r="N15" s="42">
        <f t="shared" si="1"/>
        <v>670047</v>
      </c>
      <c r="O15" s="43">
        <f t="shared" si="2"/>
        <v>111.1004808489471</v>
      </c>
      <c r="P15" s="10"/>
    </row>
    <row r="16" spans="1:16" ht="15">
      <c r="A16" s="12"/>
      <c r="B16" s="44">
        <v>534</v>
      </c>
      <c r="C16" s="20" t="s">
        <v>29</v>
      </c>
      <c r="D16" s="46">
        <v>670047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670047</v>
      </c>
      <c r="O16" s="47">
        <f t="shared" si="2"/>
        <v>111.1004808489471</v>
      </c>
      <c r="P16" s="9"/>
    </row>
    <row r="17" spans="1:16" ht="15.75">
      <c r="A17" s="28" t="s">
        <v>30</v>
      </c>
      <c r="B17" s="29"/>
      <c r="C17" s="30"/>
      <c r="D17" s="31">
        <f aca="true" t="shared" si="5" ref="D17:M17">SUM(D18:D18)</f>
        <v>0</v>
      </c>
      <c r="E17" s="31">
        <f t="shared" si="5"/>
        <v>1141948</v>
      </c>
      <c r="F17" s="31">
        <f t="shared" si="5"/>
        <v>0</v>
      </c>
      <c r="G17" s="31">
        <f t="shared" si="5"/>
        <v>1036508</v>
      </c>
      <c r="H17" s="31">
        <f t="shared" si="5"/>
        <v>0</v>
      </c>
      <c r="I17" s="31">
        <f t="shared" si="5"/>
        <v>0</v>
      </c>
      <c r="J17" s="31">
        <f t="shared" si="5"/>
        <v>0</v>
      </c>
      <c r="K17" s="31">
        <f t="shared" si="5"/>
        <v>0</v>
      </c>
      <c r="L17" s="31">
        <f t="shared" si="5"/>
        <v>0</v>
      </c>
      <c r="M17" s="31">
        <f t="shared" si="5"/>
        <v>0</v>
      </c>
      <c r="N17" s="31">
        <f t="shared" si="1"/>
        <v>2178456</v>
      </c>
      <c r="O17" s="43">
        <f t="shared" si="2"/>
        <v>361.20974962692753</v>
      </c>
      <c r="P17" s="10"/>
    </row>
    <row r="18" spans="1:16" ht="15">
      <c r="A18" s="12"/>
      <c r="B18" s="44">
        <v>541</v>
      </c>
      <c r="C18" s="20" t="s">
        <v>31</v>
      </c>
      <c r="D18" s="46">
        <v>0</v>
      </c>
      <c r="E18" s="46">
        <v>1141948</v>
      </c>
      <c r="F18" s="46">
        <v>0</v>
      </c>
      <c r="G18" s="46">
        <v>1036508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2178456</v>
      </c>
      <c r="O18" s="47">
        <f t="shared" si="2"/>
        <v>361.20974962692753</v>
      </c>
      <c r="P18" s="9"/>
    </row>
    <row r="19" spans="1:16" ht="15.75">
      <c r="A19" s="28" t="s">
        <v>32</v>
      </c>
      <c r="B19" s="29"/>
      <c r="C19" s="30"/>
      <c r="D19" s="31">
        <f aca="true" t="shared" si="6" ref="D19:M19">SUM(D20:D20)</f>
        <v>200</v>
      </c>
      <c r="E19" s="31">
        <f t="shared" si="6"/>
        <v>0</v>
      </c>
      <c r="F19" s="31">
        <f t="shared" si="6"/>
        <v>0</v>
      </c>
      <c r="G19" s="31">
        <f t="shared" si="6"/>
        <v>0</v>
      </c>
      <c r="H19" s="31">
        <f t="shared" si="6"/>
        <v>0</v>
      </c>
      <c r="I19" s="31">
        <f t="shared" si="6"/>
        <v>0</v>
      </c>
      <c r="J19" s="31">
        <f t="shared" si="6"/>
        <v>0</v>
      </c>
      <c r="K19" s="31">
        <f t="shared" si="6"/>
        <v>0</v>
      </c>
      <c r="L19" s="31">
        <f t="shared" si="6"/>
        <v>0</v>
      </c>
      <c r="M19" s="31">
        <f t="shared" si="6"/>
        <v>0</v>
      </c>
      <c r="N19" s="31">
        <f t="shared" si="1"/>
        <v>200</v>
      </c>
      <c r="O19" s="43">
        <f t="shared" si="2"/>
        <v>0.0331619963521804</v>
      </c>
      <c r="P19" s="10"/>
    </row>
    <row r="20" spans="1:16" ht="15">
      <c r="A20" s="13"/>
      <c r="B20" s="45">
        <v>559</v>
      </c>
      <c r="C20" s="21" t="s">
        <v>33</v>
      </c>
      <c r="D20" s="46">
        <v>200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200</v>
      </c>
      <c r="O20" s="47">
        <f t="shared" si="2"/>
        <v>0.0331619963521804</v>
      </c>
      <c r="P20" s="9"/>
    </row>
    <row r="21" spans="1:16" ht="15.75">
      <c r="A21" s="28" t="s">
        <v>34</v>
      </c>
      <c r="B21" s="29"/>
      <c r="C21" s="30"/>
      <c r="D21" s="31">
        <f aca="true" t="shared" si="7" ref="D21:M21">SUM(D22:D22)</f>
        <v>20050</v>
      </c>
      <c r="E21" s="31">
        <f t="shared" si="7"/>
        <v>0</v>
      </c>
      <c r="F21" s="31">
        <f t="shared" si="7"/>
        <v>0</v>
      </c>
      <c r="G21" s="31">
        <f t="shared" si="7"/>
        <v>0</v>
      </c>
      <c r="H21" s="31">
        <f t="shared" si="7"/>
        <v>0</v>
      </c>
      <c r="I21" s="31">
        <f t="shared" si="7"/>
        <v>0</v>
      </c>
      <c r="J21" s="31">
        <f t="shared" si="7"/>
        <v>0</v>
      </c>
      <c r="K21" s="31">
        <f t="shared" si="7"/>
        <v>0</v>
      </c>
      <c r="L21" s="31">
        <f t="shared" si="7"/>
        <v>0</v>
      </c>
      <c r="M21" s="31">
        <f t="shared" si="7"/>
        <v>0</v>
      </c>
      <c r="N21" s="31">
        <f t="shared" si="1"/>
        <v>20050</v>
      </c>
      <c r="O21" s="43">
        <f t="shared" si="2"/>
        <v>3.3244901343060853</v>
      </c>
      <c r="P21" s="10"/>
    </row>
    <row r="22" spans="1:16" ht="15">
      <c r="A22" s="12"/>
      <c r="B22" s="44">
        <v>562</v>
      </c>
      <c r="C22" s="20" t="s">
        <v>35</v>
      </c>
      <c r="D22" s="46">
        <v>20050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20050</v>
      </c>
      <c r="O22" s="47">
        <f t="shared" si="2"/>
        <v>3.3244901343060853</v>
      </c>
      <c r="P22" s="9"/>
    </row>
    <row r="23" spans="1:16" ht="15.75">
      <c r="A23" s="28" t="s">
        <v>36</v>
      </c>
      <c r="B23" s="29"/>
      <c r="C23" s="30"/>
      <c r="D23" s="31">
        <f aca="true" t="shared" si="8" ref="D23:M23">SUM(D24:D24)</f>
        <v>251328</v>
      </c>
      <c r="E23" s="31">
        <f t="shared" si="8"/>
        <v>0</v>
      </c>
      <c r="F23" s="31">
        <f t="shared" si="8"/>
        <v>0</v>
      </c>
      <c r="G23" s="31">
        <f t="shared" si="8"/>
        <v>122965</v>
      </c>
      <c r="H23" s="31">
        <f t="shared" si="8"/>
        <v>0</v>
      </c>
      <c r="I23" s="31">
        <f t="shared" si="8"/>
        <v>0</v>
      </c>
      <c r="J23" s="31">
        <f t="shared" si="8"/>
        <v>0</v>
      </c>
      <c r="K23" s="31">
        <f t="shared" si="8"/>
        <v>0</v>
      </c>
      <c r="L23" s="31">
        <f t="shared" si="8"/>
        <v>0</v>
      </c>
      <c r="M23" s="31">
        <f t="shared" si="8"/>
        <v>0</v>
      </c>
      <c r="N23" s="31">
        <f t="shared" si="1"/>
        <v>374293</v>
      </c>
      <c r="O23" s="43">
        <f t="shared" si="2"/>
        <v>62.061515503233295</v>
      </c>
      <c r="P23" s="9"/>
    </row>
    <row r="24" spans="1:16" ht="15">
      <c r="A24" s="12"/>
      <c r="B24" s="44">
        <v>572</v>
      </c>
      <c r="C24" s="20" t="s">
        <v>37</v>
      </c>
      <c r="D24" s="46">
        <v>251328</v>
      </c>
      <c r="E24" s="46">
        <v>0</v>
      </c>
      <c r="F24" s="46">
        <v>0</v>
      </c>
      <c r="G24" s="46">
        <v>122965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374293</v>
      </c>
      <c r="O24" s="47">
        <f t="shared" si="2"/>
        <v>62.061515503233295</v>
      </c>
      <c r="P24" s="9"/>
    </row>
    <row r="25" spans="1:16" ht="15.75">
      <c r="A25" s="28" t="s">
        <v>39</v>
      </c>
      <c r="B25" s="29"/>
      <c r="C25" s="30"/>
      <c r="D25" s="31">
        <f aca="true" t="shared" si="9" ref="D25:M25">SUM(D26:D26)</f>
        <v>492641</v>
      </c>
      <c r="E25" s="31">
        <f t="shared" si="9"/>
        <v>0</v>
      </c>
      <c r="F25" s="31">
        <f t="shared" si="9"/>
        <v>0</v>
      </c>
      <c r="G25" s="31">
        <f t="shared" si="9"/>
        <v>0</v>
      </c>
      <c r="H25" s="31">
        <f t="shared" si="9"/>
        <v>0</v>
      </c>
      <c r="I25" s="31">
        <f t="shared" si="9"/>
        <v>0</v>
      </c>
      <c r="J25" s="31">
        <f t="shared" si="9"/>
        <v>0</v>
      </c>
      <c r="K25" s="31">
        <f t="shared" si="9"/>
        <v>0</v>
      </c>
      <c r="L25" s="31">
        <f t="shared" si="9"/>
        <v>0</v>
      </c>
      <c r="M25" s="31">
        <f t="shared" si="9"/>
        <v>0</v>
      </c>
      <c r="N25" s="31">
        <f t="shared" si="1"/>
        <v>492641</v>
      </c>
      <c r="O25" s="43">
        <f t="shared" si="2"/>
        <v>81.68479522467253</v>
      </c>
      <c r="P25" s="9"/>
    </row>
    <row r="26" spans="1:16" ht="15.75" thickBot="1">
      <c r="A26" s="12"/>
      <c r="B26" s="44">
        <v>581</v>
      </c>
      <c r="C26" s="20" t="s">
        <v>38</v>
      </c>
      <c r="D26" s="46">
        <v>492641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492641</v>
      </c>
      <c r="O26" s="47">
        <f t="shared" si="2"/>
        <v>81.68479522467253</v>
      </c>
      <c r="P26" s="9"/>
    </row>
    <row r="27" spans="1:119" ht="16.5" thickBot="1">
      <c r="A27" s="14" t="s">
        <v>10</v>
      </c>
      <c r="B27" s="23"/>
      <c r="C27" s="22"/>
      <c r="D27" s="15">
        <f aca="true" t="shared" si="10" ref="D27:M27">SUM(D5,D12,D15,D17,D19,D21,D23,D25)</f>
        <v>4376928</v>
      </c>
      <c r="E27" s="15">
        <f t="shared" si="10"/>
        <v>1141948</v>
      </c>
      <c r="F27" s="15">
        <f t="shared" si="10"/>
        <v>162994</v>
      </c>
      <c r="G27" s="15">
        <f t="shared" si="10"/>
        <v>1159473</v>
      </c>
      <c r="H27" s="15">
        <f t="shared" si="10"/>
        <v>0</v>
      </c>
      <c r="I27" s="15">
        <f t="shared" si="10"/>
        <v>0</v>
      </c>
      <c r="J27" s="15">
        <f t="shared" si="10"/>
        <v>0</v>
      </c>
      <c r="K27" s="15">
        <f t="shared" si="10"/>
        <v>0</v>
      </c>
      <c r="L27" s="15">
        <f t="shared" si="10"/>
        <v>0</v>
      </c>
      <c r="M27" s="15">
        <f t="shared" si="10"/>
        <v>0</v>
      </c>
      <c r="N27" s="15">
        <f t="shared" si="1"/>
        <v>6841343</v>
      </c>
      <c r="O27" s="37">
        <f t="shared" si="2"/>
        <v>1134.3629580500747</v>
      </c>
      <c r="P27" s="6"/>
      <c r="Q27" s="2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</row>
    <row r="28" spans="1:15" ht="15">
      <c r="A28" s="16"/>
      <c r="B28" s="18"/>
      <c r="C28" s="18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9"/>
    </row>
    <row r="29" spans="1:15" ht="15">
      <c r="A29" s="38"/>
      <c r="B29" s="39"/>
      <c r="C29" s="39"/>
      <c r="D29" s="40"/>
      <c r="E29" s="40"/>
      <c r="F29" s="40"/>
      <c r="G29" s="40"/>
      <c r="H29" s="40"/>
      <c r="I29" s="40"/>
      <c r="J29" s="40"/>
      <c r="K29" s="40"/>
      <c r="L29" s="93" t="s">
        <v>66</v>
      </c>
      <c r="M29" s="93"/>
      <c r="N29" s="93"/>
      <c r="O29" s="41">
        <v>6031</v>
      </c>
    </row>
    <row r="30" spans="1:15" ht="15">
      <c r="A30" s="94"/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6"/>
    </row>
    <row r="31" spans="1:15" ht="15.75" customHeight="1" thickBot="1">
      <c r="A31" s="97" t="s">
        <v>47</v>
      </c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9"/>
    </row>
  </sheetData>
  <sheetProtection/>
  <mergeCells count="10">
    <mergeCell ref="L29:N29"/>
    <mergeCell ref="A30:O30"/>
    <mergeCell ref="A31:O3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  <ignoredErrors>
    <ignoredError sqref="N2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76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SUM(D6:D11)</f>
        <v>1677738</v>
      </c>
      <c r="E5" s="26">
        <f t="shared" si="0"/>
        <v>0</v>
      </c>
      <c r="F5" s="26">
        <f t="shared" si="0"/>
        <v>581849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aca="true" t="shared" si="1" ref="N5:N23">SUM(D5:M5)</f>
        <v>2259587</v>
      </c>
      <c r="O5" s="32">
        <f aca="true" t="shared" si="2" ref="O5:O23">(N5/O$25)</f>
        <v>329.7704319906597</v>
      </c>
      <c r="P5" s="6"/>
    </row>
    <row r="6" spans="1:16" ht="15">
      <c r="A6" s="12"/>
      <c r="B6" s="44">
        <v>511</v>
      </c>
      <c r="C6" s="20" t="s">
        <v>19</v>
      </c>
      <c r="D6" s="46">
        <v>78811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78811</v>
      </c>
      <c r="O6" s="47">
        <f t="shared" si="2"/>
        <v>11.50189725627554</v>
      </c>
      <c r="P6" s="9"/>
    </row>
    <row r="7" spans="1:16" ht="15">
      <c r="A7" s="12"/>
      <c r="B7" s="44">
        <v>512</v>
      </c>
      <c r="C7" s="20" t="s">
        <v>20</v>
      </c>
      <c r="D7" s="46">
        <v>173815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173815</v>
      </c>
      <c r="O7" s="47">
        <f t="shared" si="2"/>
        <v>25.367046117921774</v>
      </c>
      <c r="P7" s="9"/>
    </row>
    <row r="8" spans="1:16" ht="15">
      <c r="A8" s="12"/>
      <c r="B8" s="44">
        <v>513</v>
      </c>
      <c r="C8" s="20" t="s">
        <v>21</v>
      </c>
      <c r="D8" s="46">
        <v>695701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695701</v>
      </c>
      <c r="O8" s="47">
        <f t="shared" si="2"/>
        <v>101.53254524226503</v>
      </c>
      <c r="P8" s="9"/>
    </row>
    <row r="9" spans="1:16" ht="15">
      <c r="A9" s="12"/>
      <c r="B9" s="44">
        <v>515</v>
      </c>
      <c r="C9" s="20" t="s">
        <v>22</v>
      </c>
      <c r="D9" s="46">
        <v>160627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160627</v>
      </c>
      <c r="O9" s="47">
        <f t="shared" si="2"/>
        <v>23.44235259778167</v>
      </c>
      <c r="P9" s="9"/>
    </row>
    <row r="10" spans="1:16" ht="15">
      <c r="A10" s="12"/>
      <c r="B10" s="44">
        <v>517</v>
      </c>
      <c r="C10" s="20" t="s">
        <v>23</v>
      </c>
      <c r="D10" s="46">
        <v>126988</v>
      </c>
      <c r="E10" s="46">
        <v>0</v>
      </c>
      <c r="F10" s="46">
        <v>581849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708837</v>
      </c>
      <c r="O10" s="47">
        <f t="shared" si="2"/>
        <v>103.44964973730298</v>
      </c>
      <c r="P10" s="9"/>
    </row>
    <row r="11" spans="1:16" ht="15">
      <c r="A11" s="12"/>
      <c r="B11" s="44">
        <v>519</v>
      </c>
      <c r="C11" s="20" t="s">
        <v>55</v>
      </c>
      <c r="D11" s="46">
        <v>441796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441796</v>
      </c>
      <c r="O11" s="47">
        <f t="shared" si="2"/>
        <v>64.47694103911267</v>
      </c>
      <c r="P11" s="9"/>
    </row>
    <row r="12" spans="1:16" ht="15.75">
      <c r="A12" s="28" t="s">
        <v>25</v>
      </c>
      <c r="B12" s="29"/>
      <c r="C12" s="30"/>
      <c r="D12" s="31">
        <f aca="true" t="shared" si="3" ref="D12:M12">SUM(D13:D14)</f>
        <v>2777460</v>
      </c>
      <c r="E12" s="31">
        <f t="shared" si="3"/>
        <v>0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2777460</v>
      </c>
      <c r="O12" s="43">
        <f t="shared" si="2"/>
        <v>405.35026269702274</v>
      </c>
      <c r="P12" s="10"/>
    </row>
    <row r="13" spans="1:16" ht="15">
      <c r="A13" s="12"/>
      <c r="B13" s="44">
        <v>521</v>
      </c>
      <c r="C13" s="20" t="s">
        <v>26</v>
      </c>
      <c r="D13" s="46">
        <v>2402896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2402896</v>
      </c>
      <c r="O13" s="47">
        <f t="shared" si="2"/>
        <v>350.6853473438412</v>
      </c>
      <c r="P13" s="9"/>
    </row>
    <row r="14" spans="1:16" ht="15">
      <c r="A14" s="12"/>
      <c r="B14" s="44">
        <v>524</v>
      </c>
      <c r="C14" s="20" t="s">
        <v>27</v>
      </c>
      <c r="D14" s="46">
        <v>374564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374564</v>
      </c>
      <c r="O14" s="47">
        <f t="shared" si="2"/>
        <v>54.664915353181556</v>
      </c>
      <c r="P14" s="9"/>
    </row>
    <row r="15" spans="1:16" ht="15.75">
      <c r="A15" s="28" t="s">
        <v>28</v>
      </c>
      <c r="B15" s="29"/>
      <c r="C15" s="30"/>
      <c r="D15" s="31">
        <f aca="true" t="shared" si="4" ref="D15:M15">SUM(D16:D16)</f>
        <v>804128</v>
      </c>
      <c r="E15" s="31">
        <f t="shared" si="4"/>
        <v>0</v>
      </c>
      <c r="F15" s="31">
        <f t="shared" si="4"/>
        <v>0</v>
      </c>
      <c r="G15" s="31">
        <f t="shared" si="4"/>
        <v>0</v>
      </c>
      <c r="H15" s="31">
        <f t="shared" si="4"/>
        <v>0</v>
      </c>
      <c r="I15" s="31">
        <f t="shared" si="4"/>
        <v>0</v>
      </c>
      <c r="J15" s="31">
        <f t="shared" si="4"/>
        <v>0</v>
      </c>
      <c r="K15" s="31">
        <f t="shared" si="4"/>
        <v>0</v>
      </c>
      <c r="L15" s="31">
        <f t="shared" si="4"/>
        <v>0</v>
      </c>
      <c r="M15" s="31">
        <f t="shared" si="4"/>
        <v>0</v>
      </c>
      <c r="N15" s="42">
        <f t="shared" si="1"/>
        <v>804128</v>
      </c>
      <c r="O15" s="43">
        <f t="shared" si="2"/>
        <v>117.35668417980152</v>
      </c>
      <c r="P15" s="10"/>
    </row>
    <row r="16" spans="1:16" ht="15">
      <c r="A16" s="12"/>
      <c r="B16" s="44">
        <v>534</v>
      </c>
      <c r="C16" s="20" t="s">
        <v>56</v>
      </c>
      <c r="D16" s="46">
        <v>804128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804128</v>
      </c>
      <c r="O16" s="47">
        <f t="shared" si="2"/>
        <v>117.35668417980152</v>
      </c>
      <c r="P16" s="9"/>
    </row>
    <row r="17" spans="1:16" ht="15.75">
      <c r="A17" s="28" t="s">
        <v>30</v>
      </c>
      <c r="B17" s="29"/>
      <c r="C17" s="30"/>
      <c r="D17" s="31">
        <f aca="true" t="shared" si="5" ref="D17:M17">SUM(D18:D18)</f>
        <v>0</v>
      </c>
      <c r="E17" s="31">
        <f t="shared" si="5"/>
        <v>1111728</v>
      </c>
      <c r="F17" s="31">
        <f t="shared" si="5"/>
        <v>0</v>
      </c>
      <c r="G17" s="31">
        <f t="shared" si="5"/>
        <v>0</v>
      </c>
      <c r="H17" s="31">
        <f t="shared" si="5"/>
        <v>0</v>
      </c>
      <c r="I17" s="31">
        <f t="shared" si="5"/>
        <v>0</v>
      </c>
      <c r="J17" s="31">
        <f t="shared" si="5"/>
        <v>0</v>
      </c>
      <c r="K17" s="31">
        <f t="shared" si="5"/>
        <v>0</v>
      </c>
      <c r="L17" s="31">
        <f t="shared" si="5"/>
        <v>0</v>
      </c>
      <c r="M17" s="31">
        <f t="shared" si="5"/>
        <v>0</v>
      </c>
      <c r="N17" s="31">
        <f t="shared" si="1"/>
        <v>1111728</v>
      </c>
      <c r="O17" s="43">
        <f t="shared" si="2"/>
        <v>162.24868651488617</v>
      </c>
      <c r="P17" s="10"/>
    </row>
    <row r="18" spans="1:16" ht="15">
      <c r="A18" s="12"/>
      <c r="B18" s="44">
        <v>541</v>
      </c>
      <c r="C18" s="20" t="s">
        <v>57</v>
      </c>
      <c r="D18" s="46">
        <v>0</v>
      </c>
      <c r="E18" s="46">
        <v>1111728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1111728</v>
      </c>
      <c r="O18" s="47">
        <f t="shared" si="2"/>
        <v>162.24868651488617</v>
      </c>
      <c r="P18" s="9"/>
    </row>
    <row r="19" spans="1:16" ht="15.75">
      <c r="A19" s="28" t="s">
        <v>36</v>
      </c>
      <c r="B19" s="29"/>
      <c r="C19" s="30"/>
      <c r="D19" s="31">
        <f aca="true" t="shared" si="6" ref="D19:M19">SUM(D20:D20)</f>
        <v>86258</v>
      </c>
      <c r="E19" s="31">
        <f t="shared" si="6"/>
        <v>0</v>
      </c>
      <c r="F19" s="31">
        <f t="shared" si="6"/>
        <v>0</v>
      </c>
      <c r="G19" s="31">
        <f t="shared" si="6"/>
        <v>0</v>
      </c>
      <c r="H19" s="31">
        <f t="shared" si="6"/>
        <v>0</v>
      </c>
      <c r="I19" s="31">
        <f t="shared" si="6"/>
        <v>0</v>
      </c>
      <c r="J19" s="31">
        <f t="shared" si="6"/>
        <v>0</v>
      </c>
      <c r="K19" s="31">
        <f t="shared" si="6"/>
        <v>0</v>
      </c>
      <c r="L19" s="31">
        <f t="shared" si="6"/>
        <v>0</v>
      </c>
      <c r="M19" s="31">
        <f t="shared" si="6"/>
        <v>0</v>
      </c>
      <c r="N19" s="31">
        <f t="shared" si="1"/>
        <v>86258</v>
      </c>
      <c r="O19" s="43">
        <f t="shared" si="2"/>
        <v>12.5887332165791</v>
      </c>
      <c r="P19" s="9"/>
    </row>
    <row r="20" spans="1:16" ht="15">
      <c r="A20" s="12"/>
      <c r="B20" s="44">
        <v>572</v>
      </c>
      <c r="C20" s="20" t="s">
        <v>59</v>
      </c>
      <c r="D20" s="46">
        <v>86258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86258</v>
      </c>
      <c r="O20" s="47">
        <f t="shared" si="2"/>
        <v>12.5887332165791</v>
      </c>
      <c r="P20" s="9"/>
    </row>
    <row r="21" spans="1:16" ht="15.75">
      <c r="A21" s="28" t="s">
        <v>60</v>
      </c>
      <c r="B21" s="29"/>
      <c r="C21" s="30"/>
      <c r="D21" s="31">
        <f aca="true" t="shared" si="7" ref="D21:M21">SUM(D22:D22)</f>
        <v>1350188</v>
      </c>
      <c r="E21" s="31">
        <f t="shared" si="7"/>
        <v>0</v>
      </c>
      <c r="F21" s="31">
        <f t="shared" si="7"/>
        <v>0</v>
      </c>
      <c r="G21" s="31">
        <f t="shared" si="7"/>
        <v>0</v>
      </c>
      <c r="H21" s="31">
        <f t="shared" si="7"/>
        <v>0</v>
      </c>
      <c r="I21" s="31">
        <f t="shared" si="7"/>
        <v>0</v>
      </c>
      <c r="J21" s="31">
        <f t="shared" si="7"/>
        <v>0</v>
      </c>
      <c r="K21" s="31">
        <f t="shared" si="7"/>
        <v>0</v>
      </c>
      <c r="L21" s="31">
        <f t="shared" si="7"/>
        <v>0</v>
      </c>
      <c r="M21" s="31">
        <f t="shared" si="7"/>
        <v>0</v>
      </c>
      <c r="N21" s="31">
        <f t="shared" si="1"/>
        <v>1350188</v>
      </c>
      <c r="O21" s="43">
        <f t="shared" si="2"/>
        <v>197.05020431990658</v>
      </c>
      <c r="P21" s="9"/>
    </row>
    <row r="22" spans="1:16" ht="15.75" thickBot="1">
      <c r="A22" s="12"/>
      <c r="B22" s="44">
        <v>581</v>
      </c>
      <c r="C22" s="20" t="s">
        <v>61</v>
      </c>
      <c r="D22" s="46">
        <v>1350188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1350188</v>
      </c>
      <c r="O22" s="47">
        <f t="shared" si="2"/>
        <v>197.05020431990658</v>
      </c>
      <c r="P22" s="9"/>
    </row>
    <row r="23" spans="1:119" ht="16.5" thickBot="1">
      <c r="A23" s="14" t="s">
        <v>10</v>
      </c>
      <c r="B23" s="23"/>
      <c r="C23" s="22"/>
      <c r="D23" s="15">
        <f>SUM(D5,D12,D15,D17,D19,D21)</f>
        <v>6695772</v>
      </c>
      <c r="E23" s="15">
        <f aca="true" t="shared" si="8" ref="E23:M23">SUM(E5,E12,E15,E17,E19,E21)</f>
        <v>1111728</v>
      </c>
      <c r="F23" s="15">
        <f t="shared" si="8"/>
        <v>581849</v>
      </c>
      <c r="G23" s="15">
        <f t="shared" si="8"/>
        <v>0</v>
      </c>
      <c r="H23" s="15">
        <f t="shared" si="8"/>
        <v>0</v>
      </c>
      <c r="I23" s="15">
        <f t="shared" si="8"/>
        <v>0</v>
      </c>
      <c r="J23" s="15">
        <f t="shared" si="8"/>
        <v>0</v>
      </c>
      <c r="K23" s="15">
        <f t="shared" si="8"/>
        <v>0</v>
      </c>
      <c r="L23" s="15">
        <f t="shared" si="8"/>
        <v>0</v>
      </c>
      <c r="M23" s="15">
        <f t="shared" si="8"/>
        <v>0</v>
      </c>
      <c r="N23" s="15">
        <f t="shared" si="1"/>
        <v>8389349</v>
      </c>
      <c r="O23" s="37">
        <f t="shared" si="2"/>
        <v>1224.365002918856</v>
      </c>
      <c r="P23" s="6"/>
      <c r="Q23" s="2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</row>
    <row r="24" spans="1:15" ht="15">
      <c r="A24" s="16"/>
      <c r="B24" s="18"/>
      <c r="C24" s="18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9"/>
    </row>
    <row r="25" spans="1:15" ht="15">
      <c r="A25" s="38"/>
      <c r="B25" s="39"/>
      <c r="C25" s="39"/>
      <c r="D25" s="40"/>
      <c r="E25" s="40"/>
      <c r="F25" s="40"/>
      <c r="G25" s="40"/>
      <c r="H25" s="40"/>
      <c r="I25" s="40"/>
      <c r="J25" s="40"/>
      <c r="K25" s="40"/>
      <c r="L25" s="93" t="s">
        <v>77</v>
      </c>
      <c r="M25" s="93"/>
      <c r="N25" s="93"/>
      <c r="O25" s="41">
        <v>6852</v>
      </c>
    </row>
    <row r="26" spans="1:15" ht="15">
      <c r="A26" s="94"/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6"/>
    </row>
    <row r="27" spans="1:15" ht="15.75" customHeight="1" thickBot="1">
      <c r="A27" s="97" t="s">
        <v>47</v>
      </c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9"/>
    </row>
  </sheetData>
  <sheetProtection/>
  <mergeCells count="10">
    <mergeCell ref="L25:N25"/>
    <mergeCell ref="A26:O26"/>
    <mergeCell ref="A27:O2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73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SUM(D6:D11)</f>
        <v>1736108</v>
      </c>
      <c r="E5" s="26">
        <f t="shared" si="0"/>
        <v>167365</v>
      </c>
      <c r="F5" s="26">
        <f t="shared" si="0"/>
        <v>583814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aca="true" t="shared" si="1" ref="N5:N26">SUM(D5:M5)</f>
        <v>2487287</v>
      </c>
      <c r="O5" s="32">
        <f aca="true" t="shared" si="2" ref="O5:O26">(N5/O$28)</f>
        <v>368.5415617128464</v>
      </c>
      <c r="P5" s="6"/>
    </row>
    <row r="6" spans="1:16" ht="15">
      <c r="A6" s="12"/>
      <c r="B6" s="44">
        <v>511</v>
      </c>
      <c r="C6" s="20" t="s">
        <v>19</v>
      </c>
      <c r="D6" s="46">
        <v>72941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72941</v>
      </c>
      <c r="O6" s="47">
        <f t="shared" si="2"/>
        <v>10.807675211142392</v>
      </c>
      <c r="P6" s="9"/>
    </row>
    <row r="7" spans="1:16" ht="15">
      <c r="A7" s="12"/>
      <c r="B7" s="44">
        <v>512</v>
      </c>
      <c r="C7" s="20" t="s">
        <v>20</v>
      </c>
      <c r="D7" s="46">
        <v>172582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172582</v>
      </c>
      <c r="O7" s="47">
        <f t="shared" si="2"/>
        <v>25.571492072899687</v>
      </c>
      <c r="P7" s="9"/>
    </row>
    <row r="8" spans="1:16" ht="15">
      <c r="A8" s="12"/>
      <c r="B8" s="44">
        <v>513</v>
      </c>
      <c r="C8" s="20" t="s">
        <v>21</v>
      </c>
      <c r="D8" s="46">
        <v>736065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736065</v>
      </c>
      <c r="O8" s="47">
        <f t="shared" si="2"/>
        <v>109.06282412209217</v>
      </c>
      <c r="P8" s="9"/>
    </row>
    <row r="9" spans="1:16" ht="15">
      <c r="A9" s="12"/>
      <c r="B9" s="44">
        <v>515</v>
      </c>
      <c r="C9" s="20" t="s">
        <v>22</v>
      </c>
      <c r="D9" s="46">
        <v>166821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166821</v>
      </c>
      <c r="O9" s="47">
        <f t="shared" si="2"/>
        <v>24.717884130982366</v>
      </c>
      <c r="P9" s="9"/>
    </row>
    <row r="10" spans="1:16" ht="15">
      <c r="A10" s="12"/>
      <c r="B10" s="44">
        <v>517</v>
      </c>
      <c r="C10" s="20" t="s">
        <v>23</v>
      </c>
      <c r="D10" s="46">
        <v>78607</v>
      </c>
      <c r="E10" s="46">
        <v>167365</v>
      </c>
      <c r="F10" s="46">
        <v>583814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829786</v>
      </c>
      <c r="O10" s="47">
        <f t="shared" si="2"/>
        <v>122.94947399614757</v>
      </c>
      <c r="P10" s="9"/>
    </row>
    <row r="11" spans="1:16" ht="15">
      <c r="A11" s="12"/>
      <c r="B11" s="44">
        <v>519</v>
      </c>
      <c r="C11" s="20" t="s">
        <v>55</v>
      </c>
      <c r="D11" s="46">
        <v>509092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509092</v>
      </c>
      <c r="O11" s="47">
        <f t="shared" si="2"/>
        <v>75.43221217958217</v>
      </c>
      <c r="P11" s="9"/>
    </row>
    <row r="12" spans="1:16" ht="15.75">
      <c r="A12" s="28" t="s">
        <v>25</v>
      </c>
      <c r="B12" s="29"/>
      <c r="C12" s="30"/>
      <c r="D12" s="31">
        <f aca="true" t="shared" si="3" ref="D12:M12">SUM(D13:D14)</f>
        <v>2732094</v>
      </c>
      <c r="E12" s="31">
        <f t="shared" si="3"/>
        <v>0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2732094</v>
      </c>
      <c r="O12" s="43">
        <f t="shared" si="2"/>
        <v>404.81463920580825</v>
      </c>
      <c r="P12" s="10"/>
    </row>
    <row r="13" spans="1:16" ht="15">
      <c r="A13" s="12"/>
      <c r="B13" s="44">
        <v>521</v>
      </c>
      <c r="C13" s="20" t="s">
        <v>26</v>
      </c>
      <c r="D13" s="46">
        <v>2390362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2390362</v>
      </c>
      <c r="O13" s="47">
        <f t="shared" si="2"/>
        <v>354.18017484071714</v>
      </c>
      <c r="P13" s="9"/>
    </row>
    <row r="14" spans="1:16" ht="15">
      <c r="A14" s="12"/>
      <c r="B14" s="44">
        <v>524</v>
      </c>
      <c r="C14" s="20" t="s">
        <v>27</v>
      </c>
      <c r="D14" s="46">
        <v>341732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341732</v>
      </c>
      <c r="O14" s="47">
        <f t="shared" si="2"/>
        <v>50.63446436509113</v>
      </c>
      <c r="P14" s="9"/>
    </row>
    <row r="15" spans="1:16" ht="15.75">
      <c r="A15" s="28" t="s">
        <v>28</v>
      </c>
      <c r="B15" s="29"/>
      <c r="C15" s="30"/>
      <c r="D15" s="31">
        <f aca="true" t="shared" si="4" ref="D15:M15">SUM(D16:D16)</f>
        <v>969129</v>
      </c>
      <c r="E15" s="31">
        <f t="shared" si="4"/>
        <v>0</v>
      </c>
      <c r="F15" s="31">
        <f t="shared" si="4"/>
        <v>0</v>
      </c>
      <c r="G15" s="31">
        <f t="shared" si="4"/>
        <v>0</v>
      </c>
      <c r="H15" s="31">
        <f t="shared" si="4"/>
        <v>0</v>
      </c>
      <c r="I15" s="31">
        <f t="shared" si="4"/>
        <v>0</v>
      </c>
      <c r="J15" s="31">
        <f t="shared" si="4"/>
        <v>0</v>
      </c>
      <c r="K15" s="31">
        <f t="shared" si="4"/>
        <v>0</v>
      </c>
      <c r="L15" s="31">
        <f t="shared" si="4"/>
        <v>0</v>
      </c>
      <c r="M15" s="31">
        <f t="shared" si="4"/>
        <v>0</v>
      </c>
      <c r="N15" s="42">
        <f t="shared" si="1"/>
        <v>969129</v>
      </c>
      <c r="O15" s="43">
        <f t="shared" si="2"/>
        <v>143.5959401392799</v>
      </c>
      <c r="P15" s="10"/>
    </row>
    <row r="16" spans="1:16" ht="15">
      <c r="A16" s="12"/>
      <c r="B16" s="44">
        <v>534</v>
      </c>
      <c r="C16" s="20" t="s">
        <v>56</v>
      </c>
      <c r="D16" s="46">
        <v>969129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969129</v>
      </c>
      <c r="O16" s="47">
        <f t="shared" si="2"/>
        <v>143.5959401392799</v>
      </c>
      <c r="P16" s="9"/>
    </row>
    <row r="17" spans="1:16" ht="15.75">
      <c r="A17" s="28" t="s">
        <v>30</v>
      </c>
      <c r="B17" s="29"/>
      <c r="C17" s="30"/>
      <c r="D17" s="31">
        <f aca="true" t="shared" si="5" ref="D17:M17">SUM(D18:D19)</f>
        <v>100</v>
      </c>
      <c r="E17" s="31">
        <f t="shared" si="5"/>
        <v>1493584</v>
      </c>
      <c r="F17" s="31">
        <f t="shared" si="5"/>
        <v>0</v>
      </c>
      <c r="G17" s="31">
        <f t="shared" si="5"/>
        <v>0</v>
      </c>
      <c r="H17" s="31">
        <f t="shared" si="5"/>
        <v>0</v>
      </c>
      <c r="I17" s="31">
        <f t="shared" si="5"/>
        <v>0</v>
      </c>
      <c r="J17" s="31">
        <f t="shared" si="5"/>
        <v>0</v>
      </c>
      <c r="K17" s="31">
        <f t="shared" si="5"/>
        <v>0</v>
      </c>
      <c r="L17" s="31">
        <f t="shared" si="5"/>
        <v>0</v>
      </c>
      <c r="M17" s="31">
        <f t="shared" si="5"/>
        <v>0</v>
      </c>
      <c r="N17" s="31">
        <f t="shared" si="1"/>
        <v>1493684</v>
      </c>
      <c r="O17" s="43">
        <f t="shared" si="2"/>
        <v>221.31930656393538</v>
      </c>
      <c r="P17" s="10"/>
    </row>
    <row r="18" spans="1:16" ht="15">
      <c r="A18" s="12"/>
      <c r="B18" s="44">
        <v>541</v>
      </c>
      <c r="C18" s="20" t="s">
        <v>57</v>
      </c>
      <c r="D18" s="46">
        <v>0</v>
      </c>
      <c r="E18" s="46">
        <v>1493584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1493584</v>
      </c>
      <c r="O18" s="47">
        <f t="shared" si="2"/>
        <v>221.304489554008</v>
      </c>
      <c r="P18" s="9"/>
    </row>
    <row r="19" spans="1:16" ht="15">
      <c r="A19" s="12"/>
      <c r="B19" s="44">
        <v>545</v>
      </c>
      <c r="C19" s="20" t="s">
        <v>74</v>
      </c>
      <c r="D19" s="46">
        <v>100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100</v>
      </c>
      <c r="O19" s="47">
        <f t="shared" si="2"/>
        <v>0.014817009927396652</v>
      </c>
      <c r="P19" s="9"/>
    </row>
    <row r="20" spans="1:16" ht="15.75">
      <c r="A20" s="28" t="s">
        <v>32</v>
      </c>
      <c r="B20" s="29"/>
      <c r="C20" s="30"/>
      <c r="D20" s="31">
        <f aca="true" t="shared" si="6" ref="D20:M20">SUM(D21:D21)</f>
        <v>250</v>
      </c>
      <c r="E20" s="31">
        <f t="shared" si="6"/>
        <v>0</v>
      </c>
      <c r="F20" s="31">
        <f t="shared" si="6"/>
        <v>0</v>
      </c>
      <c r="G20" s="31">
        <f t="shared" si="6"/>
        <v>0</v>
      </c>
      <c r="H20" s="31">
        <f t="shared" si="6"/>
        <v>0</v>
      </c>
      <c r="I20" s="31">
        <f t="shared" si="6"/>
        <v>0</v>
      </c>
      <c r="J20" s="31">
        <f t="shared" si="6"/>
        <v>0</v>
      </c>
      <c r="K20" s="31">
        <f t="shared" si="6"/>
        <v>0</v>
      </c>
      <c r="L20" s="31">
        <f t="shared" si="6"/>
        <v>0</v>
      </c>
      <c r="M20" s="31">
        <f t="shared" si="6"/>
        <v>0</v>
      </c>
      <c r="N20" s="31">
        <f t="shared" si="1"/>
        <v>250</v>
      </c>
      <c r="O20" s="43">
        <f t="shared" si="2"/>
        <v>0.03704252481849163</v>
      </c>
      <c r="P20" s="10"/>
    </row>
    <row r="21" spans="1:16" ht="15">
      <c r="A21" s="13"/>
      <c r="B21" s="45">
        <v>559</v>
      </c>
      <c r="C21" s="21" t="s">
        <v>33</v>
      </c>
      <c r="D21" s="46">
        <v>250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250</v>
      </c>
      <c r="O21" s="47">
        <f t="shared" si="2"/>
        <v>0.03704252481849163</v>
      </c>
      <c r="P21" s="9"/>
    </row>
    <row r="22" spans="1:16" ht="15.75">
      <c r="A22" s="28" t="s">
        <v>36</v>
      </c>
      <c r="B22" s="29"/>
      <c r="C22" s="30"/>
      <c r="D22" s="31">
        <f aca="true" t="shared" si="7" ref="D22:M22">SUM(D23:D23)</f>
        <v>148160</v>
      </c>
      <c r="E22" s="31">
        <f t="shared" si="7"/>
        <v>0</v>
      </c>
      <c r="F22" s="31">
        <f t="shared" si="7"/>
        <v>0</v>
      </c>
      <c r="G22" s="31">
        <f t="shared" si="7"/>
        <v>0</v>
      </c>
      <c r="H22" s="31">
        <f t="shared" si="7"/>
        <v>0</v>
      </c>
      <c r="I22" s="31">
        <f t="shared" si="7"/>
        <v>0</v>
      </c>
      <c r="J22" s="31">
        <f t="shared" si="7"/>
        <v>0</v>
      </c>
      <c r="K22" s="31">
        <f t="shared" si="7"/>
        <v>0</v>
      </c>
      <c r="L22" s="31">
        <f t="shared" si="7"/>
        <v>0</v>
      </c>
      <c r="M22" s="31">
        <f t="shared" si="7"/>
        <v>0</v>
      </c>
      <c r="N22" s="31">
        <f t="shared" si="1"/>
        <v>148160</v>
      </c>
      <c r="O22" s="43">
        <f t="shared" si="2"/>
        <v>21.95288190843088</v>
      </c>
      <c r="P22" s="9"/>
    </row>
    <row r="23" spans="1:16" ht="15">
      <c r="A23" s="12"/>
      <c r="B23" s="44">
        <v>572</v>
      </c>
      <c r="C23" s="20" t="s">
        <v>59</v>
      </c>
      <c r="D23" s="46">
        <v>148160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148160</v>
      </c>
      <c r="O23" s="47">
        <f t="shared" si="2"/>
        <v>21.95288190843088</v>
      </c>
      <c r="P23" s="9"/>
    </row>
    <row r="24" spans="1:16" ht="15.75">
      <c r="A24" s="28" t="s">
        <v>60</v>
      </c>
      <c r="B24" s="29"/>
      <c r="C24" s="30"/>
      <c r="D24" s="31">
        <f aca="true" t="shared" si="8" ref="D24:M24">SUM(D25:D25)</f>
        <v>1547229</v>
      </c>
      <c r="E24" s="31">
        <f t="shared" si="8"/>
        <v>6042</v>
      </c>
      <c r="F24" s="31">
        <f t="shared" si="8"/>
        <v>0</v>
      </c>
      <c r="G24" s="31">
        <f t="shared" si="8"/>
        <v>0</v>
      </c>
      <c r="H24" s="31">
        <f t="shared" si="8"/>
        <v>0</v>
      </c>
      <c r="I24" s="31">
        <f t="shared" si="8"/>
        <v>0</v>
      </c>
      <c r="J24" s="31">
        <f t="shared" si="8"/>
        <v>0</v>
      </c>
      <c r="K24" s="31">
        <f t="shared" si="8"/>
        <v>0</v>
      </c>
      <c r="L24" s="31">
        <f t="shared" si="8"/>
        <v>0</v>
      </c>
      <c r="M24" s="31">
        <f t="shared" si="8"/>
        <v>0</v>
      </c>
      <c r="N24" s="31">
        <f t="shared" si="1"/>
        <v>1553271</v>
      </c>
      <c r="O24" s="43">
        <f t="shared" si="2"/>
        <v>230.14831826937325</v>
      </c>
      <c r="P24" s="9"/>
    </row>
    <row r="25" spans="1:16" ht="15.75" thickBot="1">
      <c r="A25" s="12"/>
      <c r="B25" s="44">
        <v>581</v>
      </c>
      <c r="C25" s="20" t="s">
        <v>61</v>
      </c>
      <c r="D25" s="46">
        <v>1547229</v>
      </c>
      <c r="E25" s="46">
        <v>6042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1553271</v>
      </c>
      <c r="O25" s="47">
        <f t="shared" si="2"/>
        <v>230.14831826937325</v>
      </c>
      <c r="P25" s="9"/>
    </row>
    <row r="26" spans="1:119" ht="16.5" thickBot="1">
      <c r="A26" s="14" t="s">
        <v>10</v>
      </c>
      <c r="B26" s="23"/>
      <c r="C26" s="22"/>
      <c r="D26" s="15">
        <f>SUM(D5,D12,D15,D17,D20,D22,D24)</f>
        <v>7133070</v>
      </c>
      <c r="E26" s="15">
        <f aca="true" t="shared" si="9" ref="E26:M26">SUM(E5,E12,E15,E17,E20,E22,E24)</f>
        <v>1666991</v>
      </c>
      <c r="F26" s="15">
        <f t="shared" si="9"/>
        <v>583814</v>
      </c>
      <c r="G26" s="15">
        <f t="shared" si="9"/>
        <v>0</v>
      </c>
      <c r="H26" s="15">
        <f t="shared" si="9"/>
        <v>0</v>
      </c>
      <c r="I26" s="15">
        <f t="shared" si="9"/>
        <v>0</v>
      </c>
      <c r="J26" s="15">
        <f t="shared" si="9"/>
        <v>0</v>
      </c>
      <c r="K26" s="15">
        <f t="shared" si="9"/>
        <v>0</v>
      </c>
      <c r="L26" s="15">
        <f t="shared" si="9"/>
        <v>0</v>
      </c>
      <c r="M26" s="15">
        <f t="shared" si="9"/>
        <v>0</v>
      </c>
      <c r="N26" s="15">
        <f t="shared" si="1"/>
        <v>9383875</v>
      </c>
      <c r="O26" s="37">
        <f t="shared" si="2"/>
        <v>1390.4096903244924</v>
      </c>
      <c r="P26" s="6"/>
      <c r="Q26" s="2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</row>
    <row r="27" spans="1:15" ht="15">
      <c r="A27" s="16"/>
      <c r="B27" s="18"/>
      <c r="C27" s="18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9"/>
    </row>
    <row r="28" spans="1:15" ht="15">
      <c r="A28" s="38"/>
      <c r="B28" s="39"/>
      <c r="C28" s="39"/>
      <c r="D28" s="40"/>
      <c r="E28" s="40"/>
      <c r="F28" s="40"/>
      <c r="G28" s="40"/>
      <c r="H28" s="40"/>
      <c r="I28" s="40"/>
      <c r="J28" s="40"/>
      <c r="K28" s="40"/>
      <c r="L28" s="93" t="s">
        <v>75</v>
      </c>
      <c r="M28" s="93"/>
      <c r="N28" s="93"/>
      <c r="O28" s="41">
        <v>6749</v>
      </c>
    </row>
    <row r="29" spans="1:15" ht="15">
      <c r="A29" s="94"/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6"/>
    </row>
    <row r="30" spans="1:15" ht="15.75" customHeight="1" thickBot="1">
      <c r="A30" s="97" t="s">
        <v>47</v>
      </c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9"/>
    </row>
  </sheetData>
  <sheetProtection/>
  <mergeCells count="10">
    <mergeCell ref="L28:N28"/>
    <mergeCell ref="A29:O29"/>
    <mergeCell ref="A30:O3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9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71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SUM(D6:D11)</f>
        <v>1682518</v>
      </c>
      <c r="E5" s="26">
        <f t="shared" si="0"/>
        <v>167366</v>
      </c>
      <c r="F5" s="26">
        <f t="shared" si="0"/>
        <v>582989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aca="true" t="shared" si="1" ref="N5:N25">SUM(D5:M5)</f>
        <v>2432873</v>
      </c>
      <c r="O5" s="32">
        <f aca="true" t="shared" si="2" ref="O5:O25">(N5/O$27)</f>
        <v>362.412185312081</v>
      </c>
      <c r="P5" s="6"/>
    </row>
    <row r="6" spans="1:16" ht="15">
      <c r="A6" s="12"/>
      <c r="B6" s="44">
        <v>511</v>
      </c>
      <c r="C6" s="20" t="s">
        <v>19</v>
      </c>
      <c r="D6" s="46">
        <v>87669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87669</v>
      </c>
      <c r="O6" s="47">
        <f t="shared" si="2"/>
        <v>13.05958587814688</v>
      </c>
      <c r="P6" s="9"/>
    </row>
    <row r="7" spans="1:16" ht="15">
      <c r="A7" s="12"/>
      <c r="B7" s="44">
        <v>512</v>
      </c>
      <c r="C7" s="20" t="s">
        <v>20</v>
      </c>
      <c r="D7" s="46">
        <v>168559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168559</v>
      </c>
      <c r="O7" s="47">
        <f t="shared" si="2"/>
        <v>25.109340086399524</v>
      </c>
      <c r="P7" s="9"/>
    </row>
    <row r="8" spans="1:16" ht="15">
      <c r="A8" s="12"/>
      <c r="B8" s="44">
        <v>513</v>
      </c>
      <c r="C8" s="20" t="s">
        <v>21</v>
      </c>
      <c r="D8" s="46">
        <v>686248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686248</v>
      </c>
      <c r="O8" s="47">
        <f t="shared" si="2"/>
        <v>102.22672426634888</v>
      </c>
      <c r="P8" s="9"/>
    </row>
    <row r="9" spans="1:16" ht="15">
      <c r="A9" s="12"/>
      <c r="B9" s="44">
        <v>515</v>
      </c>
      <c r="C9" s="20" t="s">
        <v>22</v>
      </c>
      <c r="D9" s="46">
        <v>173460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173460</v>
      </c>
      <c r="O9" s="47">
        <f t="shared" si="2"/>
        <v>25.83941605839416</v>
      </c>
      <c r="P9" s="9"/>
    </row>
    <row r="10" spans="1:16" ht="15">
      <c r="A10" s="12"/>
      <c r="B10" s="44">
        <v>517</v>
      </c>
      <c r="C10" s="20" t="s">
        <v>23</v>
      </c>
      <c r="D10" s="46">
        <v>78306</v>
      </c>
      <c r="E10" s="46">
        <v>167366</v>
      </c>
      <c r="F10" s="46">
        <v>582989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828661</v>
      </c>
      <c r="O10" s="47">
        <f t="shared" si="2"/>
        <v>123.44123342767764</v>
      </c>
      <c r="P10" s="9"/>
    </row>
    <row r="11" spans="1:16" ht="15">
      <c r="A11" s="12"/>
      <c r="B11" s="44">
        <v>519</v>
      </c>
      <c r="C11" s="20" t="s">
        <v>55</v>
      </c>
      <c r="D11" s="46">
        <v>488276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488276</v>
      </c>
      <c r="O11" s="47">
        <f t="shared" si="2"/>
        <v>72.73588559511396</v>
      </c>
      <c r="P11" s="9"/>
    </row>
    <row r="12" spans="1:16" ht="15.75">
      <c r="A12" s="28" t="s">
        <v>25</v>
      </c>
      <c r="B12" s="29"/>
      <c r="C12" s="30"/>
      <c r="D12" s="31">
        <f aca="true" t="shared" si="3" ref="D12:M12">SUM(D13:D14)</f>
        <v>2635241</v>
      </c>
      <c r="E12" s="31">
        <f t="shared" si="3"/>
        <v>0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2635241</v>
      </c>
      <c r="O12" s="43">
        <f t="shared" si="2"/>
        <v>392.55787278415016</v>
      </c>
      <c r="P12" s="10"/>
    </row>
    <row r="13" spans="1:16" ht="15">
      <c r="A13" s="12"/>
      <c r="B13" s="44">
        <v>521</v>
      </c>
      <c r="C13" s="20" t="s">
        <v>26</v>
      </c>
      <c r="D13" s="46">
        <v>2317294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2317294</v>
      </c>
      <c r="O13" s="47">
        <f t="shared" si="2"/>
        <v>345.19499478623567</v>
      </c>
      <c r="P13" s="9"/>
    </row>
    <row r="14" spans="1:16" ht="15">
      <c r="A14" s="12"/>
      <c r="B14" s="44">
        <v>524</v>
      </c>
      <c r="C14" s="20" t="s">
        <v>27</v>
      </c>
      <c r="D14" s="46">
        <v>317947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317947</v>
      </c>
      <c r="O14" s="47">
        <f t="shared" si="2"/>
        <v>47.362877997914495</v>
      </c>
      <c r="P14" s="9"/>
    </row>
    <row r="15" spans="1:16" ht="15.75">
      <c r="A15" s="28" t="s">
        <v>28</v>
      </c>
      <c r="B15" s="29"/>
      <c r="C15" s="30"/>
      <c r="D15" s="31">
        <f aca="true" t="shared" si="4" ref="D15:M15">SUM(D16:D16)</f>
        <v>777854</v>
      </c>
      <c r="E15" s="31">
        <f t="shared" si="4"/>
        <v>0</v>
      </c>
      <c r="F15" s="31">
        <f t="shared" si="4"/>
        <v>0</v>
      </c>
      <c r="G15" s="31">
        <f t="shared" si="4"/>
        <v>0</v>
      </c>
      <c r="H15" s="31">
        <f t="shared" si="4"/>
        <v>0</v>
      </c>
      <c r="I15" s="31">
        <f t="shared" si="4"/>
        <v>0</v>
      </c>
      <c r="J15" s="31">
        <f t="shared" si="4"/>
        <v>0</v>
      </c>
      <c r="K15" s="31">
        <f t="shared" si="4"/>
        <v>0</v>
      </c>
      <c r="L15" s="31">
        <f t="shared" si="4"/>
        <v>0</v>
      </c>
      <c r="M15" s="31">
        <f t="shared" si="4"/>
        <v>0</v>
      </c>
      <c r="N15" s="42">
        <f t="shared" si="1"/>
        <v>777854</v>
      </c>
      <c r="O15" s="43">
        <f t="shared" si="2"/>
        <v>115.87278415015642</v>
      </c>
      <c r="P15" s="10"/>
    </row>
    <row r="16" spans="1:16" ht="15">
      <c r="A16" s="12"/>
      <c r="B16" s="44">
        <v>534</v>
      </c>
      <c r="C16" s="20" t="s">
        <v>56</v>
      </c>
      <c r="D16" s="46">
        <v>777854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777854</v>
      </c>
      <c r="O16" s="47">
        <f t="shared" si="2"/>
        <v>115.87278415015642</v>
      </c>
      <c r="P16" s="9"/>
    </row>
    <row r="17" spans="1:16" ht="15.75">
      <c r="A17" s="28" t="s">
        <v>30</v>
      </c>
      <c r="B17" s="29"/>
      <c r="C17" s="30"/>
      <c r="D17" s="31">
        <f aca="true" t="shared" si="5" ref="D17:M17">SUM(D18:D18)</f>
        <v>0</v>
      </c>
      <c r="E17" s="31">
        <f t="shared" si="5"/>
        <v>1283507</v>
      </c>
      <c r="F17" s="31">
        <f t="shared" si="5"/>
        <v>0</v>
      </c>
      <c r="G17" s="31">
        <f t="shared" si="5"/>
        <v>0</v>
      </c>
      <c r="H17" s="31">
        <f t="shared" si="5"/>
        <v>0</v>
      </c>
      <c r="I17" s="31">
        <f t="shared" si="5"/>
        <v>0</v>
      </c>
      <c r="J17" s="31">
        <f t="shared" si="5"/>
        <v>0</v>
      </c>
      <c r="K17" s="31">
        <f t="shared" si="5"/>
        <v>0</v>
      </c>
      <c r="L17" s="31">
        <f t="shared" si="5"/>
        <v>0</v>
      </c>
      <c r="M17" s="31">
        <f t="shared" si="5"/>
        <v>0</v>
      </c>
      <c r="N17" s="31">
        <f t="shared" si="1"/>
        <v>1283507</v>
      </c>
      <c r="O17" s="43">
        <f t="shared" si="2"/>
        <v>191.19722925666616</v>
      </c>
      <c r="P17" s="10"/>
    </row>
    <row r="18" spans="1:16" ht="15">
      <c r="A18" s="12"/>
      <c r="B18" s="44">
        <v>541</v>
      </c>
      <c r="C18" s="20" t="s">
        <v>57</v>
      </c>
      <c r="D18" s="46">
        <v>0</v>
      </c>
      <c r="E18" s="46">
        <v>1283507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1283507</v>
      </c>
      <c r="O18" s="47">
        <f t="shared" si="2"/>
        <v>191.19722925666616</v>
      </c>
      <c r="P18" s="9"/>
    </row>
    <row r="19" spans="1:16" ht="15.75">
      <c r="A19" s="28" t="s">
        <v>34</v>
      </c>
      <c r="B19" s="29"/>
      <c r="C19" s="30"/>
      <c r="D19" s="31">
        <f aca="true" t="shared" si="6" ref="D19:M19">SUM(D20:D20)</f>
        <v>53</v>
      </c>
      <c r="E19" s="31">
        <f t="shared" si="6"/>
        <v>0</v>
      </c>
      <c r="F19" s="31">
        <f t="shared" si="6"/>
        <v>0</v>
      </c>
      <c r="G19" s="31">
        <f t="shared" si="6"/>
        <v>0</v>
      </c>
      <c r="H19" s="31">
        <f t="shared" si="6"/>
        <v>0</v>
      </c>
      <c r="I19" s="31">
        <f t="shared" si="6"/>
        <v>0</v>
      </c>
      <c r="J19" s="31">
        <f t="shared" si="6"/>
        <v>0</v>
      </c>
      <c r="K19" s="31">
        <f t="shared" si="6"/>
        <v>0</v>
      </c>
      <c r="L19" s="31">
        <f t="shared" si="6"/>
        <v>0</v>
      </c>
      <c r="M19" s="31">
        <f t="shared" si="6"/>
        <v>0</v>
      </c>
      <c r="N19" s="31">
        <f t="shared" si="1"/>
        <v>53</v>
      </c>
      <c r="O19" s="43">
        <f t="shared" si="2"/>
        <v>0.007895128854461492</v>
      </c>
      <c r="P19" s="10"/>
    </row>
    <row r="20" spans="1:16" ht="15">
      <c r="A20" s="12"/>
      <c r="B20" s="44">
        <v>562</v>
      </c>
      <c r="C20" s="20" t="s">
        <v>58</v>
      </c>
      <c r="D20" s="46">
        <v>53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53</v>
      </c>
      <c r="O20" s="47">
        <f t="shared" si="2"/>
        <v>0.007895128854461492</v>
      </c>
      <c r="P20" s="9"/>
    </row>
    <row r="21" spans="1:16" ht="15.75">
      <c r="A21" s="28" t="s">
        <v>36</v>
      </c>
      <c r="B21" s="29"/>
      <c r="C21" s="30"/>
      <c r="D21" s="31">
        <f aca="true" t="shared" si="7" ref="D21:M21">SUM(D22:D22)</f>
        <v>96121</v>
      </c>
      <c r="E21" s="31">
        <f t="shared" si="7"/>
        <v>0</v>
      </c>
      <c r="F21" s="31">
        <f t="shared" si="7"/>
        <v>0</v>
      </c>
      <c r="G21" s="31">
        <f t="shared" si="7"/>
        <v>0</v>
      </c>
      <c r="H21" s="31">
        <f t="shared" si="7"/>
        <v>0</v>
      </c>
      <c r="I21" s="31">
        <f t="shared" si="7"/>
        <v>0</v>
      </c>
      <c r="J21" s="31">
        <f t="shared" si="7"/>
        <v>0</v>
      </c>
      <c r="K21" s="31">
        <f t="shared" si="7"/>
        <v>0</v>
      </c>
      <c r="L21" s="31">
        <f t="shared" si="7"/>
        <v>0</v>
      </c>
      <c r="M21" s="31">
        <f t="shared" si="7"/>
        <v>0</v>
      </c>
      <c r="N21" s="31">
        <f t="shared" si="1"/>
        <v>96121</v>
      </c>
      <c r="O21" s="43">
        <f t="shared" si="2"/>
        <v>14.318635483390436</v>
      </c>
      <c r="P21" s="9"/>
    </row>
    <row r="22" spans="1:16" ht="15">
      <c r="A22" s="12"/>
      <c r="B22" s="44">
        <v>572</v>
      </c>
      <c r="C22" s="20" t="s">
        <v>59</v>
      </c>
      <c r="D22" s="46">
        <v>96121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96121</v>
      </c>
      <c r="O22" s="47">
        <f t="shared" si="2"/>
        <v>14.318635483390436</v>
      </c>
      <c r="P22" s="9"/>
    </row>
    <row r="23" spans="1:16" ht="15.75">
      <c r="A23" s="28" t="s">
        <v>60</v>
      </c>
      <c r="B23" s="29"/>
      <c r="C23" s="30"/>
      <c r="D23" s="31">
        <f aca="true" t="shared" si="8" ref="D23:M23">SUM(D24:D24)</f>
        <v>899561</v>
      </c>
      <c r="E23" s="31">
        <f t="shared" si="8"/>
        <v>0</v>
      </c>
      <c r="F23" s="31">
        <f t="shared" si="8"/>
        <v>0</v>
      </c>
      <c r="G23" s="31">
        <f t="shared" si="8"/>
        <v>0</v>
      </c>
      <c r="H23" s="31">
        <f t="shared" si="8"/>
        <v>0</v>
      </c>
      <c r="I23" s="31">
        <f t="shared" si="8"/>
        <v>0</v>
      </c>
      <c r="J23" s="31">
        <f t="shared" si="8"/>
        <v>0</v>
      </c>
      <c r="K23" s="31">
        <f t="shared" si="8"/>
        <v>0</v>
      </c>
      <c r="L23" s="31">
        <f t="shared" si="8"/>
        <v>0</v>
      </c>
      <c r="M23" s="31">
        <f t="shared" si="8"/>
        <v>0</v>
      </c>
      <c r="N23" s="31">
        <f t="shared" si="1"/>
        <v>899561</v>
      </c>
      <c r="O23" s="43">
        <f t="shared" si="2"/>
        <v>134.00283032921197</v>
      </c>
      <c r="P23" s="9"/>
    </row>
    <row r="24" spans="1:16" ht="15.75" thickBot="1">
      <c r="A24" s="12"/>
      <c r="B24" s="44">
        <v>581</v>
      </c>
      <c r="C24" s="20" t="s">
        <v>61</v>
      </c>
      <c r="D24" s="46">
        <v>899561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899561</v>
      </c>
      <c r="O24" s="47">
        <f t="shared" si="2"/>
        <v>134.00283032921197</v>
      </c>
      <c r="P24" s="9"/>
    </row>
    <row r="25" spans="1:119" ht="16.5" thickBot="1">
      <c r="A25" s="14" t="s">
        <v>10</v>
      </c>
      <c r="B25" s="23"/>
      <c r="C25" s="22"/>
      <c r="D25" s="15">
        <f>SUM(D5,D12,D15,D17,D19,D21,D23)</f>
        <v>6091348</v>
      </c>
      <c r="E25" s="15">
        <f aca="true" t="shared" si="9" ref="E25:M25">SUM(E5,E12,E15,E17,E19,E21,E23)</f>
        <v>1450873</v>
      </c>
      <c r="F25" s="15">
        <f t="shared" si="9"/>
        <v>582989</v>
      </c>
      <c r="G25" s="15">
        <f t="shared" si="9"/>
        <v>0</v>
      </c>
      <c r="H25" s="15">
        <f t="shared" si="9"/>
        <v>0</v>
      </c>
      <c r="I25" s="15">
        <f t="shared" si="9"/>
        <v>0</v>
      </c>
      <c r="J25" s="15">
        <f t="shared" si="9"/>
        <v>0</v>
      </c>
      <c r="K25" s="15">
        <f t="shared" si="9"/>
        <v>0</v>
      </c>
      <c r="L25" s="15">
        <f t="shared" si="9"/>
        <v>0</v>
      </c>
      <c r="M25" s="15">
        <f t="shared" si="9"/>
        <v>0</v>
      </c>
      <c r="N25" s="15">
        <f t="shared" si="1"/>
        <v>8125210</v>
      </c>
      <c r="O25" s="37">
        <f t="shared" si="2"/>
        <v>1210.3694324445107</v>
      </c>
      <c r="P25" s="6"/>
      <c r="Q25" s="2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</row>
    <row r="26" spans="1:15" ht="15">
      <c r="A26" s="16"/>
      <c r="B26" s="18"/>
      <c r="C26" s="18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9"/>
    </row>
    <row r="27" spans="1:15" ht="15">
      <c r="A27" s="38"/>
      <c r="B27" s="39"/>
      <c r="C27" s="39"/>
      <c r="D27" s="40"/>
      <c r="E27" s="40"/>
      <c r="F27" s="40"/>
      <c r="G27" s="40"/>
      <c r="H27" s="40"/>
      <c r="I27" s="40"/>
      <c r="J27" s="40"/>
      <c r="K27" s="40"/>
      <c r="L27" s="93" t="s">
        <v>72</v>
      </c>
      <c r="M27" s="93"/>
      <c r="N27" s="93"/>
      <c r="O27" s="41">
        <v>6713</v>
      </c>
    </row>
    <row r="28" spans="1:15" ht="15">
      <c r="A28" s="94"/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6"/>
    </row>
    <row r="29" spans="1:15" ht="15.75" customHeight="1" thickBot="1">
      <c r="A29" s="97" t="s">
        <v>47</v>
      </c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9"/>
    </row>
  </sheetData>
  <sheetProtection/>
  <mergeCells count="10">
    <mergeCell ref="L27:N27"/>
    <mergeCell ref="A28:O28"/>
    <mergeCell ref="A29:O2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  <ignoredErrors>
    <ignoredError sqref="N20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1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69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SUM(D6:D11)</f>
        <v>5041533</v>
      </c>
      <c r="E5" s="26">
        <f t="shared" si="0"/>
        <v>0</v>
      </c>
      <c r="F5" s="26">
        <f t="shared" si="0"/>
        <v>166894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aca="true" t="shared" si="1" ref="N5:N27">SUM(D5:M5)</f>
        <v>5208427</v>
      </c>
      <c r="O5" s="32">
        <f aca="true" t="shared" si="2" ref="O5:O27">(N5/O$29)</f>
        <v>785.2294587667722</v>
      </c>
      <c r="P5" s="6"/>
    </row>
    <row r="6" spans="1:16" ht="15">
      <c r="A6" s="12"/>
      <c r="B6" s="44">
        <v>511</v>
      </c>
      <c r="C6" s="20" t="s">
        <v>19</v>
      </c>
      <c r="D6" s="46">
        <v>108235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108235</v>
      </c>
      <c r="O6" s="47">
        <f t="shared" si="2"/>
        <v>16.31765415347505</v>
      </c>
      <c r="P6" s="9"/>
    </row>
    <row r="7" spans="1:16" ht="15">
      <c r="A7" s="12"/>
      <c r="B7" s="44">
        <v>512</v>
      </c>
      <c r="C7" s="20" t="s">
        <v>20</v>
      </c>
      <c r="D7" s="46">
        <v>165349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165349</v>
      </c>
      <c r="O7" s="47">
        <f t="shared" si="2"/>
        <v>24.92823759987939</v>
      </c>
      <c r="P7" s="9"/>
    </row>
    <row r="8" spans="1:16" ht="15">
      <c r="A8" s="12"/>
      <c r="B8" s="44">
        <v>513</v>
      </c>
      <c r="C8" s="20" t="s">
        <v>21</v>
      </c>
      <c r="D8" s="46">
        <v>650187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650187</v>
      </c>
      <c r="O8" s="47">
        <f t="shared" si="2"/>
        <v>98.02306648575305</v>
      </c>
      <c r="P8" s="9"/>
    </row>
    <row r="9" spans="1:16" ht="15">
      <c r="A9" s="12"/>
      <c r="B9" s="44">
        <v>515</v>
      </c>
      <c r="C9" s="20" t="s">
        <v>22</v>
      </c>
      <c r="D9" s="46">
        <v>151942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151942</v>
      </c>
      <c r="O9" s="47">
        <f t="shared" si="2"/>
        <v>22.906980250263832</v>
      </c>
      <c r="P9" s="9"/>
    </row>
    <row r="10" spans="1:16" ht="15">
      <c r="A10" s="12"/>
      <c r="B10" s="44">
        <v>517</v>
      </c>
      <c r="C10" s="20" t="s">
        <v>23</v>
      </c>
      <c r="D10" s="46">
        <v>3214039</v>
      </c>
      <c r="E10" s="46">
        <v>0</v>
      </c>
      <c r="F10" s="46">
        <v>166894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3380933</v>
      </c>
      <c r="O10" s="47">
        <f t="shared" si="2"/>
        <v>509.7140057289311</v>
      </c>
      <c r="P10" s="9"/>
    </row>
    <row r="11" spans="1:16" ht="15">
      <c r="A11" s="12"/>
      <c r="B11" s="44">
        <v>519</v>
      </c>
      <c r="C11" s="20" t="s">
        <v>55</v>
      </c>
      <c r="D11" s="46">
        <v>751781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751781</v>
      </c>
      <c r="O11" s="47">
        <f t="shared" si="2"/>
        <v>113.33951454846978</v>
      </c>
      <c r="P11" s="9"/>
    </row>
    <row r="12" spans="1:16" ht="15.75">
      <c r="A12" s="28" t="s">
        <v>25</v>
      </c>
      <c r="B12" s="29"/>
      <c r="C12" s="30"/>
      <c r="D12" s="31">
        <f aca="true" t="shared" si="3" ref="D12:M12">SUM(D13:D14)</f>
        <v>2554271</v>
      </c>
      <c r="E12" s="31">
        <f t="shared" si="3"/>
        <v>0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2554271</v>
      </c>
      <c r="O12" s="43">
        <f t="shared" si="2"/>
        <v>385.0853309211518</v>
      </c>
      <c r="P12" s="10"/>
    </row>
    <row r="13" spans="1:16" ht="15">
      <c r="A13" s="12"/>
      <c r="B13" s="44">
        <v>521</v>
      </c>
      <c r="C13" s="20" t="s">
        <v>26</v>
      </c>
      <c r="D13" s="46">
        <v>2277838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2277838</v>
      </c>
      <c r="O13" s="47">
        <f t="shared" si="2"/>
        <v>343.40992009648727</v>
      </c>
      <c r="P13" s="9"/>
    </row>
    <row r="14" spans="1:16" ht="15">
      <c r="A14" s="12"/>
      <c r="B14" s="44">
        <v>524</v>
      </c>
      <c r="C14" s="20" t="s">
        <v>27</v>
      </c>
      <c r="D14" s="46">
        <v>276433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276433</v>
      </c>
      <c r="O14" s="47">
        <f t="shared" si="2"/>
        <v>41.67541082466455</v>
      </c>
      <c r="P14" s="9"/>
    </row>
    <row r="15" spans="1:16" ht="15.75">
      <c r="A15" s="28" t="s">
        <v>28</v>
      </c>
      <c r="B15" s="29"/>
      <c r="C15" s="30"/>
      <c r="D15" s="31">
        <f aca="true" t="shared" si="4" ref="D15:M15">SUM(D16:D16)</f>
        <v>987309</v>
      </c>
      <c r="E15" s="31">
        <f t="shared" si="4"/>
        <v>0</v>
      </c>
      <c r="F15" s="31">
        <f t="shared" si="4"/>
        <v>0</v>
      </c>
      <c r="G15" s="31">
        <f t="shared" si="4"/>
        <v>0</v>
      </c>
      <c r="H15" s="31">
        <f t="shared" si="4"/>
        <v>0</v>
      </c>
      <c r="I15" s="31">
        <f t="shared" si="4"/>
        <v>0</v>
      </c>
      <c r="J15" s="31">
        <f t="shared" si="4"/>
        <v>0</v>
      </c>
      <c r="K15" s="31">
        <f t="shared" si="4"/>
        <v>0</v>
      </c>
      <c r="L15" s="31">
        <f t="shared" si="4"/>
        <v>0</v>
      </c>
      <c r="M15" s="31">
        <f t="shared" si="4"/>
        <v>0</v>
      </c>
      <c r="N15" s="42">
        <f t="shared" si="1"/>
        <v>987309</v>
      </c>
      <c r="O15" s="43">
        <f t="shared" si="2"/>
        <v>148.84803256445048</v>
      </c>
      <c r="P15" s="10"/>
    </row>
    <row r="16" spans="1:16" ht="15">
      <c r="A16" s="12"/>
      <c r="B16" s="44">
        <v>534</v>
      </c>
      <c r="C16" s="20" t="s">
        <v>56</v>
      </c>
      <c r="D16" s="46">
        <v>987309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987309</v>
      </c>
      <c r="O16" s="47">
        <f t="shared" si="2"/>
        <v>148.84803256445048</v>
      </c>
      <c r="P16" s="9"/>
    </row>
    <row r="17" spans="1:16" ht="15.75">
      <c r="A17" s="28" t="s">
        <v>30</v>
      </c>
      <c r="B17" s="29"/>
      <c r="C17" s="30"/>
      <c r="D17" s="31">
        <f aca="true" t="shared" si="5" ref="D17:M17">SUM(D18:D18)</f>
        <v>0</v>
      </c>
      <c r="E17" s="31">
        <f t="shared" si="5"/>
        <v>1585522</v>
      </c>
      <c r="F17" s="31">
        <f t="shared" si="5"/>
        <v>0</v>
      </c>
      <c r="G17" s="31">
        <f t="shared" si="5"/>
        <v>259833</v>
      </c>
      <c r="H17" s="31">
        <f t="shared" si="5"/>
        <v>0</v>
      </c>
      <c r="I17" s="31">
        <f t="shared" si="5"/>
        <v>0</v>
      </c>
      <c r="J17" s="31">
        <f t="shared" si="5"/>
        <v>0</v>
      </c>
      <c r="K17" s="31">
        <f t="shared" si="5"/>
        <v>0</v>
      </c>
      <c r="L17" s="31">
        <f t="shared" si="5"/>
        <v>0</v>
      </c>
      <c r="M17" s="31">
        <f t="shared" si="5"/>
        <v>0</v>
      </c>
      <c r="N17" s="31">
        <f t="shared" si="1"/>
        <v>1845355</v>
      </c>
      <c r="O17" s="43">
        <f t="shared" si="2"/>
        <v>278.20820141715666</v>
      </c>
      <c r="P17" s="10"/>
    </row>
    <row r="18" spans="1:16" ht="15">
      <c r="A18" s="12"/>
      <c r="B18" s="44">
        <v>541</v>
      </c>
      <c r="C18" s="20" t="s">
        <v>57</v>
      </c>
      <c r="D18" s="46">
        <v>0</v>
      </c>
      <c r="E18" s="46">
        <v>1585522</v>
      </c>
      <c r="F18" s="46">
        <v>0</v>
      </c>
      <c r="G18" s="46">
        <v>259833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1845355</v>
      </c>
      <c r="O18" s="47">
        <f t="shared" si="2"/>
        <v>278.20820141715666</v>
      </c>
      <c r="P18" s="9"/>
    </row>
    <row r="19" spans="1:16" ht="15.75">
      <c r="A19" s="28" t="s">
        <v>32</v>
      </c>
      <c r="B19" s="29"/>
      <c r="C19" s="30"/>
      <c r="D19" s="31">
        <f aca="true" t="shared" si="6" ref="D19:M19">SUM(D20:D20)</f>
        <v>5250</v>
      </c>
      <c r="E19" s="31">
        <f t="shared" si="6"/>
        <v>0</v>
      </c>
      <c r="F19" s="31">
        <f t="shared" si="6"/>
        <v>0</v>
      </c>
      <c r="G19" s="31">
        <f t="shared" si="6"/>
        <v>0</v>
      </c>
      <c r="H19" s="31">
        <f t="shared" si="6"/>
        <v>0</v>
      </c>
      <c r="I19" s="31">
        <f t="shared" si="6"/>
        <v>0</v>
      </c>
      <c r="J19" s="31">
        <f t="shared" si="6"/>
        <v>0</v>
      </c>
      <c r="K19" s="31">
        <f t="shared" si="6"/>
        <v>0</v>
      </c>
      <c r="L19" s="31">
        <f t="shared" si="6"/>
        <v>0</v>
      </c>
      <c r="M19" s="31">
        <f t="shared" si="6"/>
        <v>0</v>
      </c>
      <c r="N19" s="31">
        <f t="shared" si="1"/>
        <v>5250</v>
      </c>
      <c r="O19" s="43">
        <f t="shared" si="2"/>
        <v>0.7914970601537765</v>
      </c>
      <c r="P19" s="10"/>
    </row>
    <row r="20" spans="1:16" ht="15">
      <c r="A20" s="13"/>
      <c r="B20" s="45">
        <v>559</v>
      </c>
      <c r="C20" s="21" t="s">
        <v>33</v>
      </c>
      <c r="D20" s="46">
        <v>5250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5250</v>
      </c>
      <c r="O20" s="47">
        <f t="shared" si="2"/>
        <v>0.7914970601537765</v>
      </c>
      <c r="P20" s="9"/>
    </row>
    <row r="21" spans="1:16" ht="15.75">
      <c r="A21" s="28" t="s">
        <v>34</v>
      </c>
      <c r="B21" s="29"/>
      <c r="C21" s="30"/>
      <c r="D21" s="31">
        <f aca="true" t="shared" si="7" ref="D21:M21">SUM(D22:D22)</f>
        <v>49</v>
      </c>
      <c r="E21" s="31">
        <f t="shared" si="7"/>
        <v>0</v>
      </c>
      <c r="F21" s="31">
        <f t="shared" si="7"/>
        <v>0</v>
      </c>
      <c r="G21" s="31">
        <f t="shared" si="7"/>
        <v>0</v>
      </c>
      <c r="H21" s="31">
        <f t="shared" si="7"/>
        <v>0</v>
      </c>
      <c r="I21" s="31">
        <f t="shared" si="7"/>
        <v>0</v>
      </c>
      <c r="J21" s="31">
        <f t="shared" si="7"/>
        <v>0</v>
      </c>
      <c r="K21" s="31">
        <f t="shared" si="7"/>
        <v>0</v>
      </c>
      <c r="L21" s="31">
        <f t="shared" si="7"/>
        <v>0</v>
      </c>
      <c r="M21" s="31">
        <f t="shared" si="7"/>
        <v>0</v>
      </c>
      <c r="N21" s="31">
        <f t="shared" si="1"/>
        <v>49</v>
      </c>
      <c r="O21" s="43">
        <f t="shared" si="2"/>
        <v>0.0073873058947685815</v>
      </c>
      <c r="P21" s="10"/>
    </row>
    <row r="22" spans="1:16" ht="15">
      <c r="A22" s="12"/>
      <c r="B22" s="44">
        <v>562</v>
      </c>
      <c r="C22" s="20" t="s">
        <v>58</v>
      </c>
      <c r="D22" s="46">
        <v>49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49</v>
      </c>
      <c r="O22" s="47">
        <f t="shared" si="2"/>
        <v>0.0073873058947685815</v>
      </c>
      <c r="P22" s="9"/>
    </row>
    <row r="23" spans="1:16" ht="15.75">
      <c r="A23" s="28" t="s">
        <v>36</v>
      </c>
      <c r="B23" s="29"/>
      <c r="C23" s="30"/>
      <c r="D23" s="31">
        <f aca="true" t="shared" si="8" ref="D23:M23">SUM(D24:D24)</f>
        <v>115844</v>
      </c>
      <c r="E23" s="31">
        <f t="shared" si="8"/>
        <v>0</v>
      </c>
      <c r="F23" s="31">
        <f t="shared" si="8"/>
        <v>0</v>
      </c>
      <c r="G23" s="31">
        <f t="shared" si="8"/>
        <v>0</v>
      </c>
      <c r="H23" s="31">
        <f t="shared" si="8"/>
        <v>0</v>
      </c>
      <c r="I23" s="31">
        <f t="shared" si="8"/>
        <v>0</v>
      </c>
      <c r="J23" s="31">
        <f t="shared" si="8"/>
        <v>0</v>
      </c>
      <c r="K23" s="31">
        <f t="shared" si="8"/>
        <v>0</v>
      </c>
      <c r="L23" s="31">
        <f t="shared" si="8"/>
        <v>0</v>
      </c>
      <c r="M23" s="31">
        <f t="shared" si="8"/>
        <v>0</v>
      </c>
      <c r="N23" s="31">
        <f t="shared" si="1"/>
        <v>115844</v>
      </c>
      <c r="O23" s="43">
        <f t="shared" si="2"/>
        <v>17.464797225991255</v>
      </c>
      <c r="P23" s="9"/>
    </row>
    <row r="24" spans="1:16" ht="15">
      <c r="A24" s="12"/>
      <c r="B24" s="44">
        <v>572</v>
      </c>
      <c r="C24" s="20" t="s">
        <v>59</v>
      </c>
      <c r="D24" s="46">
        <v>115844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115844</v>
      </c>
      <c r="O24" s="47">
        <f t="shared" si="2"/>
        <v>17.464797225991255</v>
      </c>
      <c r="P24" s="9"/>
    </row>
    <row r="25" spans="1:16" ht="15.75">
      <c r="A25" s="28" t="s">
        <v>60</v>
      </c>
      <c r="B25" s="29"/>
      <c r="C25" s="30"/>
      <c r="D25" s="31">
        <f aca="true" t="shared" si="9" ref="D25:M25">SUM(D26:D26)</f>
        <v>557072</v>
      </c>
      <c r="E25" s="31">
        <f t="shared" si="9"/>
        <v>0</v>
      </c>
      <c r="F25" s="31">
        <f t="shared" si="9"/>
        <v>0</v>
      </c>
      <c r="G25" s="31">
        <f t="shared" si="9"/>
        <v>0</v>
      </c>
      <c r="H25" s="31">
        <f t="shared" si="9"/>
        <v>0</v>
      </c>
      <c r="I25" s="31">
        <f t="shared" si="9"/>
        <v>0</v>
      </c>
      <c r="J25" s="31">
        <f t="shared" si="9"/>
        <v>0</v>
      </c>
      <c r="K25" s="31">
        <f t="shared" si="9"/>
        <v>0</v>
      </c>
      <c r="L25" s="31">
        <f t="shared" si="9"/>
        <v>0</v>
      </c>
      <c r="M25" s="31">
        <f t="shared" si="9"/>
        <v>0</v>
      </c>
      <c r="N25" s="31">
        <f t="shared" si="1"/>
        <v>557072</v>
      </c>
      <c r="O25" s="43">
        <f t="shared" si="2"/>
        <v>83.98492386552088</v>
      </c>
      <c r="P25" s="9"/>
    </row>
    <row r="26" spans="1:16" ht="15.75" thickBot="1">
      <c r="A26" s="12"/>
      <c r="B26" s="44">
        <v>581</v>
      </c>
      <c r="C26" s="20" t="s">
        <v>61</v>
      </c>
      <c r="D26" s="46">
        <v>557072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557072</v>
      </c>
      <c r="O26" s="47">
        <f t="shared" si="2"/>
        <v>83.98492386552088</v>
      </c>
      <c r="P26" s="9"/>
    </row>
    <row r="27" spans="1:119" ht="16.5" thickBot="1">
      <c r="A27" s="14" t="s">
        <v>10</v>
      </c>
      <c r="B27" s="23"/>
      <c r="C27" s="22"/>
      <c r="D27" s="15">
        <f aca="true" t="shared" si="10" ref="D27:M27">SUM(D5,D12,D15,D17,D19,D21,D23,D25)</f>
        <v>9261328</v>
      </c>
      <c r="E27" s="15">
        <f t="shared" si="10"/>
        <v>1585522</v>
      </c>
      <c r="F27" s="15">
        <f t="shared" si="10"/>
        <v>166894</v>
      </c>
      <c r="G27" s="15">
        <f t="shared" si="10"/>
        <v>259833</v>
      </c>
      <c r="H27" s="15">
        <f t="shared" si="10"/>
        <v>0</v>
      </c>
      <c r="I27" s="15">
        <f t="shared" si="10"/>
        <v>0</v>
      </c>
      <c r="J27" s="15">
        <f t="shared" si="10"/>
        <v>0</v>
      </c>
      <c r="K27" s="15">
        <f t="shared" si="10"/>
        <v>0</v>
      </c>
      <c r="L27" s="15">
        <f t="shared" si="10"/>
        <v>0</v>
      </c>
      <c r="M27" s="15">
        <f t="shared" si="10"/>
        <v>0</v>
      </c>
      <c r="N27" s="15">
        <f t="shared" si="1"/>
        <v>11273577</v>
      </c>
      <c r="O27" s="37">
        <f t="shared" si="2"/>
        <v>1699.619629127092</v>
      </c>
      <c r="P27" s="6"/>
      <c r="Q27" s="2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</row>
    <row r="28" spans="1:15" ht="15">
      <c r="A28" s="16"/>
      <c r="B28" s="18"/>
      <c r="C28" s="18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9"/>
    </row>
    <row r="29" spans="1:15" ht="15">
      <c r="A29" s="38"/>
      <c r="B29" s="39"/>
      <c r="C29" s="39"/>
      <c r="D29" s="40"/>
      <c r="E29" s="40"/>
      <c r="F29" s="40"/>
      <c r="G29" s="40"/>
      <c r="H29" s="40"/>
      <c r="I29" s="40"/>
      <c r="J29" s="40"/>
      <c r="K29" s="40"/>
      <c r="L29" s="93" t="s">
        <v>70</v>
      </c>
      <c r="M29" s="93"/>
      <c r="N29" s="93"/>
      <c r="O29" s="41">
        <v>6633</v>
      </c>
    </row>
    <row r="30" spans="1:15" ht="15">
      <c r="A30" s="94"/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6"/>
    </row>
    <row r="31" spans="1:15" ht="15.75" customHeight="1" thickBot="1">
      <c r="A31" s="97" t="s">
        <v>47</v>
      </c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9"/>
    </row>
  </sheetData>
  <sheetProtection/>
  <mergeCells count="10">
    <mergeCell ref="L29:N29"/>
    <mergeCell ref="A30:O30"/>
    <mergeCell ref="A31:O3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  <ignoredErrors>
    <ignoredError sqref="N22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9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67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SUM(D6:D11)</f>
        <v>7742418</v>
      </c>
      <c r="E5" s="26">
        <f t="shared" si="0"/>
        <v>167366</v>
      </c>
      <c r="F5" s="26">
        <f t="shared" si="0"/>
        <v>3771903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aca="true" t="shared" si="1" ref="N5:N25">SUM(D5:M5)</f>
        <v>11681687</v>
      </c>
      <c r="O5" s="32">
        <f aca="true" t="shared" si="2" ref="O5:O25">(N5/O$27)</f>
        <v>1782.103279938978</v>
      </c>
      <c r="P5" s="6"/>
    </row>
    <row r="6" spans="1:16" ht="15">
      <c r="A6" s="12"/>
      <c r="B6" s="44">
        <v>511</v>
      </c>
      <c r="C6" s="20" t="s">
        <v>19</v>
      </c>
      <c r="D6" s="46">
        <v>102212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102212</v>
      </c>
      <c r="O6" s="47">
        <f t="shared" si="2"/>
        <v>15.592982456140351</v>
      </c>
      <c r="P6" s="9"/>
    </row>
    <row r="7" spans="1:16" ht="15">
      <c r="A7" s="12"/>
      <c r="B7" s="44">
        <v>512</v>
      </c>
      <c r="C7" s="20" t="s">
        <v>20</v>
      </c>
      <c r="D7" s="46">
        <v>161621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161621</v>
      </c>
      <c r="O7" s="47">
        <f t="shared" si="2"/>
        <v>24.656140350877195</v>
      </c>
      <c r="P7" s="9"/>
    </row>
    <row r="8" spans="1:16" ht="15">
      <c r="A8" s="12"/>
      <c r="B8" s="44">
        <v>513</v>
      </c>
      <c r="C8" s="20" t="s">
        <v>21</v>
      </c>
      <c r="D8" s="46">
        <v>607134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607134</v>
      </c>
      <c r="O8" s="47">
        <f t="shared" si="2"/>
        <v>92.62151029748284</v>
      </c>
      <c r="P8" s="9"/>
    </row>
    <row r="9" spans="1:16" ht="15">
      <c r="A9" s="12"/>
      <c r="B9" s="44">
        <v>515</v>
      </c>
      <c r="C9" s="20" t="s">
        <v>22</v>
      </c>
      <c r="D9" s="46">
        <v>155536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155536</v>
      </c>
      <c r="O9" s="47">
        <f t="shared" si="2"/>
        <v>23.727841342486652</v>
      </c>
      <c r="P9" s="9"/>
    </row>
    <row r="10" spans="1:16" ht="15">
      <c r="A10" s="12"/>
      <c r="B10" s="44">
        <v>517</v>
      </c>
      <c r="C10" s="20" t="s">
        <v>23</v>
      </c>
      <c r="D10" s="46">
        <v>1719330</v>
      </c>
      <c r="E10" s="46">
        <v>167366</v>
      </c>
      <c r="F10" s="46">
        <v>3771903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5658599</v>
      </c>
      <c r="O10" s="47">
        <f t="shared" si="2"/>
        <v>863.2492753623188</v>
      </c>
      <c r="P10" s="9"/>
    </row>
    <row r="11" spans="1:16" ht="15">
      <c r="A11" s="12"/>
      <c r="B11" s="44">
        <v>519</v>
      </c>
      <c r="C11" s="20" t="s">
        <v>55</v>
      </c>
      <c r="D11" s="46">
        <v>4996585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4996585</v>
      </c>
      <c r="O11" s="47">
        <f t="shared" si="2"/>
        <v>762.255530129672</v>
      </c>
      <c r="P11" s="9"/>
    </row>
    <row r="12" spans="1:16" ht="15.75">
      <c r="A12" s="28" t="s">
        <v>25</v>
      </c>
      <c r="B12" s="29"/>
      <c r="C12" s="30"/>
      <c r="D12" s="31">
        <f aca="true" t="shared" si="3" ref="D12:M12">SUM(D13:D14)</f>
        <v>2568422</v>
      </c>
      <c r="E12" s="31">
        <f t="shared" si="3"/>
        <v>0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2568422</v>
      </c>
      <c r="O12" s="43">
        <f t="shared" si="2"/>
        <v>391.82639206712435</v>
      </c>
      <c r="P12" s="10"/>
    </row>
    <row r="13" spans="1:16" ht="15">
      <c r="A13" s="12"/>
      <c r="B13" s="44">
        <v>521</v>
      </c>
      <c r="C13" s="20" t="s">
        <v>26</v>
      </c>
      <c r="D13" s="46">
        <v>2305639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2305639</v>
      </c>
      <c r="O13" s="47">
        <f t="shared" si="2"/>
        <v>351.7374523264684</v>
      </c>
      <c r="P13" s="9"/>
    </row>
    <row r="14" spans="1:16" ht="15">
      <c r="A14" s="12"/>
      <c r="B14" s="44">
        <v>524</v>
      </c>
      <c r="C14" s="20" t="s">
        <v>27</v>
      </c>
      <c r="D14" s="46">
        <v>262783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262783</v>
      </c>
      <c r="O14" s="47">
        <f t="shared" si="2"/>
        <v>40.08893974065599</v>
      </c>
      <c r="P14" s="9"/>
    </row>
    <row r="15" spans="1:16" ht="15.75">
      <c r="A15" s="28" t="s">
        <v>28</v>
      </c>
      <c r="B15" s="29"/>
      <c r="C15" s="30"/>
      <c r="D15" s="31">
        <f aca="true" t="shared" si="4" ref="D15:M15">SUM(D16:D16)</f>
        <v>787945</v>
      </c>
      <c r="E15" s="31">
        <f t="shared" si="4"/>
        <v>0</v>
      </c>
      <c r="F15" s="31">
        <f t="shared" si="4"/>
        <v>0</v>
      </c>
      <c r="G15" s="31">
        <f t="shared" si="4"/>
        <v>0</v>
      </c>
      <c r="H15" s="31">
        <f t="shared" si="4"/>
        <v>0</v>
      </c>
      <c r="I15" s="31">
        <f t="shared" si="4"/>
        <v>0</v>
      </c>
      <c r="J15" s="31">
        <f t="shared" si="4"/>
        <v>0</v>
      </c>
      <c r="K15" s="31">
        <f t="shared" si="4"/>
        <v>0</v>
      </c>
      <c r="L15" s="31">
        <f t="shared" si="4"/>
        <v>0</v>
      </c>
      <c r="M15" s="31">
        <f t="shared" si="4"/>
        <v>0</v>
      </c>
      <c r="N15" s="42">
        <f t="shared" si="1"/>
        <v>787945</v>
      </c>
      <c r="O15" s="43">
        <f t="shared" si="2"/>
        <v>120.20518688024409</v>
      </c>
      <c r="P15" s="10"/>
    </row>
    <row r="16" spans="1:16" ht="15">
      <c r="A16" s="12"/>
      <c r="B16" s="44">
        <v>534</v>
      </c>
      <c r="C16" s="20" t="s">
        <v>56</v>
      </c>
      <c r="D16" s="46">
        <v>787945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787945</v>
      </c>
      <c r="O16" s="47">
        <f t="shared" si="2"/>
        <v>120.20518688024409</v>
      </c>
      <c r="P16" s="9"/>
    </row>
    <row r="17" spans="1:16" ht="15.75">
      <c r="A17" s="28" t="s">
        <v>30</v>
      </c>
      <c r="B17" s="29"/>
      <c r="C17" s="30"/>
      <c r="D17" s="31">
        <f aca="true" t="shared" si="5" ref="D17:M17">SUM(D18:D18)</f>
        <v>0</v>
      </c>
      <c r="E17" s="31">
        <f t="shared" si="5"/>
        <v>990382</v>
      </c>
      <c r="F17" s="31">
        <f t="shared" si="5"/>
        <v>0</v>
      </c>
      <c r="G17" s="31">
        <f t="shared" si="5"/>
        <v>27995</v>
      </c>
      <c r="H17" s="31">
        <f t="shared" si="5"/>
        <v>0</v>
      </c>
      <c r="I17" s="31">
        <f t="shared" si="5"/>
        <v>0</v>
      </c>
      <c r="J17" s="31">
        <f t="shared" si="5"/>
        <v>0</v>
      </c>
      <c r="K17" s="31">
        <f t="shared" si="5"/>
        <v>0</v>
      </c>
      <c r="L17" s="31">
        <f t="shared" si="5"/>
        <v>0</v>
      </c>
      <c r="M17" s="31">
        <f t="shared" si="5"/>
        <v>0</v>
      </c>
      <c r="N17" s="31">
        <f t="shared" si="1"/>
        <v>1018377</v>
      </c>
      <c r="O17" s="43">
        <f t="shared" si="2"/>
        <v>155.3588100686499</v>
      </c>
      <c r="P17" s="10"/>
    </row>
    <row r="18" spans="1:16" ht="15">
      <c r="A18" s="12"/>
      <c r="B18" s="44">
        <v>541</v>
      </c>
      <c r="C18" s="20" t="s">
        <v>57</v>
      </c>
      <c r="D18" s="46">
        <v>0</v>
      </c>
      <c r="E18" s="46">
        <v>990382</v>
      </c>
      <c r="F18" s="46">
        <v>0</v>
      </c>
      <c r="G18" s="46">
        <v>27995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1018377</v>
      </c>
      <c r="O18" s="47">
        <f t="shared" si="2"/>
        <v>155.3588100686499</v>
      </c>
      <c r="P18" s="9"/>
    </row>
    <row r="19" spans="1:16" ht="15.75">
      <c r="A19" s="28" t="s">
        <v>34</v>
      </c>
      <c r="B19" s="29"/>
      <c r="C19" s="30"/>
      <c r="D19" s="31">
        <f aca="true" t="shared" si="6" ref="D19:M19">SUM(D20:D20)</f>
        <v>54</v>
      </c>
      <c r="E19" s="31">
        <f t="shared" si="6"/>
        <v>0</v>
      </c>
      <c r="F19" s="31">
        <f t="shared" si="6"/>
        <v>0</v>
      </c>
      <c r="G19" s="31">
        <f t="shared" si="6"/>
        <v>0</v>
      </c>
      <c r="H19" s="31">
        <f t="shared" si="6"/>
        <v>0</v>
      </c>
      <c r="I19" s="31">
        <f t="shared" si="6"/>
        <v>0</v>
      </c>
      <c r="J19" s="31">
        <f t="shared" si="6"/>
        <v>0</v>
      </c>
      <c r="K19" s="31">
        <f t="shared" si="6"/>
        <v>0</v>
      </c>
      <c r="L19" s="31">
        <f t="shared" si="6"/>
        <v>0</v>
      </c>
      <c r="M19" s="31">
        <f t="shared" si="6"/>
        <v>0</v>
      </c>
      <c r="N19" s="31">
        <f t="shared" si="1"/>
        <v>54</v>
      </c>
      <c r="O19" s="43">
        <f t="shared" si="2"/>
        <v>0.008237986270022883</v>
      </c>
      <c r="P19" s="10"/>
    </row>
    <row r="20" spans="1:16" ht="15">
      <c r="A20" s="12"/>
      <c r="B20" s="44">
        <v>562</v>
      </c>
      <c r="C20" s="20" t="s">
        <v>58</v>
      </c>
      <c r="D20" s="46">
        <v>54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54</v>
      </c>
      <c r="O20" s="47">
        <f t="shared" si="2"/>
        <v>0.008237986270022883</v>
      </c>
      <c r="P20" s="9"/>
    </row>
    <row r="21" spans="1:16" ht="15.75">
      <c r="A21" s="28" t="s">
        <v>36</v>
      </c>
      <c r="B21" s="29"/>
      <c r="C21" s="30"/>
      <c r="D21" s="31">
        <f aca="true" t="shared" si="7" ref="D21:M21">SUM(D22:D22)</f>
        <v>99249</v>
      </c>
      <c r="E21" s="31">
        <f t="shared" si="7"/>
        <v>0</v>
      </c>
      <c r="F21" s="31">
        <f t="shared" si="7"/>
        <v>0</v>
      </c>
      <c r="G21" s="31">
        <f t="shared" si="7"/>
        <v>144211</v>
      </c>
      <c r="H21" s="31">
        <f t="shared" si="7"/>
        <v>0</v>
      </c>
      <c r="I21" s="31">
        <f t="shared" si="7"/>
        <v>0</v>
      </c>
      <c r="J21" s="31">
        <f t="shared" si="7"/>
        <v>0</v>
      </c>
      <c r="K21" s="31">
        <f t="shared" si="7"/>
        <v>0</v>
      </c>
      <c r="L21" s="31">
        <f t="shared" si="7"/>
        <v>0</v>
      </c>
      <c r="M21" s="31">
        <f t="shared" si="7"/>
        <v>0</v>
      </c>
      <c r="N21" s="31">
        <f t="shared" si="1"/>
        <v>243460</v>
      </c>
      <c r="O21" s="43">
        <f t="shared" si="2"/>
        <v>37.14111365369946</v>
      </c>
      <c r="P21" s="9"/>
    </row>
    <row r="22" spans="1:16" ht="15">
      <c r="A22" s="12"/>
      <c r="B22" s="44">
        <v>572</v>
      </c>
      <c r="C22" s="20" t="s">
        <v>59</v>
      </c>
      <c r="D22" s="46">
        <v>99249</v>
      </c>
      <c r="E22" s="46">
        <v>0</v>
      </c>
      <c r="F22" s="46">
        <v>0</v>
      </c>
      <c r="G22" s="46">
        <v>144211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243460</v>
      </c>
      <c r="O22" s="47">
        <f t="shared" si="2"/>
        <v>37.14111365369946</v>
      </c>
      <c r="P22" s="9"/>
    </row>
    <row r="23" spans="1:16" ht="15.75">
      <c r="A23" s="28" t="s">
        <v>60</v>
      </c>
      <c r="B23" s="29"/>
      <c r="C23" s="30"/>
      <c r="D23" s="31">
        <f aca="true" t="shared" si="8" ref="D23:M23">SUM(D24:D24)</f>
        <v>375824</v>
      </c>
      <c r="E23" s="31">
        <f t="shared" si="8"/>
        <v>0</v>
      </c>
      <c r="F23" s="31">
        <f t="shared" si="8"/>
        <v>0</v>
      </c>
      <c r="G23" s="31">
        <f t="shared" si="8"/>
        <v>0</v>
      </c>
      <c r="H23" s="31">
        <f t="shared" si="8"/>
        <v>0</v>
      </c>
      <c r="I23" s="31">
        <f t="shared" si="8"/>
        <v>0</v>
      </c>
      <c r="J23" s="31">
        <f t="shared" si="8"/>
        <v>0</v>
      </c>
      <c r="K23" s="31">
        <f t="shared" si="8"/>
        <v>0</v>
      </c>
      <c r="L23" s="31">
        <f t="shared" si="8"/>
        <v>0</v>
      </c>
      <c r="M23" s="31">
        <f t="shared" si="8"/>
        <v>0</v>
      </c>
      <c r="N23" s="31">
        <f t="shared" si="1"/>
        <v>375824</v>
      </c>
      <c r="O23" s="43">
        <f t="shared" si="2"/>
        <v>57.33394355453852</v>
      </c>
      <c r="P23" s="9"/>
    </row>
    <row r="24" spans="1:16" ht="15.75" thickBot="1">
      <c r="A24" s="12"/>
      <c r="B24" s="44">
        <v>581</v>
      </c>
      <c r="C24" s="20" t="s">
        <v>61</v>
      </c>
      <c r="D24" s="46">
        <v>375824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375824</v>
      </c>
      <c r="O24" s="47">
        <f t="shared" si="2"/>
        <v>57.33394355453852</v>
      </c>
      <c r="P24" s="9"/>
    </row>
    <row r="25" spans="1:119" ht="16.5" thickBot="1">
      <c r="A25" s="14" t="s">
        <v>10</v>
      </c>
      <c r="B25" s="23"/>
      <c r="C25" s="22"/>
      <c r="D25" s="15">
        <f>SUM(D5,D12,D15,D17,D19,D21,D23)</f>
        <v>11573912</v>
      </c>
      <c r="E25" s="15">
        <f aca="true" t="shared" si="9" ref="E25:M25">SUM(E5,E12,E15,E17,E19,E21,E23)</f>
        <v>1157748</v>
      </c>
      <c r="F25" s="15">
        <f t="shared" si="9"/>
        <v>3771903</v>
      </c>
      <c r="G25" s="15">
        <f t="shared" si="9"/>
        <v>172206</v>
      </c>
      <c r="H25" s="15">
        <f t="shared" si="9"/>
        <v>0</v>
      </c>
      <c r="I25" s="15">
        <f t="shared" si="9"/>
        <v>0</v>
      </c>
      <c r="J25" s="15">
        <f t="shared" si="9"/>
        <v>0</v>
      </c>
      <c r="K25" s="15">
        <f t="shared" si="9"/>
        <v>0</v>
      </c>
      <c r="L25" s="15">
        <f t="shared" si="9"/>
        <v>0</v>
      </c>
      <c r="M25" s="15">
        <f t="shared" si="9"/>
        <v>0</v>
      </c>
      <c r="N25" s="15">
        <f t="shared" si="1"/>
        <v>16675769</v>
      </c>
      <c r="O25" s="37">
        <f t="shared" si="2"/>
        <v>2543.976964149504</v>
      </c>
      <c r="P25" s="6"/>
      <c r="Q25" s="2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</row>
    <row r="26" spans="1:15" ht="15">
      <c r="A26" s="16"/>
      <c r="B26" s="18"/>
      <c r="C26" s="18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9"/>
    </row>
    <row r="27" spans="1:15" ht="15">
      <c r="A27" s="38"/>
      <c r="B27" s="39"/>
      <c r="C27" s="39"/>
      <c r="D27" s="40"/>
      <c r="E27" s="40"/>
      <c r="F27" s="40"/>
      <c r="G27" s="40"/>
      <c r="H27" s="40"/>
      <c r="I27" s="40"/>
      <c r="J27" s="40"/>
      <c r="K27" s="40"/>
      <c r="L27" s="93" t="s">
        <v>68</v>
      </c>
      <c r="M27" s="93"/>
      <c r="N27" s="93"/>
      <c r="O27" s="41">
        <v>6555</v>
      </c>
    </row>
    <row r="28" spans="1:15" ht="15">
      <c r="A28" s="94"/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6"/>
    </row>
    <row r="29" spans="1:15" ht="15.75" customHeight="1" thickBot="1">
      <c r="A29" s="97" t="s">
        <v>47</v>
      </c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9"/>
    </row>
  </sheetData>
  <sheetProtection/>
  <mergeCells count="10">
    <mergeCell ref="L27:N27"/>
    <mergeCell ref="A28:O28"/>
    <mergeCell ref="A29:O2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  <ignoredErrors>
    <ignoredError sqref="N20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1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63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SUM(D6:D11)</f>
        <v>1383545</v>
      </c>
      <c r="E5" s="26">
        <f t="shared" si="0"/>
        <v>0</v>
      </c>
      <c r="F5" s="26">
        <f t="shared" si="0"/>
        <v>369528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aca="true" t="shared" si="1" ref="N5:N27">SUM(D5:M5)</f>
        <v>1753073</v>
      </c>
      <c r="O5" s="32">
        <f aca="true" t="shared" si="2" ref="O5:O27">(N5/O$29)</f>
        <v>270.53595679012346</v>
      </c>
      <c r="P5" s="6"/>
    </row>
    <row r="6" spans="1:16" ht="15">
      <c r="A6" s="12"/>
      <c r="B6" s="44">
        <v>511</v>
      </c>
      <c r="C6" s="20" t="s">
        <v>19</v>
      </c>
      <c r="D6" s="46">
        <v>62032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62032</v>
      </c>
      <c r="O6" s="47">
        <f t="shared" si="2"/>
        <v>9.572839506172839</v>
      </c>
      <c r="P6" s="9"/>
    </row>
    <row r="7" spans="1:16" ht="15">
      <c r="A7" s="12"/>
      <c r="B7" s="44">
        <v>512</v>
      </c>
      <c r="C7" s="20" t="s">
        <v>20</v>
      </c>
      <c r="D7" s="46">
        <v>155144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155144</v>
      </c>
      <c r="O7" s="47">
        <f t="shared" si="2"/>
        <v>23.941975308641975</v>
      </c>
      <c r="P7" s="9"/>
    </row>
    <row r="8" spans="1:16" ht="15">
      <c r="A8" s="12"/>
      <c r="B8" s="44">
        <v>513</v>
      </c>
      <c r="C8" s="20" t="s">
        <v>21</v>
      </c>
      <c r="D8" s="46">
        <v>520775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520775</v>
      </c>
      <c r="O8" s="47">
        <f t="shared" si="2"/>
        <v>80.36651234567901</v>
      </c>
      <c r="P8" s="9"/>
    </row>
    <row r="9" spans="1:16" ht="15">
      <c r="A9" s="12"/>
      <c r="B9" s="44">
        <v>515</v>
      </c>
      <c r="C9" s="20" t="s">
        <v>22</v>
      </c>
      <c r="D9" s="46">
        <v>149617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149617</v>
      </c>
      <c r="O9" s="47">
        <f t="shared" si="2"/>
        <v>23.089043209876543</v>
      </c>
      <c r="P9" s="9"/>
    </row>
    <row r="10" spans="1:16" ht="15">
      <c r="A10" s="12"/>
      <c r="B10" s="44">
        <v>517</v>
      </c>
      <c r="C10" s="20" t="s">
        <v>23</v>
      </c>
      <c r="D10" s="46">
        <v>0</v>
      </c>
      <c r="E10" s="46">
        <v>0</v>
      </c>
      <c r="F10" s="46">
        <v>369528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369528</v>
      </c>
      <c r="O10" s="47">
        <f t="shared" si="2"/>
        <v>57.025925925925925</v>
      </c>
      <c r="P10" s="9"/>
    </row>
    <row r="11" spans="1:16" ht="15">
      <c r="A11" s="12"/>
      <c r="B11" s="44">
        <v>519</v>
      </c>
      <c r="C11" s="20" t="s">
        <v>55</v>
      </c>
      <c r="D11" s="46">
        <v>495977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495977</v>
      </c>
      <c r="O11" s="47">
        <f t="shared" si="2"/>
        <v>76.53966049382716</v>
      </c>
      <c r="P11" s="9"/>
    </row>
    <row r="12" spans="1:16" ht="15.75">
      <c r="A12" s="28" t="s">
        <v>25</v>
      </c>
      <c r="B12" s="29"/>
      <c r="C12" s="30"/>
      <c r="D12" s="31">
        <f aca="true" t="shared" si="3" ref="D12:M12">SUM(D13:D14)</f>
        <v>1989380</v>
      </c>
      <c r="E12" s="31">
        <f t="shared" si="3"/>
        <v>0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1989380</v>
      </c>
      <c r="O12" s="43">
        <f t="shared" si="2"/>
        <v>307.00308641975306</v>
      </c>
      <c r="P12" s="10"/>
    </row>
    <row r="13" spans="1:16" ht="15">
      <c r="A13" s="12"/>
      <c r="B13" s="44">
        <v>521</v>
      </c>
      <c r="C13" s="20" t="s">
        <v>26</v>
      </c>
      <c r="D13" s="46">
        <v>1783310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1783310</v>
      </c>
      <c r="O13" s="47">
        <f t="shared" si="2"/>
        <v>275.20216049382714</v>
      </c>
      <c r="P13" s="9"/>
    </row>
    <row r="14" spans="1:16" ht="15">
      <c r="A14" s="12"/>
      <c r="B14" s="44">
        <v>524</v>
      </c>
      <c r="C14" s="20" t="s">
        <v>27</v>
      </c>
      <c r="D14" s="46">
        <v>206070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206070</v>
      </c>
      <c r="O14" s="47">
        <f t="shared" si="2"/>
        <v>31.800925925925927</v>
      </c>
      <c r="P14" s="9"/>
    </row>
    <row r="15" spans="1:16" ht="15.75">
      <c r="A15" s="28" t="s">
        <v>28</v>
      </c>
      <c r="B15" s="29"/>
      <c r="C15" s="30"/>
      <c r="D15" s="31">
        <f aca="true" t="shared" si="4" ref="D15:M15">SUM(D16:D16)</f>
        <v>701982</v>
      </c>
      <c r="E15" s="31">
        <f t="shared" si="4"/>
        <v>0</v>
      </c>
      <c r="F15" s="31">
        <f t="shared" si="4"/>
        <v>0</v>
      </c>
      <c r="G15" s="31">
        <f t="shared" si="4"/>
        <v>0</v>
      </c>
      <c r="H15" s="31">
        <f t="shared" si="4"/>
        <v>0</v>
      </c>
      <c r="I15" s="31">
        <f t="shared" si="4"/>
        <v>0</v>
      </c>
      <c r="J15" s="31">
        <f t="shared" si="4"/>
        <v>0</v>
      </c>
      <c r="K15" s="31">
        <f t="shared" si="4"/>
        <v>0</v>
      </c>
      <c r="L15" s="31">
        <f t="shared" si="4"/>
        <v>0</v>
      </c>
      <c r="M15" s="31">
        <f t="shared" si="4"/>
        <v>0</v>
      </c>
      <c r="N15" s="42">
        <f t="shared" si="1"/>
        <v>701982</v>
      </c>
      <c r="O15" s="43">
        <f t="shared" si="2"/>
        <v>108.33055555555555</v>
      </c>
      <c r="P15" s="10"/>
    </row>
    <row r="16" spans="1:16" ht="15">
      <c r="A16" s="12"/>
      <c r="B16" s="44">
        <v>534</v>
      </c>
      <c r="C16" s="20" t="s">
        <v>56</v>
      </c>
      <c r="D16" s="46">
        <v>701982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701982</v>
      </c>
      <c r="O16" s="47">
        <f t="shared" si="2"/>
        <v>108.33055555555555</v>
      </c>
      <c r="P16" s="9"/>
    </row>
    <row r="17" spans="1:16" ht="15.75">
      <c r="A17" s="28" t="s">
        <v>30</v>
      </c>
      <c r="B17" s="29"/>
      <c r="C17" s="30"/>
      <c r="D17" s="31">
        <f aca="true" t="shared" si="5" ref="D17:M17">SUM(D18:D18)</f>
        <v>0</v>
      </c>
      <c r="E17" s="31">
        <f t="shared" si="5"/>
        <v>1322341</v>
      </c>
      <c r="F17" s="31">
        <f t="shared" si="5"/>
        <v>0</v>
      </c>
      <c r="G17" s="31">
        <f t="shared" si="5"/>
        <v>0</v>
      </c>
      <c r="H17" s="31">
        <f t="shared" si="5"/>
        <v>0</v>
      </c>
      <c r="I17" s="31">
        <f t="shared" si="5"/>
        <v>0</v>
      </c>
      <c r="J17" s="31">
        <f t="shared" si="5"/>
        <v>0</v>
      </c>
      <c r="K17" s="31">
        <f t="shared" si="5"/>
        <v>0</v>
      </c>
      <c r="L17" s="31">
        <f t="shared" si="5"/>
        <v>0</v>
      </c>
      <c r="M17" s="31">
        <f t="shared" si="5"/>
        <v>0</v>
      </c>
      <c r="N17" s="31">
        <f t="shared" si="1"/>
        <v>1322341</v>
      </c>
      <c r="O17" s="43">
        <f t="shared" si="2"/>
        <v>204.06496913580247</v>
      </c>
      <c r="P17" s="10"/>
    </row>
    <row r="18" spans="1:16" ht="15">
      <c r="A18" s="12"/>
      <c r="B18" s="44">
        <v>541</v>
      </c>
      <c r="C18" s="20" t="s">
        <v>57</v>
      </c>
      <c r="D18" s="46">
        <v>0</v>
      </c>
      <c r="E18" s="46">
        <v>1322341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1322341</v>
      </c>
      <c r="O18" s="47">
        <f t="shared" si="2"/>
        <v>204.06496913580247</v>
      </c>
      <c r="P18" s="9"/>
    </row>
    <row r="19" spans="1:16" ht="15.75">
      <c r="A19" s="28" t="s">
        <v>32</v>
      </c>
      <c r="B19" s="29"/>
      <c r="C19" s="30"/>
      <c r="D19" s="31">
        <f aca="true" t="shared" si="6" ref="D19:M19">SUM(D20:D20)</f>
        <v>5250</v>
      </c>
      <c r="E19" s="31">
        <f t="shared" si="6"/>
        <v>0</v>
      </c>
      <c r="F19" s="31">
        <f t="shared" si="6"/>
        <v>0</v>
      </c>
      <c r="G19" s="31">
        <f t="shared" si="6"/>
        <v>0</v>
      </c>
      <c r="H19" s="31">
        <f t="shared" si="6"/>
        <v>0</v>
      </c>
      <c r="I19" s="31">
        <f t="shared" si="6"/>
        <v>0</v>
      </c>
      <c r="J19" s="31">
        <f t="shared" si="6"/>
        <v>0</v>
      </c>
      <c r="K19" s="31">
        <f t="shared" si="6"/>
        <v>0</v>
      </c>
      <c r="L19" s="31">
        <f t="shared" si="6"/>
        <v>0</v>
      </c>
      <c r="M19" s="31">
        <f t="shared" si="6"/>
        <v>0</v>
      </c>
      <c r="N19" s="31">
        <f t="shared" si="1"/>
        <v>5250</v>
      </c>
      <c r="O19" s="43">
        <f t="shared" si="2"/>
        <v>0.8101851851851852</v>
      </c>
      <c r="P19" s="10"/>
    </row>
    <row r="20" spans="1:16" ht="15">
      <c r="A20" s="13"/>
      <c r="B20" s="45">
        <v>559</v>
      </c>
      <c r="C20" s="21" t="s">
        <v>33</v>
      </c>
      <c r="D20" s="46">
        <v>5250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5250</v>
      </c>
      <c r="O20" s="47">
        <f t="shared" si="2"/>
        <v>0.8101851851851852</v>
      </c>
      <c r="P20" s="9"/>
    </row>
    <row r="21" spans="1:16" ht="15.75">
      <c r="A21" s="28" t="s">
        <v>34</v>
      </c>
      <c r="B21" s="29"/>
      <c r="C21" s="30"/>
      <c r="D21" s="31">
        <f aca="true" t="shared" si="7" ref="D21:M21">SUM(D22:D22)</f>
        <v>51</v>
      </c>
      <c r="E21" s="31">
        <f t="shared" si="7"/>
        <v>0</v>
      </c>
      <c r="F21" s="31">
        <f t="shared" si="7"/>
        <v>0</v>
      </c>
      <c r="G21" s="31">
        <f t="shared" si="7"/>
        <v>0</v>
      </c>
      <c r="H21" s="31">
        <f t="shared" si="7"/>
        <v>0</v>
      </c>
      <c r="I21" s="31">
        <f t="shared" si="7"/>
        <v>0</v>
      </c>
      <c r="J21" s="31">
        <f t="shared" si="7"/>
        <v>0</v>
      </c>
      <c r="K21" s="31">
        <f t="shared" si="7"/>
        <v>0</v>
      </c>
      <c r="L21" s="31">
        <f t="shared" si="7"/>
        <v>0</v>
      </c>
      <c r="M21" s="31">
        <f t="shared" si="7"/>
        <v>0</v>
      </c>
      <c r="N21" s="31">
        <f t="shared" si="1"/>
        <v>51</v>
      </c>
      <c r="O21" s="43">
        <f t="shared" si="2"/>
        <v>0.00787037037037037</v>
      </c>
      <c r="P21" s="10"/>
    </row>
    <row r="22" spans="1:16" ht="15">
      <c r="A22" s="12"/>
      <c r="B22" s="44">
        <v>562</v>
      </c>
      <c r="C22" s="20" t="s">
        <v>58</v>
      </c>
      <c r="D22" s="46">
        <v>51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51</v>
      </c>
      <c r="O22" s="47">
        <f t="shared" si="2"/>
        <v>0.00787037037037037</v>
      </c>
      <c r="P22" s="9"/>
    </row>
    <row r="23" spans="1:16" ht="15.75">
      <c r="A23" s="28" t="s">
        <v>36</v>
      </c>
      <c r="B23" s="29"/>
      <c r="C23" s="30"/>
      <c r="D23" s="31">
        <f aca="true" t="shared" si="8" ref="D23:M23">SUM(D24:D24)</f>
        <v>207144</v>
      </c>
      <c r="E23" s="31">
        <f t="shared" si="8"/>
        <v>0</v>
      </c>
      <c r="F23" s="31">
        <f t="shared" si="8"/>
        <v>0</v>
      </c>
      <c r="G23" s="31">
        <f t="shared" si="8"/>
        <v>107768</v>
      </c>
      <c r="H23" s="31">
        <f t="shared" si="8"/>
        <v>0</v>
      </c>
      <c r="I23" s="31">
        <f t="shared" si="8"/>
        <v>0</v>
      </c>
      <c r="J23" s="31">
        <f t="shared" si="8"/>
        <v>0</v>
      </c>
      <c r="K23" s="31">
        <f t="shared" si="8"/>
        <v>0</v>
      </c>
      <c r="L23" s="31">
        <f t="shared" si="8"/>
        <v>0</v>
      </c>
      <c r="M23" s="31">
        <f t="shared" si="8"/>
        <v>0</v>
      </c>
      <c r="N23" s="31">
        <f t="shared" si="1"/>
        <v>314912</v>
      </c>
      <c r="O23" s="43">
        <f t="shared" si="2"/>
        <v>48.59753086419753</v>
      </c>
      <c r="P23" s="9"/>
    </row>
    <row r="24" spans="1:16" ht="15">
      <c r="A24" s="12"/>
      <c r="B24" s="44">
        <v>572</v>
      </c>
      <c r="C24" s="20" t="s">
        <v>59</v>
      </c>
      <c r="D24" s="46">
        <v>207144</v>
      </c>
      <c r="E24" s="46">
        <v>0</v>
      </c>
      <c r="F24" s="46">
        <v>0</v>
      </c>
      <c r="G24" s="46">
        <v>107768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314912</v>
      </c>
      <c r="O24" s="47">
        <f t="shared" si="2"/>
        <v>48.59753086419753</v>
      </c>
      <c r="P24" s="9"/>
    </row>
    <row r="25" spans="1:16" ht="15.75">
      <c r="A25" s="28" t="s">
        <v>60</v>
      </c>
      <c r="B25" s="29"/>
      <c r="C25" s="30"/>
      <c r="D25" s="31">
        <f aca="true" t="shared" si="9" ref="D25:M25">SUM(D26:D26)</f>
        <v>1032740</v>
      </c>
      <c r="E25" s="31">
        <f t="shared" si="9"/>
        <v>0</v>
      </c>
      <c r="F25" s="31">
        <f t="shared" si="9"/>
        <v>0</v>
      </c>
      <c r="G25" s="31">
        <f t="shared" si="9"/>
        <v>0</v>
      </c>
      <c r="H25" s="31">
        <f t="shared" si="9"/>
        <v>0</v>
      </c>
      <c r="I25" s="31">
        <f t="shared" si="9"/>
        <v>0</v>
      </c>
      <c r="J25" s="31">
        <f t="shared" si="9"/>
        <v>0</v>
      </c>
      <c r="K25" s="31">
        <f t="shared" si="9"/>
        <v>0</v>
      </c>
      <c r="L25" s="31">
        <f t="shared" si="9"/>
        <v>0</v>
      </c>
      <c r="M25" s="31">
        <f t="shared" si="9"/>
        <v>0</v>
      </c>
      <c r="N25" s="31">
        <f t="shared" si="1"/>
        <v>1032740</v>
      </c>
      <c r="O25" s="43">
        <f t="shared" si="2"/>
        <v>159.37345679012347</v>
      </c>
      <c r="P25" s="9"/>
    </row>
    <row r="26" spans="1:16" ht="15.75" thickBot="1">
      <c r="A26" s="12"/>
      <c r="B26" s="44">
        <v>581</v>
      </c>
      <c r="C26" s="20" t="s">
        <v>61</v>
      </c>
      <c r="D26" s="46">
        <v>1032740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1032740</v>
      </c>
      <c r="O26" s="47">
        <f t="shared" si="2"/>
        <v>159.37345679012347</v>
      </c>
      <c r="P26" s="9"/>
    </row>
    <row r="27" spans="1:119" ht="16.5" thickBot="1">
      <c r="A27" s="14" t="s">
        <v>10</v>
      </c>
      <c r="B27" s="23"/>
      <c r="C27" s="22"/>
      <c r="D27" s="15">
        <f aca="true" t="shared" si="10" ref="D27:M27">SUM(D5,D12,D15,D17,D19,D21,D23,D25)</f>
        <v>5320092</v>
      </c>
      <c r="E27" s="15">
        <f t="shared" si="10"/>
        <v>1322341</v>
      </c>
      <c r="F27" s="15">
        <f t="shared" si="10"/>
        <v>369528</v>
      </c>
      <c r="G27" s="15">
        <f t="shared" si="10"/>
        <v>107768</v>
      </c>
      <c r="H27" s="15">
        <f t="shared" si="10"/>
        <v>0</v>
      </c>
      <c r="I27" s="15">
        <f t="shared" si="10"/>
        <v>0</v>
      </c>
      <c r="J27" s="15">
        <f t="shared" si="10"/>
        <v>0</v>
      </c>
      <c r="K27" s="15">
        <f t="shared" si="10"/>
        <v>0</v>
      </c>
      <c r="L27" s="15">
        <f t="shared" si="10"/>
        <v>0</v>
      </c>
      <c r="M27" s="15">
        <f t="shared" si="10"/>
        <v>0</v>
      </c>
      <c r="N27" s="15">
        <f t="shared" si="1"/>
        <v>7119729</v>
      </c>
      <c r="O27" s="37">
        <f t="shared" si="2"/>
        <v>1098.723611111111</v>
      </c>
      <c r="P27" s="6"/>
      <c r="Q27" s="2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</row>
    <row r="28" spans="1:15" ht="15">
      <c r="A28" s="16"/>
      <c r="B28" s="18"/>
      <c r="C28" s="18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9"/>
    </row>
    <row r="29" spans="1:15" ht="15">
      <c r="A29" s="38"/>
      <c r="B29" s="39"/>
      <c r="C29" s="39"/>
      <c r="D29" s="40"/>
      <c r="E29" s="40"/>
      <c r="F29" s="40"/>
      <c r="G29" s="40"/>
      <c r="H29" s="40"/>
      <c r="I29" s="40"/>
      <c r="J29" s="40"/>
      <c r="K29" s="40"/>
      <c r="L29" s="93" t="s">
        <v>64</v>
      </c>
      <c r="M29" s="93"/>
      <c r="N29" s="93"/>
      <c r="O29" s="41">
        <v>6480</v>
      </c>
    </row>
    <row r="30" spans="1:15" ht="15">
      <c r="A30" s="94"/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6"/>
    </row>
    <row r="31" spans="1:15" ht="15.75" customHeight="1" thickBot="1">
      <c r="A31" s="97" t="s">
        <v>47</v>
      </c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9"/>
    </row>
  </sheetData>
  <sheetProtection/>
  <mergeCells count="10">
    <mergeCell ref="L29:N29"/>
    <mergeCell ref="A30:O30"/>
    <mergeCell ref="A31:O3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  <ignoredErrors>
    <ignoredError sqref="N22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1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63" customWidth="1"/>
    <col min="2" max="2" width="6.77734375" style="63" customWidth="1"/>
    <col min="3" max="3" width="55.77734375" style="63" customWidth="1"/>
    <col min="4" max="5" width="16.77734375" style="92" customWidth="1"/>
    <col min="6" max="7" width="15.77734375" style="92" customWidth="1"/>
    <col min="8" max="8" width="13.77734375" style="92" customWidth="1"/>
    <col min="9" max="10" width="15.77734375" style="92" customWidth="1"/>
    <col min="11" max="13" width="13.77734375" style="92" customWidth="1"/>
    <col min="14" max="14" width="16.77734375" style="92" customWidth="1"/>
    <col min="15" max="15" width="13.77734375" style="63" customWidth="1"/>
    <col min="16" max="17" width="9.77734375" style="63" customWidth="1"/>
    <col min="18" max="16384" width="9.77734375" style="49" customWidth="1"/>
  </cols>
  <sheetData>
    <row r="1" spans="1:17" ht="27.75">
      <c r="A1" s="124" t="s">
        <v>41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6"/>
      <c r="P1" s="48"/>
      <c r="Q1" s="49"/>
    </row>
    <row r="2" spans="1:17" ht="24" thickBot="1">
      <c r="A2" s="127" t="s">
        <v>54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9"/>
      <c r="P2" s="48"/>
      <c r="Q2" s="49"/>
    </row>
    <row r="3" spans="1:17" ht="18" customHeight="1">
      <c r="A3" s="130" t="s">
        <v>12</v>
      </c>
      <c r="B3" s="131"/>
      <c r="C3" s="132"/>
      <c r="D3" s="136" t="s">
        <v>6</v>
      </c>
      <c r="E3" s="137"/>
      <c r="F3" s="137"/>
      <c r="G3" s="137"/>
      <c r="H3" s="138"/>
      <c r="I3" s="136" t="s">
        <v>7</v>
      </c>
      <c r="J3" s="138"/>
      <c r="K3" s="136" t="s">
        <v>9</v>
      </c>
      <c r="L3" s="138"/>
      <c r="M3" s="50"/>
      <c r="N3" s="51"/>
      <c r="O3" s="139" t="s">
        <v>17</v>
      </c>
      <c r="P3" s="52"/>
      <c r="Q3" s="49"/>
    </row>
    <row r="4" spans="1:133" ht="32.25" customHeight="1" thickBot="1">
      <c r="A4" s="133"/>
      <c r="B4" s="134"/>
      <c r="C4" s="135"/>
      <c r="D4" s="53" t="s">
        <v>0</v>
      </c>
      <c r="E4" s="53" t="s">
        <v>13</v>
      </c>
      <c r="F4" s="53" t="s">
        <v>14</v>
      </c>
      <c r="G4" s="53" t="s">
        <v>15</v>
      </c>
      <c r="H4" s="53" t="s">
        <v>1</v>
      </c>
      <c r="I4" s="53" t="s">
        <v>2</v>
      </c>
      <c r="J4" s="54" t="s">
        <v>16</v>
      </c>
      <c r="K4" s="54" t="s">
        <v>3</v>
      </c>
      <c r="L4" s="54" t="s">
        <v>4</v>
      </c>
      <c r="M4" s="54" t="s">
        <v>5</v>
      </c>
      <c r="N4" s="54" t="s">
        <v>8</v>
      </c>
      <c r="O4" s="140"/>
      <c r="P4" s="55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</row>
    <row r="5" spans="1:16" ht="15.75">
      <c r="A5" s="57" t="s">
        <v>18</v>
      </c>
      <c r="B5" s="58"/>
      <c r="C5" s="58"/>
      <c r="D5" s="59">
        <f aca="true" t="shared" si="0" ref="D5:M5">SUM(D6:D11)</f>
        <v>1179285</v>
      </c>
      <c r="E5" s="59">
        <f t="shared" si="0"/>
        <v>167366</v>
      </c>
      <c r="F5" s="59">
        <f t="shared" si="0"/>
        <v>375265</v>
      </c>
      <c r="G5" s="59">
        <f t="shared" si="0"/>
        <v>0</v>
      </c>
      <c r="H5" s="59">
        <f t="shared" si="0"/>
        <v>0</v>
      </c>
      <c r="I5" s="59">
        <f t="shared" si="0"/>
        <v>0</v>
      </c>
      <c r="J5" s="59">
        <f t="shared" si="0"/>
        <v>0</v>
      </c>
      <c r="K5" s="59">
        <f t="shared" si="0"/>
        <v>0</v>
      </c>
      <c r="L5" s="59">
        <f t="shared" si="0"/>
        <v>0</v>
      </c>
      <c r="M5" s="59">
        <f t="shared" si="0"/>
        <v>0</v>
      </c>
      <c r="N5" s="60">
        <f aca="true" t="shared" si="1" ref="N5:N27">SUM(D5:M5)</f>
        <v>1721916</v>
      </c>
      <c r="O5" s="61">
        <f aca="true" t="shared" si="2" ref="O5:O27">(N5/O$29)</f>
        <v>268.29479588656903</v>
      </c>
      <c r="P5" s="62"/>
    </row>
    <row r="6" spans="1:16" ht="15">
      <c r="A6" s="64"/>
      <c r="B6" s="65">
        <v>511</v>
      </c>
      <c r="C6" s="66" t="s">
        <v>19</v>
      </c>
      <c r="D6" s="67">
        <v>64834</v>
      </c>
      <c r="E6" s="67">
        <v>0</v>
      </c>
      <c r="F6" s="67">
        <v>0</v>
      </c>
      <c r="G6" s="67">
        <v>0</v>
      </c>
      <c r="H6" s="67">
        <v>0</v>
      </c>
      <c r="I6" s="67">
        <v>0</v>
      </c>
      <c r="J6" s="67">
        <v>0</v>
      </c>
      <c r="K6" s="67">
        <v>0</v>
      </c>
      <c r="L6" s="67">
        <v>0</v>
      </c>
      <c r="M6" s="67">
        <v>0</v>
      </c>
      <c r="N6" s="67">
        <f t="shared" si="1"/>
        <v>64834</v>
      </c>
      <c r="O6" s="68">
        <f t="shared" si="2"/>
        <v>10.101900903708321</v>
      </c>
      <c r="P6" s="69"/>
    </row>
    <row r="7" spans="1:16" ht="15">
      <c r="A7" s="64"/>
      <c r="B7" s="65">
        <v>512</v>
      </c>
      <c r="C7" s="66" t="s">
        <v>20</v>
      </c>
      <c r="D7" s="67">
        <v>148595</v>
      </c>
      <c r="E7" s="67">
        <v>0</v>
      </c>
      <c r="F7" s="67">
        <v>0</v>
      </c>
      <c r="G7" s="67">
        <v>0</v>
      </c>
      <c r="H7" s="67">
        <v>0</v>
      </c>
      <c r="I7" s="67">
        <v>0</v>
      </c>
      <c r="J7" s="67">
        <v>0</v>
      </c>
      <c r="K7" s="67">
        <v>0</v>
      </c>
      <c r="L7" s="67">
        <v>0</v>
      </c>
      <c r="M7" s="67">
        <v>0</v>
      </c>
      <c r="N7" s="67">
        <f t="shared" si="1"/>
        <v>148595</v>
      </c>
      <c r="O7" s="68">
        <f t="shared" si="2"/>
        <v>23.15285135556248</v>
      </c>
      <c r="P7" s="69"/>
    </row>
    <row r="8" spans="1:16" ht="15">
      <c r="A8" s="64"/>
      <c r="B8" s="65">
        <v>513</v>
      </c>
      <c r="C8" s="66" t="s">
        <v>21</v>
      </c>
      <c r="D8" s="67">
        <v>439073</v>
      </c>
      <c r="E8" s="67">
        <v>0</v>
      </c>
      <c r="F8" s="67">
        <v>0</v>
      </c>
      <c r="G8" s="67">
        <v>0</v>
      </c>
      <c r="H8" s="67">
        <v>0</v>
      </c>
      <c r="I8" s="67">
        <v>0</v>
      </c>
      <c r="J8" s="67">
        <v>0</v>
      </c>
      <c r="K8" s="67">
        <v>0</v>
      </c>
      <c r="L8" s="67">
        <v>0</v>
      </c>
      <c r="M8" s="67">
        <v>0</v>
      </c>
      <c r="N8" s="67">
        <f t="shared" si="1"/>
        <v>439073</v>
      </c>
      <c r="O8" s="68">
        <f t="shared" si="2"/>
        <v>68.4127454035525</v>
      </c>
      <c r="P8" s="69"/>
    </row>
    <row r="9" spans="1:16" ht="15">
      <c r="A9" s="64"/>
      <c r="B9" s="65">
        <v>515</v>
      </c>
      <c r="C9" s="66" t="s">
        <v>22</v>
      </c>
      <c r="D9" s="67">
        <v>144634</v>
      </c>
      <c r="E9" s="67">
        <v>0</v>
      </c>
      <c r="F9" s="67">
        <v>0</v>
      </c>
      <c r="G9" s="67">
        <v>0</v>
      </c>
      <c r="H9" s="67">
        <v>0</v>
      </c>
      <c r="I9" s="67">
        <v>0</v>
      </c>
      <c r="J9" s="67">
        <v>0</v>
      </c>
      <c r="K9" s="67">
        <v>0</v>
      </c>
      <c r="L9" s="67">
        <v>0</v>
      </c>
      <c r="M9" s="67">
        <v>0</v>
      </c>
      <c r="N9" s="67">
        <f t="shared" si="1"/>
        <v>144634</v>
      </c>
      <c r="O9" s="68">
        <f t="shared" si="2"/>
        <v>22.53568089747585</v>
      </c>
      <c r="P9" s="69"/>
    </row>
    <row r="10" spans="1:16" ht="15">
      <c r="A10" s="64"/>
      <c r="B10" s="65">
        <v>517</v>
      </c>
      <c r="C10" s="66" t="s">
        <v>23</v>
      </c>
      <c r="D10" s="67">
        <v>0</v>
      </c>
      <c r="E10" s="67">
        <v>167366</v>
      </c>
      <c r="F10" s="67">
        <v>375265</v>
      </c>
      <c r="G10" s="67">
        <v>0</v>
      </c>
      <c r="H10" s="67">
        <v>0</v>
      </c>
      <c r="I10" s="67">
        <v>0</v>
      </c>
      <c r="J10" s="67">
        <v>0</v>
      </c>
      <c r="K10" s="67">
        <v>0</v>
      </c>
      <c r="L10" s="67">
        <v>0</v>
      </c>
      <c r="M10" s="67">
        <v>0</v>
      </c>
      <c r="N10" s="67">
        <f t="shared" si="1"/>
        <v>542631</v>
      </c>
      <c r="O10" s="68">
        <f t="shared" si="2"/>
        <v>84.54830165160486</v>
      </c>
      <c r="P10" s="69"/>
    </row>
    <row r="11" spans="1:16" ht="15">
      <c r="A11" s="64"/>
      <c r="B11" s="65">
        <v>519</v>
      </c>
      <c r="C11" s="66" t="s">
        <v>55</v>
      </c>
      <c r="D11" s="67">
        <v>382149</v>
      </c>
      <c r="E11" s="67">
        <v>0</v>
      </c>
      <c r="F11" s="67">
        <v>0</v>
      </c>
      <c r="G11" s="67">
        <v>0</v>
      </c>
      <c r="H11" s="67">
        <v>0</v>
      </c>
      <c r="I11" s="67">
        <v>0</v>
      </c>
      <c r="J11" s="67">
        <v>0</v>
      </c>
      <c r="K11" s="67">
        <v>0</v>
      </c>
      <c r="L11" s="67">
        <v>0</v>
      </c>
      <c r="M11" s="67">
        <v>0</v>
      </c>
      <c r="N11" s="67">
        <f t="shared" si="1"/>
        <v>382149</v>
      </c>
      <c r="O11" s="68">
        <f t="shared" si="2"/>
        <v>59.543315674665</v>
      </c>
      <c r="P11" s="69"/>
    </row>
    <row r="12" spans="1:16" ht="15.75">
      <c r="A12" s="70" t="s">
        <v>25</v>
      </c>
      <c r="B12" s="71"/>
      <c r="C12" s="72"/>
      <c r="D12" s="73">
        <f aca="true" t="shared" si="3" ref="D12:M12">SUM(D13:D14)</f>
        <v>1940884</v>
      </c>
      <c r="E12" s="73">
        <f t="shared" si="3"/>
        <v>0</v>
      </c>
      <c r="F12" s="73">
        <f t="shared" si="3"/>
        <v>0</v>
      </c>
      <c r="G12" s="73">
        <f t="shared" si="3"/>
        <v>0</v>
      </c>
      <c r="H12" s="73">
        <f t="shared" si="3"/>
        <v>0</v>
      </c>
      <c r="I12" s="73">
        <f t="shared" si="3"/>
        <v>0</v>
      </c>
      <c r="J12" s="73">
        <f t="shared" si="3"/>
        <v>0</v>
      </c>
      <c r="K12" s="73">
        <f t="shared" si="3"/>
        <v>0</v>
      </c>
      <c r="L12" s="73">
        <f t="shared" si="3"/>
        <v>0</v>
      </c>
      <c r="M12" s="73">
        <f t="shared" si="3"/>
        <v>0</v>
      </c>
      <c r="N12" s="74">
        <f t="shared" si="1"/>
        <v>1940884</v>
      </c>
      <c r="O12" s="75">
        <f t="shared" si="2"/>
        <v>302.41258959177316</v>
      </c>
      <c r="P12" s="76"/>
    </row>
    <row r="13" spans="1:16" ht="15">
      <c r="A13" s="64"/>
      <c r="B13" s="65">
        <v>521</v>
      </c>
      <c r="C13" s="66" t="s">
        <v>26</v>
      </c>
      <c r="D13" s="67">
        <v>1749866</v>
      </c>
      <c r="E13" s="67">
        <v>0</v>
      </c>
      <c r="F13" s="67">
        <v>0</v>
      </c>
      <c r="G13" s="67">
        <v>0</v>
      </c>
      <c r="H13" s="67">
        <v>0</v>
      </c>
      <c r="I13" s="67">
        <v>0</v>
      </c>
      <c r="J13" s="67">
        <v>0</v>
      </c>
      <c r="K13" s="67">
        <v>0</v>
      </c>
      <c r="L13" s="67">
        <v>0</v>
      </c>
      <c r="M13" s="67">
        <v>0</v>
      </c>
      <c r="N13" s="67">
        <f t="shared" si="1"/>
        <v>1749866</v>
      </c>
      <c r="O13" s="68">
        <f t="shared" si="2"/>
        <v>272.64973511997505</v>
      </c>
      <c r="P13" s="69"/>
    </row>
    <row r="14" spans="1:16" ht="15">
      <c r="A14" s="64"/>
      <c r="B14" s="65">
        <v>524</v>
      </c>
      <c r="C14" s="66" t="s">
        <v>27</v>
      </c>
      <c r="D14" s="67">
        <v>191018</v>
      </c>
      <c r="E14" s="67">
        <v>0</v>
      </c>
      <c r="F14" s="67">
        <v>0</v>
      </c>
      <c r="G14" s="67">
        <v>0</v>
      </c>
      <c r="H14" s="67">
        <v>0</v>
      </c>
      <c r="I14" s="67">
        <v>0</v>
      </c>
      <c r="J14" s="67">
        <v>0</v>
      </c>
      <c r="K14" s="67">
        <v>0</v>
      </c>
      <c r="L14" s="67">
        <v>0</v>
      </c>
      <c r="M14" s="67">
        <v>0</v>
      </c>
      <c r="N14" s="67">
        <f t="shared" si="1"/>
        <v>191018</v>
      </c>
      <c r="O14" s="68">
        <f t="shared" si="2"/>
        <v>29.762854471798068</v>
      </c>
      <c r="P14" s="69"/>
    </row>
    <row r="15" spans="1:16" ht="15.75">
      <c r="A15" s="70" t="s">
        <v>28</v>
      </c>
      <c r="B15" s="71"/>
      <c r="C15" s="72"/>
      <c r="D15" s="73">
        <f aca="true" t="shared" si="4" ref="D15:M15">SUM(D16:D16)</f>
        <v>646125</v>
      </c>
      <c r="E15" s="73">
        <f t="shared" si="4"/>
        <v>0</v>
      </c>
      <c r="F15" s="73">
        <f t="shared" si="4"/>
        <v>0</v>
      </c>
      <c r="G15" s="73">
        <f t="shared" si="4"/>
        <v>0</v>
      </c>
      <c r="H15" s="73">
        <f t="shared" si="4"/>
        <v>0</v>
      </c>
      <c r="I15" s="73">
        <f t="shared" si="4"/>
        <v>0</v>
      </c>
      <c r="J15" s="73">
        <f t="shared" si="4"/>
        <v>0</v>
      </c>
      <c r="K15" s="73">
        <f t="shared" si="4"/>
        <v>0</v>
      </c>
      <c r="L15" s="73">
        <f t="shared" si="4"/>
        <v>0</v>
      </c>
      <c r="M15" s="73">
        <f t="shared" si="4"/>
        <v>0</v>
      </c>
      <c r="N15" s="74">
        <f t="shared" si="1"/>
        <v>646125</v>
      </c>
      <c r="O15" s="75">
        <f t="shared" si="2"/>
        <v>100.6738859457775</v>
      </c>
      <c r="P15" s="76"/>
    </row>
    <row r="16" spans="1:16" ht="15">
      <c r="A16" s="64"/>
      <c r="B16" s="65">
        <v>534</v>
      </c>
      <c r="C16" s="66" t="s">
        <v>56</v>
      </c>
      <c r="D16" s="67">
        <v>646125</v>
      </c>
      <c r="E16" s="67">
        <v>0</v>
      </c>
      <c r="F16" s="67">
        <v>0</v>
      </c>
      <c r="G16" s="67">
        <v>0</v>
      </c>
      <c r="H16" s="67">
        <v>0</v>
      </c>
      <c r="I16" s="67">
        <v>0</v>
      </c>
      <c r="J16" s="67">
        <v>0</v>
      </c>
      <c r="K16" s="67">
        <v>0</v>
      </c>
      <c r="L16" s="67">
        <v>0</v>
      </c>
      <c r="M16" s="67">
        <v>0</v>
      </c>
      <c r="N16" s="67">
        <f t="shared" si="1"/>
        <v>646125</v>
      </c>
      <c r="O16" s="68">
        <f t="shared" si="2"/>
        <v>100.6738859457775</v>
      </c>
      <c r="P16" s="69"/>
    </row>
    <row r="17" spans="1:16" ht="15.75">
      <c r="A17" s="70" t="s">
        <v>30</v>
      </c>
      <c r="B17" s="71"/>
      <c r="C17" s="72"/>
      <c r="D17" s="73">
        <f aca="true" t="shared" si="5" ref="D17:M17">SUM(D18:D18)</f>
        <v>0</v>
      </c>
      <c r="E17" s="73">
        <f t="shared" si="5"/>
        <v>1376815</v>
      </c>
      <c r="F17" s="73">
        <f t="shared" si="5"/>
        <v>0</v>
      </c>
      <c r="G17" s="73">
        <f t="shared" si="5"/>
        <v>0</v>
      </c>
      <c r="H17" s="73">
        <f t="shared" si="5"/>
        <v>0</v>
      </c>
      <c r="I17" s="73">
        <f t="shared" si="5"/>
        <v>0</v>
      </c>
      <c r="J17" s="73">
        <f t="shared" si="5"/>
        <v>0</v>
      </c>
      <c r="K17" s="73">
        <f t="shared" si="5"/>
        <v>0</v>
      </c>
      <c r="L17" s="73">
        <f t="shared" si="5"/>
        <v>0</v>
      </c>
      <c r="M17" s="73">
        <f t="shared" si="5"/>
        <v>0</v>
      </c>
      <c r="N17" s="73">
        <f t="shared" si="1"/>
        <v>1376815</v>
      </c>
      <c r="O17" s="75">
        <f t="shared" si="2"/>
        <v>214.52399501402306</v>
      </c>
      <c r="P17" s="76"/>
    </row>
    <row r="18" spans="1:16" ht="15">
      <c r="A18" s="64"/>
      <c r="B18" s="65">
        <v>541</v>
      </c>
      <c r="C18" s="66" t="s">
        <v>57</v>
      </c>
      <c r="D18" s="67">
        <v>0</v>
      </c>
      <c r="E18" s="67">
        <v>1376815</v>
      </c>
      <c r="F18" s="67">
        <v>0</v>
      </c>
      <c r="G18" s="67">
        <v>0</v>
      </c>
      <c r="H18" s="67">
        <v>0</v>
      </c>
      <c r="I18" s="67">
        <v>0</v>
      </c>
      <c r="J18" s="67">
        <v>0</v>
      </c>
      <c r="K18" s="67">
        <v>0</v>
      </c>
      <c r="L18" s="67">
        <v>0</v>
      </c>
      <c r="M18" s="67">
        <v>0</v>
      </c>
      <c r="N18" s="67">
        <f t="shared" si="1"/>
        <v>1376815</v>
      </c>
      <c r="O18" s="68">
        <f t="shared" si="2"/>
        <v>214.52399501402306</v>
      </c>
      <c r="P18" s="69"/>
    </row>
    <row r="19" spans="1:16" ht="15.75">
      <c r="A19" s="70" t="s">
        <v>32</v>
      </c>
      <c r="B19" s="71"/>
      <c r="C19" s="72"/>
      <c r="D19" s="73">
        <f aca="true" t="shared" si="6" ref="D19:M19">SUM(D20:D20)</f>
        <v>5250</v>
      </c>
      <c r="E19" s="73">
        <f t="shared" si="6"/>
        <v>0</v>
      </c>
      <c r="F19" s="73">
        <f t="shared" si="6"/>
        <v>0</v>
      </c>
      <c r="G19" s="73">
        <f t="shared" si="6"/>
        <v>0</v>
      </c>
      <c r="H19" s="73">
        <f t="shared" si="6"/>
        <v>0</v>
      </c>
      <c r="I19" s="73">
        <f t="shared" si="6"/>
        <v>0</v>
      </c>
      <c r="J19" s="73">
        <f t="shared" si="6"/>
        <v>0</v>
      </c>
      <c r="K19" s="73">
        <f t="shared" si="6"/>
        <v>0</v>
      </c>
      <c r="L19" s="73">
        <f t="shared" si="6"/>
        <v>0</v>
      </c>
      <c r="M19" s="73">
        <f t="shared" si="6"/>
        <v>0</v>
      </c>
      <c r="N19" s="73">
        <f t="shared" si="1"/>
        <v>5250</v>
      </c>
      <c r="O19" s="75">
        <f t="shared" si="2"/>
        <v>0.8180118416952321</v>
      </c>
      <c r="P19" s="76"/>
    </row>
    <row r="20" spans="1:16" ht="15">
      <c r="A20" s="64"/>
      <c r="B20" s="65">
        <v>559</v>
      </c>
      <c r="C20" s="66" t="s">
        <v>33</v>
      </c>
      <c r="D20" s="67">
        <v>5250</v>
      </c>
      <c r="E20" s="67">
        <v>0</v>
      </c>
      <c r="F20" s="67">
        <v>0</v>
      </c>
      <c r="G20" s="67">
        <v>0</v>
      </c>
      <c r="H20" s="67">
        <v>0</v>
      </c>
      <c r="I20" s="67">
        <v>0</v>
      </c>
      <c r="J20" s="67">
        <v>0</v>
      </c>
      <c r="K20" s="67">
        <v>0</v>
      </c>
      <c r="L20" s="67">
        <v>0</v>
      </c>
      <c r="M20" s="67">
        <v>0</v>
      </c>
      <c r="N20" s="67">
        <f t="shared" si="1"/>
        <v>5250</v>
      </c>
      <c r="O20" s="68">
        <f t="shared" si="2"/>
        <v>0.8180118416952321</v>
      </c>
      <c r="P20" s="69"/>
    </row>
    <row r="21" spans="1:16" ht="15.75">
      <c r="A21" s="70" t="s">
        <v>34</v>
      </c>
      <c r="B21" s="71"/>
      <c r="C21" s="72"/>
      <c r="D21" s="73">
        <f aca="true" t="shared" si="7" ref="D21:M21">SUM(D22:D22)</f>
        <v>46</v>
      </c>
      <c r="E21" s="73">
        <f t="shared" si="7"/>
        <v>0</v>
      </c>
      <c r="F21" s="73">
        <f t="shared" si="7"/>
        <v>0</v>
      </c>
      <c r="G21" s="73">
        <f t="shared" si="7"/>
        <v>0</v>
      </c>
      <c r="H21" s="73">
        <f t="shared" si="7"/>
        <v>0</v>
      </c>
      <c r="I21" s="73">
        <f t="shared" si="7"/>
        <v>0</v>
      </c>
      <c r="J21" s="73">
        <f t="shared" si="7"/>
        <v>0</v>
      </c>
      <c r="K21" s="73">
        <f t="shared" si="7"/>
        <v>0</v>
      </c>
      <c r="L21" s="73">
        <f t="shared" si="7"/>
        <v>0</v>
      </c>
      <c r="M21" s="73">
        <f t="shared" si="7"/>
        <v>0</v>
      </c>
      <c r="N21" s="73">
        <f t="shared" si="1"/>
        <v>46</v>
      </c>
      <c r="O21" s="75">
        <f t="shared" si="2"/>
        <v>0.007167341851043939</v>
      </c>
      <c r="P21" s="76"/>
    </row>
    <row r="22" spans="1:16" ht="15">
      <c r="A22" s="64"/>
      <c r="B22" s="65">
        <v>562</v>
      </c>
      <c r="C22" s="66" t="s">
        <v>58</v>
      </c>
      <c r="D22" s="67">
        <v>46</v>
      </c>
      <c r="E22" s="67">
        <v>0</v>
      </c>
      <c r="F22" s="67">
        <v>0</v>
      </c>
      <c r="G22" s="67">
        <v>0</v>
      </c>
      <c r="H22" s="67">
        <v>0</v>
      </c>
      <c r="I22" s="67">
        <v>0</v>
      </c>
      <c r="J22" s="67">
        <v>0</v>
      </c>
      <c r="K22" s="67">
        <v>0</v>
      </c>
      <c r="L22" s="67">
        <v>0</v>
      </c>
      <c r="M22" s="67">
        <v>0</v>
      </c>
      <c r="N22" s="67">
        <f t="shared" si="1"/>
        <v>46</v>
      </c>
      <c r="O22" s="68">
        <f t="shared" si="2"/>
        <v>0.007167341851043939</v>
      </c>
      <c r="P22" s="69"/>
    </row>
    <row r="23" spans="1:16" ht="15.75">
      <c r="A23" s="70" t="s">
        <v>36</v>
      </c>
      <c r="B23" s="71"/>
      <c r="C23" s="72"/>
      <c r="D23" s="73">
        <f aca="true" t="shared" si="8" ref="D23:M23">SUM(D24:D24)</f>
        <v>180241</v>
      </c>
      <c r="E23" s="73">
        <f t="shared" si="8"/>
        <v>0</v>
      </c>
      <c r="F23" s="73">
        <f t="shared" si="8"/>
        <v>0</v>
      </c>
      <c r="G23" s="73">
        <f t="shared" si="8"/>
        <v>0</v>
      </c>
      <c r="H23" s="73">
        <f t="shared" si="8"/>
        <v>0</v>
      </c>
      <c r="I23" s="73">
        <f t="shared" si="8"/>
        <v>0</v>
      </c>
      <c r="J23" s="73">
        <f t="shared" si="8"/>
        <v>0</v>
      </c>
      <c r="K23" s="73">
        <f t="shared" si="8"/>
        <v>0</v>
      </c>
      <c r="L23" s="73">
        <f t="shared" si="8"/>
        <v>0</v>
      </c>
      <c r="M23" s="73">
        <f t="shared" si="8"/>
        <v>0</v>
      </c>
      <c r="N23" s="73">
        <f t="shared" si="1"/>
        <v>180241</v>
      </c>
      <c r="O23" s="75">
        <f t="shared" si="2"/>
        <v>28.083670925521968</v>
      </c>
      <c r="P23" s="69"/>
    </row>
    <row r="24" spans="1:16" ht="15">
      <c r="A24" s="64"/>
      <c r="B24" s="65">
        <v>572</v>
      </c>
      <c r="C24" s="66" t="s">
        <v>59</v>
      </c>
      <c r="D24" s="67">
        <v>180241</v>
      </c>
      <c r="E24" s="67">
        <v>0</v>
      </c>
      <c r="F24" s="67">
        <v>0</v>
      </c>
      <c r="G24" s="67">
        <v>0</v>
      </c>
      <c r="H24" s="67">
        <v>0</v>
      </c>
      <c r="I24" s="67">
        <v>0</v>
      </c>
      <c r="J24" s="67">
        <v>0</v>
      </c>
      <c r="K24" s="67">
        <v>0</v>
      </c>
      <c r="L24" s="67">
        <v>0</v>
      </c>
      <c r="M24" s="67">
        <v>0</v>
      </c>
      <c r="N24" s="67">
        <f t="shared" si="1"/>
        <v>180241</v>
      </c>
      <c r="O24" s="68">
        <f t="shared" si="2"/>
        <v>28.083670925521968</v>
      </c>
      <c r="P24" s="69"/>
    </row>
    <row r="25" spans="1:16" ht="15.75">
      <c r="A25" s="70" t="s">
        <v>60</v>
      </c>
      <c r="B25" s="71"/>
      <c r="C25" s="72"/>
      <c r="D25" s="73">
        <f aca="true" t="shared" si="9" ref="D25:M25">SUM(D26:D26)</f>
        <v>751210</v>
      </c>
      <c r="E25" s="73">
        <f t="shared" si="9"/>
        <v>0</v>
      </c>
      <c r="F25" s="73">
        <f t="shared" si="9"/>
        <v>0</v>
      </c>
      <c r="G25" s="73">
        <f t="shared" si="9"/>
        <v>0</v>
      </c>
      <c r="H25" s="73">
        <f t="shared" si="9"/>
        <v>0</v>
      </c>
      <c r="I25" s="73">
        <f t="shared" si="9"/>
        <v>0</v>
      </c>
      <c r="J25" s="73">
        <f t="shared" si="9"/>
        <v>0</v>
      </c>
      <c r="K25" s="73">
        <f t="shared" si="9"/>
        <v>0</v>
      </c>
      <c r="L25" s="73">
        <f t="shared" si="9"/>
        <v>0</v>
      </c>
      <c r="M25" s="73">
        <f t="shared" si="9"/>
        <v>0</v>
      </c>
      <c r="N25" s="73">
        <f t="shared" si="1"/>
        <v>751210</v>
      </c>
      <c r="O25" s="75">
        <f t="shared" si="2"/>
        <v>117.04736678092864</v>
      </c>
      <c r="P25" s="69"/>
    </row>
    <row r="26" spans="1:16" ht="15.75" thickBot="1">
      <c r="A26" s="64"/>
      <c r="B26" s="65">
        <v>581</v>
      </c>
      <c r="C26" s="66" t="s">
        <v>61</v>
      </c>
      <c r="D26" s="67">
        <v>751210</v>
      </c>
      <c r="E26" s="67">
        <v>0</v>
      </c>
      <c r="F26" s="67">
        <v>0</v>
      </c>
      <c r="G26" s="67">
        <v>0</v>
      </c>
      <c r="H26" s="67">
        <v>0</v>
      </c>
      <c r="I26" s="67">
        <v>0</v>
      </c>
      <c r="J26" s="67">
        <v>0</v>
      </c>
      <c r="K26" s="67">
        <v>0</v>
      </c>
      <c r="L26" s="67">
        <v>0</v>
      </c>
      <c r="M26" s="67">
        <v>0</v>
      </c>
      <c r="N26" s="67">
        <f t="shared" si="1"/>
        <v>751210</v>
      </c>
      <c r="O26" s="68">
        <f t="shared" si="2"/>
        <v>117.04736678092864</v>
      </c>
      <c r="P26" s="69"/>
    </row>
    <row r="27" spans="1:119" ht="16.5" thickBot="1">
      <c r="A27" s="77" t="s">
        <v>10</v>
      </c>
      <c r="B27" s="78"/>
      <c r="C27" s="79"/>
      <c r="D27" s="80">
        <f aca="true" t="shared" si="10" ref="D27:M27">SUM(D5,D12,D15,D17,D19,D21,D23,D25)</f>
        <v>4703041</v>
      </c>
      <c r="E27" s="80">
        <f t="shared" si="10"/>
        <v>1544181</v>
      </c>
      <c r="F27" s="80">
        <f t="shared" si="10"/>
        <v>375265</v>
      </c>
      <c r="G27" s="80">
        <f t="shared" si="10"/>
        <v>0</v>
      </c>
      <c r="H27" s="80">
        <f t="shared" si="10"/>
        <v>0</v>
      </c>
      <c r="I27" s="80">
        <f t="shared" si="10"/>
        <v>0</v>
      </c>
      <c r="J27" s="80">
        <f t="shared" si="10"/>
        <v>0</v>
      </c>
      <c r="K27" s="80">
        <f t="shared" si="10"/>
        <v>0</v>
      </c>
      <c r="L27" s="80">
        <f t="shared" si="10"/>
        <v>0</v>
      </c>
      <c r="M27" s="80">
        <f t="shared" si="10"/>
        <v>0</v>
      </c>
      <c r="N27" s="80">
        <f t="shared" si="1"/>
        <v>6622487</v>
      </c>
      <c r="O27" s="81">
        <f t="shared" si="2"/>
        <v>1031.8614833281397</v>
      </c>
      <c r="P27" s="62"/>
      <c r="Q27" s="82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  <c r="AE27" s="83"/>
      <c r="AF27" s="83"/>
      <c r="AG27" s="83"/>
      <c r="AH27" s="83"/>
      <c r="AI27" s="83"/>
      <c r="AJ27" s="83"/>
      <c r="AK27" s="83"/>
      <c r="AL27" s="83"/>
      <c r="AM27" s="83"/>
      <c r="AN27" s="83"/>
      <c r="AO27" s="83"/>
      <c r="AP27" s="83"/>
      <c r="AQ27" s="83"/>
      <c r="AR27" s="83"/>
      <c r="AS27" s="83"/>
      <c r="AT27" s="83"/>
      <c r="AU27" s="83"/>
      <c r="AV27" s="83"/>
      <c r="AW27" s="83"/>
      <c r="AX27" s="83"/>
      <c r="AY27" s="83"/>
      <c r="AZ27" s="83"/>
      <c r="BA27" s="83"/>
      <c r="BB27" s="83"/>
      <c r="BC27" s="83"/>
      <c r="BD27" s="83"/>
      <c r="BE27" s="83"/>
      <c r="BF27" s="83"/>
      <c r="BG27" s="83"/>
      <c r="BH27" s="83"/>
      <c r="BI27" s="83"/>
      <c r="BJ27" s="83"/>
      <c r="BK27" s="83"/>
      <c r="BL27" s="83"/>
      <c r="BM27" s="83"/>
      <c r="BN27" s="83"/>
      <c r="BO27" s="83"/>
      <c r="BP27" s="83"/>
      <c r="BQ27" s="83"/>
      <c r="BR27" s="83"/>
      <c r="BS27" s="83"/>
      <c r="BT27" s="83"/>
      <c r="BU27" s="83"/>
      <c r="BV27" s="83"/>
      <c r="BW27" s="83"/>
      <c r="BX27" s="83"/>
      <c r="BY27" s="83"/>
      <c r="BZ27" s="83"/>
      <c r="CA27" s="83"/>
      <c r="CB27" s="83"/>
      <c r="CC27" s="83"/>
      <c r="CD27" s="83"/>
      <c r="CE27" s="83"/>
      <c r="CF27" s="83"/>
      <c r="CG27" s="83"/>
      <c r="CH27" s="83"/>
      <c r="CI27" s="83"/>
      <c r="CJ27" s="83"/>
      <c r="CK27" s="83"/>
      <c r="CL27" s="83"/>
      <c r="CM27" s="83"/>
      <c r="CN27" s="83"/>
      <c r="CO27" s="83"/>
      <c r="CP27" s="83"/>
      <c r="CQ27" s="83"/>
      <c r="CR27" s="83"/>
      <c r="CS27" s="83"/>
      <c r="CT27" s="83"/>
      <c r="CU27" s="83"/>
      <c r="CV27" s="83"/>
      <c r="CW27" s="83"/>
      <c r="CX27" s="83"/>
      <c r="CY27" s="83"/>
      <c r="CZ27" s="83"/>
      <c r="DA27" s="83"/>
      <c r="DB27" s="83"/>
      <c r="DC27" s="83"/>
      <c r="DD27" s="83"/>
      <c r="DE27" s="83"/>
      <c r="DF27" s="83"/>
      <c r="DG27" s="83"/>
      <c r="DH27" s="83"/>
      <c r="DI27" s="83"/>
      <c r="DJ27" s="83"/>
      <c r="DK27" s="83"/>
      <c r="DL27" s="83"/>
      <c r="DM27" s="83"/>
      <c r="DN27" s="83"/>
      <c r="DO27" s="83"/>
    </row>
    <row r="28" spans="1:15" ht="15">
      <c r="A28" s="84"/>
      <c r="B28" s="85"/>
      <c r="C28" s="85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7"/>
    </row>
    <row r="29" spans="1:15" ht="15">
      <c r="A29" s="88"/>
      <c r="B29" s="89"/>
      <c r="C29" s="89"/>
      <c r="D29" s="90"/>
      <c r="E29" s="90"/>
      <c r="F29" s="90"/>
      <c r="G29" s="90"/>
      <c r="H29" s="90"/>
      <c r="I29" s="90"/>
      <c r="J29" s="90"/>
      <c r="K29" s="90"/>
      <c r="L29" s="117" t="s">
        <v>62</v>
      </c>
      <c r="M29" s="117"/>
      <c r="N29" s="117"/>
      <c r="O29" s="91">
        <v>6418</v>
      </c>
    </row>
    <row r="30" spans="1:15" ht="15">
      <c r="A30" s="118"/>
      <c r="B30" s="119"/>
      <c r="C30" s="119"/>
      <c r="D30" s="119"/>
      <c r="E30" s="119"/>
      <c r="F30" s="119"/>
      <c r="G30" s="119"/>
      <c r="H30" s="119"/>
      <c r="I30" s="119"/>
      <c r="J30" s="119"/>
      <c r="K30" s="119"/>
      <c r="L30" s="119"/>
      <c r="M30" s="119"/>
      <c r="N30" s="119"/>
      <c r="O30" s="120"/>
    </row>
    <row r="31" spans="1:15" ht="15.75" customHeight="1" thickBot="1">
      <c r="A31" s="121" t="s">
        <v>47</v>
      </c>
      <c r="B31" s="122"/>
      <c r="C31" s="122"/>
      <c r="D31" s="122"/>
      <c r="E31" s="122"/>
      <c r="F31" s="122"/>
      <c r="G31" s="122"/>
      <c r="H31" s="122"/>
      <c r="I31" s="122"/>
      <c r="J31" s="122"/>
      <c r="K31" s="122"/>
      <c r="L31" s="122"/>
      <c r="M31" s="122"/>
      <c r="N31" s="122"/>
      <c r="O31" s="123"/>
    </row>
  </sheetData>
  <sheetProtection/>
  <mergeCells count="10">
    <mergeCell ref="L29:N29"/>
    <mergeCell ref="A30:O30"/>
    <mergeCell ref="A31:O3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  <ignoredErrors>
    <ignoredError sqref="N22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1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50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SUM(D6:D11)</f>
        <v>1254334</v>
      </c>
      <c r="E5" s="26">
        <f t="shared" si="0"/>
        <v>0</v>
      </c>
      <c r="F5" s="26">
        <f t="shared" si="0"/>
        <v>370632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aca="true" t="shared" si="1" ref="N5:N27">SUM(D5:M5)</f>
        <v>1624966</v>
      </c>
      <c r="O5" s="32">
        <f aca="true" t="shared" si="2" ref="O5:O27">(N5/O$29)</f>
        <v>255.85986458825383</v>
      </c>
      <c r="P5" s="6"/>
    </row>
    <row r="6" spans="1:16" ht="15">
      <c r="A6" s="12"/>
      <c r="B6" s="44">
        <v>511</v>
      </c>
      <c r="C6" s="20" t="s">
        <v>19</v>
      </c>
      <c r="D6" s="46">
        <v>55022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55022</v>
      </c>
      <c r="O6" s="47">
        <f t="shared" si="2"/>
        <v>8.663517556290348</v>
      </c>
      <c r="P6" s="9"/>
    </row>
    <row r="7" spans="1:16" ht="15">
      <c r="A7" s="12"/>
      <c r="B7" s="44">
        <v>512</v>
      </c>
      <c r="C7" s="20" t="s">
        <v>20</v>
      </c>
      <c r="D7" s="46">
        <v>134475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134475</v>
      </c>
      <c r="O7" s="47">
        <f t="shared" si="2"/>
        <v>21.17383089277279</v>
      </c>
      <c r="P7" s="9"/>
    </row>
    <row r="8" spans="1:16" ht="15">
      <c r="A8" s="12"/>
      <c r="B8" s="44">
        <v>513</v>
      </c>
      <c r="C8" s="20" t="s">
        <v>21</v>
      </c>
      <c r="D8" s="46">
        <v>380439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380439</v>
      </c>
      <c r="O8" s="47">
        <f t="shared" si="2"/>
        <v>59.90222012281531</v>
      </c>
      <c r="P8" s="9"/>
    </row>
    <row r="9" spans="1:16" ht="15">
      <c r="A9" s="12"/>
      <c r="B9" s="44">
        <v>515</v>
      </c>
      <c r="C9" s="20" t="s">
        <v>22</v>
      </c>
      <c r="D9" s="46">
        <v>134943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134943</v>
      </c>
      <c r="O9" s="47">
        <f t="shared" si="2"/>
        <v>21.24752007557865</v>
      </c>
      <c r="P9" s="9"/>
    </row>
    <row r="10" spans="1:16" ht="15">
      <c r="A10" s="12"/>
      <c r="B10" s="44">
        <v>517</v>
      </c>
      <c r="C10" s="20" t="s">
        <v>23</v>
      </c>
      <c r="D10" s="46">
        <v>0</v>
      </c>
      <c r="E10" s="46">
        <v>0</v>
      </c>
      <c r="F10" s="46">
        <v>370632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370632</v>
      </c>
      <c r="O10" s="47">
        <f t="shared" si="2"/>
        <v>58.35805384978744</v>
      </c>
      <c r="P10" s="9"/>
    </row>
    <row r="11" spans="1:16" ht="15">
      <c r="A11" s="12"/>
      <c r="B11" s="44">
        <v>519</v>
      </c>
      <c r="C11" s="20" t="s">
        <v>24</v>
      </c>
      <c r="D11" s="46">
        <v>549455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549455</v>
      </c>
      <c r="O11" s="47">
        <f t="shared" si="2"/>
        <v>86.51472209100929</v>
      </c>
      <c r="P11" s="9"/>
    </row>
    <row r="12" spans="1:16" ht="15.75">
      <c r="A12" s="28" t="s">
        <v>25</v>
      </c>
      <c r="B12" s="29"/>
      <c r="C12" s="30"/>
      <c r="D12" s="31">
        <f aca="true" t="shared" si="3" ref="D12:M12">SUM(D13:D14)</f>
        <v>1741133</v>
      </c>
      <c r="E12" s="31">
        <f t="shared" si="3"/>
        <v>0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1741133</v>
      </c>
      <c r="O12" s="43">
        <f t="shared" si="2"/>
        <v>274.1509998425445</v>
      </c>
      <c r="P12" s="10"/>
    </row>
    <row r="13" spans="1:16" ht="15">
      <c r="A13" s="12"/>
      <c r="B13" s="44">
        <v>521</v>
      </c>
      <c r="C13" s="20" t="s">
        <v>26</v>
      </c>
      <c r="D13" s="46">
        <v>1563116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1563116</v>
      </c>
      <c r="O13" s="47">
        <f t="shared" si="2"/>
        <v>246.12124074948827</v>
      </c>
      <c r="P13" s="9"/>
    </row>
    <row r="14" spans="1:16" ht="15">
      <c r="A14" s="12"/>
      <c r="B14" s="44">
        <v>524</v>
      </c>
      <c r="C14" s="20" t="s">
        <v>27</v>
      </c>
      <c r="D14" s="46">
        <v>178017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178017</v>
      </c>
      <c r="O14" s="47">
        <f t="shared" si="2"/>
        <v>28.02975909305621</v>
      </c>
      <c r="P14" s="9"/>
    </row>
    <row r="15" spans="1:16" ht="15.75">
      <c r="A15" s="28" t="s">
        <v>28</v>
      </c>
      <c r="B15" s="29"/>
      <c r="C15" s="30"/>
      <c r="D15" s="31">
        <f aca="true" t="shared" si="4" ref="D15:M15">SUM(D16:D16)</f>
        <v>795231</v>
      </c>
      <c r="E15" s="31">
        <f t="shared" si="4"/>
        <v>0</v>
      </c>
      <c r="F15" s="31">
        <f t="shared" si="4"/>
        <v>0</v>
      </c>
      <c r="G15" s="31">
        <f t="shared" si="4"/>
        <v>0</v>
      </c>
      <c r="H15" s="31">
        <f t="shared" si="4"/>
        <v>0</v>
      </c>
      <c r="I15" s="31">
        <f t="shared" si="4"/>
        <v>0</v>
      </c>
      <c r="J15" s="31">
        <f t="shared" si="4"/>
        <v>0</v>
      </c>
      <c r="K15" s="31">
        <f t="shared" si="4"/>
        <v>0</v>
      </c>
      <c r="L15" s="31">
        <f t="shared" si="4"/>
        <v>0</v>
      </c>
      <c r="M15" s="31">
        <f t="shared" si="4"/>
        <v>0</v>
      </c>
      <c r="N15" s="42">
        <f t="shared" si="1"/>
        <v>795231</v>
      </c>
      <c r="O15" s="43">
        <f t="shared" si="2"/>
        <v>125.2135096835144</v>
      </c>
      <c r="P15" s="10"/>
    </row>
    <row r="16" spans="1:16" ht="15">
      <c r="A16" s="12"/>
      <c r="B16" s="44">
        <v>534</v>
      </c>
      <c r="C16" s="20" t="s">
        <v>29</v>
      </c>
      <c r="D16" s="46">
        <v>795231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795231</v>
      </c>
      <c r="O16" s="47">
        <f t="shared" si="2"/>
        <v>125.2135096835144</v>
      </c>
      <c r="P16" s="9"/>
    </row>
    <row r="17" spans="1:16" ht="15.75">
      <c r="A17" s="28" t="s">
        <v>30</v>
      </c>
      <c r="B17" s="29"/>
      <c r="C17" s="30"/>
      <c r="D17" s="31">
        <f aca="true" t="shared" si="5" ref="D17:M17">SUM(D18:D18)</f>
        <v>0</v>
      </c>
      <c r="E17" s="31">
        <f t="shared" si="5"/>
        <v>1274289</v>
      </c>
      <c r="F17" s="31">
        <f t="shared" si="5"/>
        <v>0</v>
      </c>
      <c r="G17" s="31">
        <f t="shared" si="5"/>
        <v>0</v>
      </c>
      <c r="H17" s="31">
        <f t="shared" si="5"/>
        <v>0</v>
      </c>
      <c r="I17" s="31">
        <f t="shared" si="5"/>
        <v>0</v>
      </c>
      <c r="J17" s="31">
        <f t="shared" si="5"/>
        <v>0</v>
      </c>
      <c r="K17" s="31">
        <f t="shared" si="5"/>
        <v>0</v>
      </c>
      <c r="L17" s="31">
        <f t="shared" si="5"/>
        <v>0</v>
      </c>
      <c r="M17" s="31">
        <f t="shared" si="5"/>
        <v>0</v>
      </c>
      <c r="N17" s="31">
        <f t="shared" si="1"/>
        <v>1274289</v>
      </c>
      <c r="O17" s="43">
        <f t="shared" si="2"/>
        <v>200.64383561643837</v>
      </c>
      <c r="P17" s="10"/>
    </row>
    <row r="18" spans="1:16" ht="15">
      <c r="A18" s="12"/>
      <c r="B18" s="44">
        <v>541</v>
      </c>
      <c r="C18" s="20" t="s">
        <v>31</v>
      </c>
      <c r="D18" s="46">
        <v>0</v>
      </c>
      <c r="E18" s="46">
        <v>1274289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1274289</v>
      </c>
      <c r="O18" s="47">
        <f t="shared" si="2"/>
        <v>200.64383561643837</v>
      </c>
      <c r="P18" s="9"/>
    </row>
    <row r="19" spans="1:16" ht="15.75">
      <c r="A19" s="28" t="s">
        <v>32</v>
      </c>
      <c r="B19" s="29"/>
      <c r="C19" s="30"/>
      <c r="D19" s="31">
        <f aca="true" t="shared" si="6" ref="D19:M19">SUM(D20:D20)</f>
        <v>200</v>
      </c>
      <c r="E19" s="31">
        <f t="shared" si="6"/>
        <v>0</v>
      </c>
      <c r="F19" s="31">
        <f t="shared" si="6"/>
        <v>0</v>
      </c>
      <c r="G19" s="31">
        <f t="shared" si="6"/>
        <v>0</v>
      </c>
      <c r="H19" s="31">
        <f t="shared" si="6"/>
        <v>0</v>
      </c>
      <c r="I19" s="31">
        <f t="shared" si="6"/>
        <v>0</v>
      </c>
      <c r="J19" s="31">
        <f t="shared" si="6"/>
        <v>0</v>
      </c>
      <c r="K19" s="31">
        <f t="shared" si="6"/>
        <v>0</v>
      </c>
      <c r="L19" s="31">
        <f t="shared" si="6"/>
        <v>0</v>
      </c>
      <c r="M19" s="31">
        <f t="shared" si="6"/>
        <v>0</v>
      </c>
      <c r="N19" s="31">
        <f t="shared" si="1"/>
        <v>200</v>
      </c>
      <c r="O19" s="43">
        <f t="shared" si="2"/>
        <v>0.0314911037631869</v>
      </c>
      <c r="P19" s="10"/>
    </row>
    <row r="20" spans="1:16" ht="15">
      <c r="A20" s="13"/>
      <c r="B20" s="45">
        <v>559</v>
      </c>
      <c r="C20" s="21" t="s">
        <v>33</v>
      </c>
      <c r="D20" s="46">
        <v>200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200</v>
      </c>
      <c r="O20" s="47">
        <f t="shared" si="2"/>
        <v>0.0314911037631869</v>
      </c>
      <c r="P20" s="9"/>
    </row>
    <row r="21" spans="1:16" ht="15.75">
      <c r="A21" s="28" t="s">
        <v>34</v>
      </c>
      <c r="B21" s="29"/>
      <c r="C21" s="30"/>
      <c r="D21" s="31">
        <f aca="true" t="shared" si="7" ref="D21:M21">SUM(D22:D22)</f>
        <v>47</v>
      </c>
      <c r="E21" s="31">
        <f t="shared" si="7"/>
        <v>0</v>
      </c>
      <c r="F21" s="31">
        <f t="shared" si="7"/>
        <v>0</v>
      </c>
      <c r="G21" s="31">
        <f t="shared" si="7"/>
        <v>0</v>
      </c>
      <c r="H21" s="31">
        <f t="shared" si="7"/>
        <v>0</v>
      </c>
      <c r="I21" s="31">
        <f t="shared" si="7"/>
        <v>0</v>
      </c>
      <c r="J21" s="31">
        <f t="shared" si="7"/>
        <v>0</v>
      </c>
      <c r="K21" s="31">
        <f t="shared" si="7"/>
        <v>0</v>
      </c>
      <c r="L21" s="31">
        <f t="shared" si="7"/>
        <v>0</v>
      </c>
      <c r="M21" s="31">
        <f t="shared" si="7"/>
        <v>0</v>
      </c>
      <c r="N21" s="31">
        <f t="shared" si="1"/>
        <v>47</v>
      </c>
      <c r="O21" s="43">
        <f t="shared" si="2"/>
        <v>0.007400409384348922</v>
      </c>
      <c r="P21" s="10"/>
    </row>
    <row r="22" spans="1:16" ht="15">
      <c r="A22" s="12"/>
      <c r="B22" s="44">
        <v>562</v>
      </c>
      <c r="C22" s="20" t="s">
        <v>35</v>
      </c>
      <c r="D22" s="46">
        <v>47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47</v>
      </c>
      <c r="O22" s="47">
        <f t="shared" si="2"/>
        <v>0.007400409384348922</v>
      </c>
      <c r="P22" s="9"/>
    </row>
    <row r="23" spans="1:16" ht="15.75">
      <c r="A23" s="28" t="s">
        <v>36</v>
      </c>
      <c r="B23" s="29"/>
      <c r="C23" s="30"/>
      <c r="D23" s="31">
        <f aca="true" t="shared" si="8" ref="D23:M23">SUM(D24:D24)</f>
        <v>118440</v>
      </c>
      <c r="E23" s="31">
        <f t="shared" si="8"/>
        <v>0</v>
      </c>
      <c r="F23" s="31">
        <f t="shared" si="8"/>
        <v>114268</v>
      </c>
      <c r="G23" s="31">
        <f t="shared" si="8"/>
        <v>0</v>
      </c>
      <c r="H23" s="31">
        <f t="shared" si="8"/>
        <v>0</v>
      </c>
      <c r="I23" s="31">
        <f t="shared" si="8"/>
        <v>0</v>
      </c>
      <c r="J23" s="31">
        <f t="shared" si="8"/>
        <v>0</v>
      </c>
      <c r="K23" s="31">
        <f t="shared" si="8"/>
        <v>0</v>
      </c>
      <c r="L23" s="31">
        <f t="shared" si="8"/>
        <v>0</v>
      </c>
      <c r="M23" s="31">
        <f t="shared" si="8"/>
        <v>0</v>
      </c>
      <c r="N23" s="31">
        <f t="shared" si="1"/>
        <v>232708</v>
      </c>
      <c r="O23" s="43">
        <f t="shared" si="2"/>
        <v>36.64115887261848</v>
      </c>
      <c r="P23" s="9"/>
    </row>
    <row r="24" spans="1:16" ht="15">
      <c r="A24" s="12"/>
      <c r="B24" s="44">
        <v>572</v>
      </c>
      <c r="C24" s="20" t="s">
        <v>37</v>
      </c>
      <c r="D24" s="46">
        <v>118440</v>
      </c>
      <c r="E24" s="46">
        <v>0</v>
      </c>
      <c r="F24" s="46">
        <v>114268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232708</v>
      </c>
      <c r="O24" s="47">
        <f t="shared" si="2"/>
        <v>36.64115887261848</v>
      </c>
      <c r="P24" s="9"/>
    </row>
    <row r="25" spans="1:16" ht="15.75">
      <c r="A25" s="28" t="s">
        <v>39</v>
      </c>
      <c r="B25" s="29"/>
      <c r="C25" s="30"/>
      <c r="D25" s="31">
        <f aca="true" t="shared" si="9" ref="D25:M25">SUM(D26:D26)</f>
        <v>566300</v>
      </c>
      <c r="E25" s="31">
        <f t="shared" si="9"/>
        <v>0</v>
      </c>
      <c r="F25" s="31">
        <f t="shared" si="9"/>
        <v>0</v>
      </c>
      <c r="G25" s="31">
        <f t="shared" si="9"/>
        <v>0</v>
      </c>
      <c r="H25" s="31">
        <f t="shared" si="9"/>
        <v>0</v>
      </c>
      <c r="I25" s="31">
        <f t="shared" si="9"/>
        <v>0</v>
      </c>
      <c r="J25" s="31">
        <f t="shared" si="9"/>
        <v>0</v>
      </c>
      <c r="K25" s="31">
        <f t="shared" si="9"/>
        <v>0</v>
      </c>
      <c r="L25" s="31">
        <f t="shared" si="9"/>
        <v>0</v>
      </c>
      <c r="M25" s="31">
        <f t="shared" si="9"/>
        <v>0</v>
      </c>
      <c r="N25" s="31">
        <f t="shared" si="1"/>
        <v>566300</v>
      </c>
      <c r="O25" s="43">
        <f t="shared" si="2"/>
        <v>89.1670603054637</v>
      </c>
      <c r="P25" s="9"/>
    </row>
    <row r="26" spans="1:16" ht="15.75" thickBot="1">
      <c r="A26" s="12"/>
      <c r="B26" s="44">
        <v>581</v>
      </c>
      <c r="C26" s="20" t="s">
        <v>38</v>
      </c>
      <c r="D26" s="46">
        <v>566300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566300</v>
      </c>
      <c r="O26" s="47">
        <f t="shared" si="2"/>
        <v>89.1670603054637</v>
      </c>
      <c r="P26" s="9"/>
    </row>
    <row r="27" spans="1:119" ht="16.5" thickBot="1">
      <c r="A27" s="14" t="s">
        <v>10</v>
      </c>
      <c r="B27" s="23"/>
      <c r="C27" s="22"/>
      <c r="D27" s="15">
        <f aca="true" t="shared" si="10" ref="D27:M27">SUM(D5,D12,D15,D17,D19,D21,D23,D25)</f>
        <v>4475685</v>
      </c>
      <c r="E27" s="15">
        <f t="shared" si="10"/>
        <v>1274289</v>
      </c>
      <c r="F27" s="15">
        <f t="shared" si="10"/>
        <v>484900</v>
      </c>
      <c r="G27" s="15">
        <f t="shared" si="10"/>
        <v>0</v>
      </c>
      <c r="H27" s="15">
        <f t="shared" si="10"/>
        <v>0</v>
      </c>
      <c r="I27" s="15">
        <f t="shared" si="10"/>
        <v>0</v>
      </c>
      <c r="J27" s="15">
        <f t="shared" si="10"/>
        <v>0</v>
      </c>
      <c r="K27" s="15">
        <f t="shared" si="10"/>
        <v>0</v>
      </c>
      <c r="L27" s="15">
        <f t="shared" si="10"/>
        <v>0</v>
      </c>
      <c r="M27" s="15">
        <f t="shared" si="10"/>
        <v>0</v>
      </c>
      <c r="N27" s="15">
        <f t="shared" si="1"/>
        <v>6234874</v>
      </c>
      <c r="O27" s="37">
        <f t="shared" si="2"/>
        <v>981.7153204219808</v>
      </c>
      <c r="P27" s="6"/>
      <c r="Q27" s="2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</row>
    <row r="28" spans="1:15" ht="15">
      <c r="A28" s="16"/>
      <c r="B28" s="18"/>
      <c r="C28" s="18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9"/>
    </row>
    <row r="29" spans="1:15" ht="15">
      <c r="A29" s="38"/>
      <c r="B29" s="39"/>
      <c r="C29" s="39"/>
      <c r="D29" s="40"/>
      <c r="E29" s="40"/>
      <c r="F29" s="40"/>
      <c r="G29" s="40"/>
      <c r="H29" s="40"/>
      <c r="I29" s="40"/>
      <c r="J29" s="40"/>
      <c r="K29" s="40"/>
      <c r="L29" s="93" t="s">
        <v>51</v>
      </c>
      <c r="M29" s="93"/>
      <c r="N29" s="93"/>
      <c r="O29" s="41">
        <v>6351</v>
      </c>
    </row>
    <row r="30" spans="1:15" ht="15">
      <c r="A30" s="94"/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6"/>
    </row>
    <row r="31" spans="1:15" ht="15.75" customHeight="1" thickBot="1">
      <c r="A31" s="97" t="s">
        <v>47</v>
      </c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9"/>
    </row>
  </sheetData>
  <sheetProtection/>
  <mergeCells count="10">
    <mergeCell ref="L29:N29"/>
    <mergeCell ref="A30:O30"/>
    <mergeCell ref="A31:O3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  <ignoredErrors>
    <ignoredError sqref="N2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Legislature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Florida Legislature</dc:creator>
  <cp:keywords/>
  <dc:description/>
  <cp:lastModifiedBy>O'Cain, Steve</cp:lastModifiedBy>
  <cp:lastPrinted>2022-04-22T19:01:51Z</cp:lastPrinted>
  <dcterms:created xsi:type="dcterms:W3CDTF">2000-08-31T21:26:31Z</dcterms:created>
  <dcterms:modified xsi:type="dcterms:W3CDTF">2022-04-22T19:02:01Z</dcterms:modified>
  <cp:category/>
  <cp:version/>
  <cp:contentType/>
  <cp:contentStatus/>
</cp:coreProperties>
</file>