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'2007'!$A$1:$O$23</definedName>
    <definedName name="_xlnm.Print_Area" localSheetId="14">'2008'!$A$1:$O$22</definedName>
    <definedName name="_xlnm.Print_Area" localSheetId="13">'2009'!$A$1:$O$23</definedName>
    <definedName name="_xlnm.Print_Area" localSheetId="12">'2010'!$A$1:$O$24</definedName>
    <definedName name="_xlnm.Print_Area" localSheetId="11">'2011'!$A$1:$O$24</definedName>
    <definedName name="_xlnm.Print_Area" localSheetId="10">'2012'!$A$1:$O$24</definedName>
    <definedName name="_xlnm.Print_Area" localSheetId="9">'2013'!$A$1:$O$24</definedName>
    <definedName name="_xlnm.Print_Area" localSheetId="8">'2014'!$A$1:$O$25</definedName>
    <definedName name="_xlnm.Print_Area" localSheetId="7">'2015'!$A$1:$O$22</definedName>
    <definedName name="_xlnm.Print_Area" localSheetId="6">'2016'!$A$1:$O$22</definedName>
    <definedName name="_xlnm.Print_Area" localSheetId="5">'2017'!$A$1:$O$22</definedName>
    <definedName name="_xlnm.Print_Area" localSheetId="4">'2018'!$A$1:$O$22</definedName>
    <definedName name="_xlnm.Print_Area" localSheetId="3">'2019'!$A$1:$O$22</definedName>
    <definedName name="_xlnm.Print_Area" localSheetId="2">'2020'!$A$1:$O$22</definedName>
    <definedName name="_xlnm.Print_Area" localSheetId="1">'2021'!$A$1:$P$24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8" l="1"/>
  <c r="F24" i="48"/>
  <c r="G24" i="48"/>
  <c r="H24" i="48"/>
  <c r="I24" i="48"/>
  <c r="J24" i="48"/>
  <c r="K24" i="48"/>
  <c r="L24" i="48"/>
  <c r="M24" i="48"/>
  <c r="N24" i="48"/>
  <c r="D24" i="48"/>
  <c r="O23" i="48" l="1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1" i="48" l="1"/>
  <c r="P21" i="48" s="1"/>
  <c r="O19" i="48"/>
  <c r="P19" i="48" s="1"/>
  <c r="O17" i="48"/>
  <c r="P17" i="48" s="1"/>
  <c r="O14" i="48"/>
  <c r="P14" i="48" s="1"/>
  <c r="O10" i="48"/>
  <c r="P10" i="48" s="1"/>
  <c r="O5" i="48"/>
  <c r="P5" i="48" s="1"/>
  <c r="D20" i="47"/>
  <c r="O19" i="47"/>
  <c r="P19" i="47"/>
  <c r="N18" i="47"/>
  <c r="M18" i="47"/>
  <c r="L18" i="47"/>
  <c r="K18" i="47"/>
  <c r="J18" i="47"/>
  <c r="I18" i="47"/>
  <c r="H18" i="47"/>
  <c r="G18" i="47"/>
  <c r="O18" i="47" s="1"/>
  <c r="P18" i="47" s="1"/>
  <c r="F18" i="47"/>
  <c r="E18" i="47"/>
  <c r="D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F20" i="47" s="1"/>
  <c r="E10" i="47"/>
  <c r="D10" i="47"/>
  <c r="O9" i="47"/>
  <c r="P9" i="47"/>
  <c r="O8" i="47"/>
  <c r="P8" i="47"/>
  <c r="O7" i="47"/>
  <c r="P7" i="47"/>
  <c r="O6" i="47"/>
  <c r="P6" i="47" s="1"/>
  <c r="N5" i="47"/>
  <c r="N20" i="47" s="1"/>
  <c r="M5" i="47"/>
  <c r="M20" i="47" s="1"/>
  <c r="L5" i="47"/>
  <c r="L20" i="47" s="1"/>
  <c r="K5" i="47"/>
  <c r="K20" i="47" s="1"/>
  <c r="J5" i="47"/>
  <c r="J20" i="47" s="1"/>
  <c r="I5" i="47"/>
  <c r="I20" i="47" s="1"/>
  <c r="H5" i="47"/>
  <c r="H20" i="47" s="1"/>
  <c r="G5" i="47"/>
  <c r="G20" i="47" s="1"/>
  <c r="F5" i="47"/>
  <c r="E5" i="47"/>
  <c r="E20" i="47" s="1"/>
  <c r="O20" i="47" s="1"/>
  <c r="P20" i="47" s="1"/>
  <c r="D5" i="47"/>
  <c r="M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M14" i="46"/>
  <c r="L14" i="46"/>
  <c r="K14" i="46"/>
  <c r="J14" i="46"/>
  <c r="I14" i="46"/>
  <c r="H14" i="46"/>
  <c r="G14" i="46"/>
  <c r="G18" i="46" s="1"/>
  <c r="F14" i="46"/>
  <c r="E14" i="46"/>
  <c r="N14" i="46" s="1"/>
  <c r="O14" i="46" s="1"/>
  <c r="D14" i="46"/>
  <c r="N13" i="46"/>
  <c r="O13" i="46"/>
  <c r="N12" i="46"/>
  <c r="O12" i="46" s="1"/>
  <c r="N11" i="46"/>
  <c r="O11" i="46" s="1"/>
  <c r="M10" i="46"/>
  <c r="L10" i="46"/>
  <c r="K10" i="46"/>
  <c r="K18" i="46" s="1"/>
  <c r="J10" i="46"/>
  <c r="I10" i="46"/>
  <c r="H10" i="46"/>
  <c r="G10" i="46"/>
  <c r="F10" i="46"/>
  <c r="E10" i="46"/>
  <c r="D10" i="46"/>
  <c r="N9" i="46"/>
  <c r="O9" i="46" s="1"/>
  <c r="N8" i="46"/>
  <c r="O8" i="46" s="1"/>
  <c r="N7" i="46"/>
  <c r="O7" i="46" s="1"/>
  <c r="N6" i="46"/>
  <c r="O6" i="46" s="1"/>
  <c r="M5" i="46"/>
  <c r="L5" i="46"/>
  <c r="L18" i="46" s="1"/>
  <c r="K5" i="46"/>
  <c r="J5" i="46"/>
  <c r="J18" i="46" s="1"/>
  <c r="I5" i="46"/>
  <c r="I18" i="46" s="1"/>
  <c r="H5" i="46"/>
  <c r="H18" i="46" s="1"/>
  <c r="G5" i="46"/>
  <c r="F5" i="46"/>
  <c r="F18" i="46" s="1"/>
  <c r="E5" i="46"/>
  <c r="N5" i="46" s="1"/>
  <c r="O5" i="46" s="1"/>
  <c r="D5" i="46"/>
  <c r="D18" i="46" s="1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/>
  <c r="M10" i="45"/>
  <c r="L10" i="45"/>
  <c r="K10" i="45"/>
  <c r="K18" i="45" s="1"/>
  <c r="J10" i="45"/>
  <c r="I10" i="45"/>
  <c r="H10" i="45"/>
  <c r="G10" i="45"/>
  <c r="F10" i="45"/>
  <c r="E10" i="45"/>
  <c r="N10" i="45" s="1"/>
  <c r="O10" i="45" s="1"/>
  <c r="D10" i="45"/>
  <c r="N9" i="45"/>
  <c r="O9" i="45"/>
  <c r="N8" i="45"/>
  <c r="O8" i="45" s="1"/>
  <c r="N7" i="45"/>
  <c r="O7" i="45" s="1"/>
  <c r="N6" i="45"/>
  <c r="O6" i="45" s="1"/>
  <c r="M5" i="45"/>
  <c r="M18" i="45" s="1"/>
  <c r="L5" i="45"/>
  <c r="L18" i="45" s="1"/>
  <c r="K5" i="45"/>
  <c r="J5" i="45"/>
  <c r="J18" i="45" s="1"/>
  <c r="I5" i="45"/>
  <c r="I18" i="45" s="1"/>
  <c r="H5" i="45"/>
  <c r="H18" i="45" s="1"/>
  <c r="G5" i="45"/>
  <c r="G18" i="45" s="1"/>
  <c r="F5" i="45"/>
  <c r="F18" i="45" s="1"/>
  <c r="E5" i="45"/>
  <c r="N5" i="45" s="1"/>
  <c r="O5" i="45" s="1"/>
  <c r="D5" i="45"/>
  <c r="D18" i="45" s="1"/>
  <c r="L18" i="44"/>
  <c r="N17" i="44"/>
  <c r="O17" i="44" s="1"/>
  <c r="M16" i="44"/>
  <c r="L16" i="44"/>
  <c r="K16" i="44"/>
  <c r="J16" i="44"/>
  <c r="I16" i="44"/>
  <c r="N16" i="44" s="1"/>
  <c r="O16" i="44" s="1"/>
  <c r="H16" i="44"/>
  <c r="G16" i="44"/>
  <c r="F16" i="44"/>
  <c r="E16" i="44"/>
  <c r="D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M10" i="44"/>
  <c r="L10" i="44"/>
  <c r="K10" i="44"/>
  <c r="K18" i="44" s="1"/>
  <c r="J10" i="44"/>
  <c r="I10" i="44"/>
  <c r="H10" i="44"/>
  <c r="G10" i="44"/>
  <c r="N10" i="44" s="1"/>
  <c r="O10" i="44" s="1"/>
  <c r="F10" i="44"/>
  <c r="E10" i="44"/>
  <c r="D10" i="44"/>
  <c r="N9" i="44"/>
  <c r="O9" i="44" s="1"/>
  <c r="N8" i="44"/>
  <c r="O8" i="44" s="1"/>
  <c r="N7" i="44"/>
  <c r="O7" i="44"/>
  <c r="N6" i="44"/>
  <c r="O6" i="44" s="1"/>
  <c r="M5" i="44"/>
  <c r="M18" i="44" s="1"/>
  <c r="L5" i="44"/>
  <c r="K5" i="44"/>
  <c r="J5" i="44"/>
  <c r="J18" i="44" s="1"/>
  <c r="I5" i="44"/>
  <c r="I18" i="44" s="1"/>
  <c r="H5" i="44"/>
  <c r="H18" i="44" s="1"/>
  <c r="G5" i="44"/>
  <c r="F5" i="44"/>
  <c r="F18" i="44" s="1"/>
  <c r="E5" i="44"/>
  <c r="E18" i="44" s="1"/>
  <c r="D5" i="44"/>
  <c r="D18" i="44" s="1"/>
  <c r="M18" i="43"/>
  <c r="N17" i="43"/>
  <c r="O17" i="43"/>
  <c r="M16" i="43"/>
  <c r="L16" i="43"/>
  <c r="K16" i="43"/>
  <c r="J16" i="43"/>
  <c r="I16" i="43"/>
  <c r="H16" i="43"/>
  <c r="G16" i="43"/>
  <c r="G18" i="43" s="1"/>
  <c r="F16" i="43"/>
  <c r="E16" i="43"/>
  <c r="N16" i="43" s="1"/>
  <c r="O16" i="43" s="1"/>
  <c r="D16" i="43"/>
  <c r="N15" i="43"/>
  <c r="O15" i="43" s="1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/>
  <c r="N12" i="43"/>
  <c r="O12" i="43" s="1"/>
  <c r="N11" i="43"/>
  <c r="O11" i="43" s="1"/>
  <c r="M10" i="43"/>
  <c r="L10" i="43"/>
  <c r="K10" i="43"/>
  <c r="K18" i="43" s="1"/>
  <c r="J10" i="43"/>
  <c r="I10" i="43"/>
  <c r="H10" i="43"/>
  <c r="G10" i="43"/>
  <c r="F10" i="43"/>
  <c r="E10" i="43"/>
  <c r="D10" i="43"/>
  <c r="N9" i="43"/>
  <c r="O9" i="43" s="1"/>
  <c r="N8" i="43"/>
  <c r="O8" i="43" s="1"/>
  <c r="N7" i="43"/>
  <c r="O7" i="43" s="1"/>
  <c r="N6" i="43"/>
  <c r="O6" i="43" s="1"/>
  <c r="M5" i="43"/>
  <c r="L5" i="43"/>
  <c r="L18" i="43" s="1"/>
  <c r="K5" i="43"/>
  <c r="J5" i="43"/>
  <c r="J18" i="43" s="1"/>
  <c r="I5" i="43"/>
  <c r="I18" i="43" s="1"/>
  <c r="H5" i="43"/>
  <c r="H18" i="43" s="1"/>
  <c r="G5" i="43"/>
  <c r="F5" i="43"/>
  <c r="F18" i="43" s="1"/>
  <c r="E5" i="43"/>
  <c r="E18" i="43" s="1"/>
  <c r="D5" i="43"/>
  <c r="D18" i="43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M14" i="42"/>
  <c r="L14" i="42"/>
  <c r="K14" i="42"/>
  <c r="J14" i="42"/>
  <c r="I14" i="42"/>
  <c r="H14" i="42"/>
  <c r="G14" i="42"/>
  <c r="N14" i="42" s="1"/>
  <c r="O14" i="42" s="1"/>
  <c r="F14" i="42"/>
  <c r="E14" i="42"/>
  <c r="D14" i="42"/>
  <c r="N13" i="42"/>
  <c r="O13" i="42" s="1"/>
  <c r="N12" i="42"/>
  <c r="O12" i="42" s="1"/>
  <c r="N11" i="42"/>
  <c r="O11" i="42"/>
  <c r="M10" i="42"/>
  <c r="L10" i="42"/>
  <c r="K10" i="42"/>
  <c r="K18" i="42" s="1"/>
  <c r="J10" i="42"/>
  <c r="I10" i="42"/>
  <c r="H10" i="42"/>
  <c r="G10" i="42"/>
  <c r="F10" i="42"/>
  <c r="E10" i="42"/>
  <c r="N10" i="42" s="1"/>
  <c r="O10" i="42" s="1"/>
  <c r="D10" i="42"/>
  <c r="N9" i="42"/>
  <c r="O9" i="42"/>
  <c r="N8" i="42"/>
  <c r="O8" i="42" s="1"/>
  <c r="N7" i="42"/>
  <c r="O7" i="42" s="1"/>
  <c r="N6" i="42"/>
  <c r="O6" i="42" s="1"/>
  <c r="M5" i="42"/>
  <c r="M18" i="42" s="1"/>
  <c r="L5" i="42"/>
  <c r="L18" i="42" s="1"/>
  <c r="K5" i="42"/>
  <c r="J5" i="42"/>
  <c r="J18" i="42" s="1"/>
  <c r="I5" i="42"/>
  <c r="I18" i="42" s="1"/>
  <c r="H5" i="42"/>
  <c r="H18" i="42" s="1"/>
  <c r="G5" i="42"/>
  <c r="G18" i="42" s="1"/>
  <c r="F5" i="42"/>
  <c r="F18" i="42" s="1"/>
  <c r="E5" i="42"/>
  <c r="E18" i="42" s="1"/>
  <c r="D5" i="42"/>
  <c r="D18" i="42" s="1"/>
  <c r="L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M10" i="41"/>
  <c r="L10" i="41"/>
  <c r="K10" i="41"/>
  <c r="K18" i="41" s="1"/>
  <c r="J10" i="41"/>
  <c r="I10" i="41"/>
  <c r="H10" i="41"/>
  <c r="G10" i="41"/>
  <c r="G18" i="41" s="1"/>
  <c r="F10" i="41"/>
  <c r="E10" i="41"/>
  <c r="D10" i="41"/>
  <c r="N9" i="41"/>
  <c r="O9" i="41" s="1"/>
  <c r="N8" i="41"/>
  <c r="O8" i="41" s="1"/>
  <c r="N7" i="41"/>
  <c r="O7" i="41"/>
  <c r="N6" i="41"/>
  <c r="O6" i="41" s="1"/>
  <c r="M5" i="41"/>
  <c r="M18" i="41" s="1"/>
  <c r="L5" i="41"/>
  <c r="K5" i="41"/>
  <c r="J5" i="41"/>
  <c r="J18" i="41" s="1"/>
  <c r="I5" i="41"/>
  <c r="I18" i="41" s="1"/>
  <c r="H5" i="41"/>
  <c r="H18" i="41" s="1"/>
  <c r="G5" i="41"/>
  <c r="N5" i="41" s="1"/>
  <c r="O5" i="41" s="1"/>
  <c r="F5" i="41"/>
  <c r="F18" i="41" s="1"/>
  <c r="E5" i="41"/>
  <c r="E18" i="41" s="1"/>
  <c r="D5" i="41"/>
  <c r="D18" i="41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/>
  <c r="O17" i="40" s="1"/>
  <c r="N16" i="40"/>
  <c r="O16" i="40" s="1"/>
  <c r="M15" i="40"/>
  <c r="M19" i="40" s="1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 s="1"/>
  <c r="N13" i="40"/>
  <c r="O13" i="40" s="1"/>
  <c r="N12" i="40"/>
  <c r="O12" i="40"/>
  <c r="M11" i="40"/>
  <c r="L11" i="40"/>
  <c r="K11" i="40"/>
  <c r="J11" i="40"/>
  <c r="I11" i="40"/>
  <c r="H11" i="40"/>
  <c r="G11" i="40"/>
  <c r="G19" i="40" s="1"/>
  <c r="F11" i="40"/>
  <c r="E11" i="40"/>
  <c r="N11" i="40" s="1"/>
  <c r="O11" i="40" s="1"/>
  <c r="D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19" i="40" s="1"/>
  <c r="K5" i="40"/>
  <c r="K19" i="40" s="1"/>
  <c r="J5" i="40"/>
  <c r="J19" i="40" s="1"/>
  <c r="I5" i="40"/>
  <c r="I19" i="40"/>
  <c r="H5" i="40"/>
  <c r="H19" i="40"/>
  <c r="G5" i="40"/>
  <c r="F5" i="40"/>
  <c r="F19" i="40" s="1"/>
  <c r="E5" i="40"/>
  <c r="E19" i="40" s="1"/>
  <c r="D5" i="40"/>
  <c r="N5" i="40" s="1"/>
  <c r="O5" i="40" s="1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/>
  <c r="M16" i="39"/>
  <c r="L16" i="39"/>
  <c r="K16" i="39"/>
  <c r="J16" i="39"/>
  <c r="J21" i="39" s="1"/>
  <c r="I16" i="39"/>
  <c r="H16" i="39"/>
  <c r="G16" i="39"/>
  <c r="F16" i="39"/>
  <c r="E16" i="39"/>
  <c r="D16" i="39"/>
  <c r="N16" i="39" s="1"/>
  <c r="O16" i="39" s="1"/>
  <c r="N15" i="39"/>
  <c r="O15" i="39" s="1"/>
  <c r="M14" i="39"/>
  <c r="L14" i="39"/>
  <c r="K14" i="39"/>
  <c r="J14" i="39"/>
  <c r="I14" i="39"/>
  <c r="H14" i="39"/>
  <c r="G14" i="39"/>
  <c r="F14" i="39"/>
  <c r="F21" i="39" s="1"/>
  <c r="E14" i="39"/>
  <c r="D14" i="39"/>
  <c r="N13" i="39"/>
  <c r="O13" i="39"/>
  <c r="N12" i="39"/>
  <c r="O12" i="39" s="1"/>
  <c r="N11" i="39"/>
  <c r="O11" i="39"/>
  <c r="M10" i="39"/>
  <c r="L10" i="39"/>
  <c r="K10" i="39"/>
  <c r="J10" i="39"/>
  <c r="I10" i="39"/>
  <c r="H10" i="39"/>
  <c r="H21" i="39"/>
  <c r="G10" i="39"/>
  <c r="F10" i="39"/>
  <c r="E10" i="39"/>
  <c r="D10" i="39"/>
  <c r="D21" i="39" s="1"/>
  <c r="N9" i="39"/>
  <c r="O9" i="39"/>
  <c r="N8" i="39"/>
  <c r="O8" i="39" s="1"/>
  <c r="N7" i="39"/>
  <c r="O7" i="39"/>
  <c r="N6" i="39"/>
  <c r="O6" i="39" s="1"/>
  <c r="M5" i="39"/>
  <c r="M21" i="39"/>
  <c r="L5" i="39"/>
  <c r="L21" i="39" s="1"/>
  <c r="K5" i="39"/>
  <c r="K21" i="39" s="1"/>
  <c r="J5" i="39"/>
  <c r="I5" i="39"/>
  <c r="I21" i="39" s="1"/>
  <c r="H5" i="39"/>
  <c r="N5" i="39" s="1"/>
  <c r="O5" i="39" s="1"/>
  <c r="G5" i="39"/>
  <c r="G21" i="39"/>
  <c r="F5" i="39"/>
  <c r="E5" i="39"/>
  <c r="E21" i="39" s="1"/>
  <c r="D5" i="39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N13" i="38"/>
  <c r="O13" i="38" s="1"/>
  <c r="E13" i="38"/>
  <c r="D13" i="38"/>
  <c r="N12" i="38"/>
  <c r="O12" i="38" s="1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D18" i="38"/>
  <c r="N9" i="38"/>
  <c r="O9" i="38" s="1"/>
  <c r="N8" i="38"/>
  <c r="O8" i="38" s="1"/>
  <c r="N7" i="38"/>
  <c r="O7" i="38" s="1"/>
  <c r="N6" i="38"/>
  <c r="O6" i="38" s="1"/>
  <c r="M5" i="38"/>
  <c r="M18" i="38" s="1"/>
  <c r="L5" i="38"/>
  <c r="L18" i="38"/>
  <c r="K5" i="38"/>
  <c r="K18" i="38" s="1"/>
  <c r="J5" i="38"/>
  <c r="J18" i="38"/>
  <c r="I5" i="38"/>
  <c r="I18" i="38" s="1"/>
  <c r="H5" i="38"/>
  <c r="H18" i="38" s="1"/>
  <c r="G5" i="38"/>
  <c r="G18" i="38" s="1"/>
  <c r="F5" i="38"/>
  <c r="F18" i="38" s="1"/>
  <c r="E5" i="38"/>
  <c r="E18" i="38" s="1"/>
  <c r="D5" i="38"/>
  <c r="N5" i="38" s="1"/>
  <c r="O5" i="38" s="1"/>
  <c r="N19" i="37"/>
  <c r="O19" i="37"/>
  <c r="M18" i="37"/>
  <c r="L18" i="37"/>
  <c r="K18" i="37"/>
  <c r="J18" i="37"/>
  <c r="I18" i="37"/>
  <c r="H18" i="37"/>
  <c r="G18" i="37"/>
  <c r="F18" i="37"/>
  <c r="E18" i="37"/>
  <c r="E20" i="37" s="1"/>
  <c r="D18" i="37"/>
  <c r="N18" i="37" s="1"/>
  <c r="O18" i="37" s="1"/>
  <c r="N17" i="37"/>
  <c r="O17" i="37"/>
  <c r="M16" i="37"/>
  <c r="L16" i="37"/>
  <c r="K16" i="37"/>
  <c r="J16" i="37"/>
  <c r="I16" i="37"/>
  <c r="H16" i="37"/>
  <c r="G16" i="37"/>
  <c r="F16" i="37"/>
  <c r="E16" i="37"/>
  <c r="N16" i="37"/>
  <c r="O16" i="37" s="1"/>
  <c r="D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/>
  <c r="N11" i="37"/>
  <c r="O11" i="37" s="1"/>
  <c r="M10" i="37"/>
  <c r="L10" i="37"/>
  <c r="K10" i="37"/>
  <c r="J10" i="37"/>
  <c r="I10" i="37"/>
  <c r="H10" i="37"/>
  <c r="G10" i="37"/>
  <c r="G20" i="37" s="1"/>
  <c r="F10" i="37"/>
  <c r="E10" i="37"/>
  <c r="D10" i="37"/>
  <c r="D20" i="37" s="1"/>
  <c r="N9" i="37"/>
  <c r="O9" i="37"/>
  <c r="N8" i="37"/>
  <c r="O8" i="37"/>
  <c r="N7" i="37"/>
  <c r="O7" i="37"/>
  <c r="N6" i="37"/>
  <c r="O6" i="37"/>
  <c r="M5" i="37"/>
  <c r="M20" i="37" s="1"/>
  <c r="L5" i="37"/>
  <c r="L20" i="37"/>
  <c r="K5" i="37"/>
  <c r="K20" i="37" s="1"/>
  <c r="J5" i="37"/>
  <c r="J20" i="37" s="1"/>
  <c r="I5" i="37"/>
  <c r="I20" i="37" s="1"/>
  <c r="H5" i="37"/>
  <c r="H20" i="37"/>
  <c r="G5" i="37"/>
  <c r="F5" i="37"/>
  <c r="F20" i="37" s="1"/>
  <c r="E5" i="37"/>
  <c r="N5" i="37"/>
  <c r="O5" i="37" s="1"/>
  <c r="D5" i="37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/>
  <c r="M14" i="36"/>
  <c r="M20" i="36" s="1"/>
  <c r="L14" i="36"/>
  <c r="K14" i="36"/>
  <c r="J14" i="36"/>
  <c r="I14" i="36"/>
  <c r="H14" i="36"/>
  <c r="G14" i="36"/>
  <c r="F14" i="36"/>
  <c r="F20" i="36" s="1"/>
  <c r="E14" i="36"/>
  <c r="D14" i="36"/>
  <c r="N13" i="36"/>
  <c r="O13" i="36" s="1"/>
  <c r="N12" i="36"/>
  <c r="O12" i="36"/>
  <c r="N11" i="36"/>
  <c r="O11" i="36" s="1"/>
  <c r="M10" i="36"/>
  <c r="L10" i="36"/>
  <c r="K10" i="36"/>
  <c r="K20" i="36"/>
  <c r="J10" i="36"/>
  <c r="I10" i="36"/>
  <c r="I20" i="36"/>
  <c r="H10" i="36"/>
  <c r="G10" i="36"/>
  <c r="F10" i="36"/>
  <c r="E10" i="36"/>
  <c r="D10" i="36"/>
  <c r="D20" i="36" s="1"/>
  <c r="N9" i="36"/>
  <c r="O9" i="36"/>
  <c r="N8" i="36"/>
  <c r="O8" i="36"/>
  <c r="N7" i="36"/>
  <c r="O7" i="36" s="1"/>
  <c r="N6" i="36"/>
  <c r="O6" i="36"/>
  <c r="M5" i="36"/>
  <c r="L5" i="36"/>
  <c r="L20" i="36"/>
  <c r="K5" i="36"/>
  <c r="J5" i="36"/>
  <c r="J20" i="36" s="1"/>
  <c r="I5" i="36"/>
  <c r="H5" i="36"/>
  <c r="H20" i="36" s="1"/>
  <c r="G5" i="36"/>
  <c r="G20" i="36"/>
  <c r="F5" i="36"/>
  <c r="E5" i="36"/>
  <c r="E20" i="36"/>
  <c r="D5" i="36"/>
  <c r="N19" i="35"/>
  <c r="O19" i="35" s="1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 s="1"/>
  <c r="M14" i="35"/>
  <c r="L14" i="35"/>
  <c r="K14" i="35"/>
  <c r="J14" i="35"/>
  <c r="I14" i="35"/>
  <c r="I20" i="35" s="1"/>
  <c r="H14" i="35"/>
  <c r="G14" i="35"/>
  <c r="N14" i="35" s="1"/>
  <c r="O14" i="35" s="1"/>
  <c r="F14" i="35"/>
  <c r="E14" i="35"/>
  <c r="D14" i="35"/>
  <c r="N13" i="35"/>
  <c r="O13" i="35" s="1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N10" i="35"/>
  <c r="O10" i="35" s="1"/>
  <c r="D10" i="35"/>
  <c r="N9" i="35"/>
  <c r="O9" i="35" s="1"/>
  <c r="N8" i="35"/>
  <c r="O8" i="35" s="1"/>
  <c r="N7" i="35"/>
  <c r="O7" i="35"/>
  <c r="N6" i="35"/>
  <c r="O6" i="35" s="1"/>
  <c r="M5" i="35"/>
  <c r="M20" i="35" s="1"/>
  <c r="L5" i="35"/>
  <c r="L20" i="35" s="1"/>
  <c r="K5" i="35"/>
  <c r="K20" i="35" s="1"/>
  <c r="J5" i="35"/>
  <c r="J20" i="35"/>
  <c r="I5" i="35"/>
  <c r="H5" i="35"/>
  <c r="H20" i="35" s="1"/>
  <c r="G5" i="35"/>
  <c r="F5" i="35"/>
  <c r="F20" i="35" s="1"/>
  <c r="E5" i="35"/>
  <c r="D5" i="35"/>
  <c r="D20" i="35" s="1"/>
  <c r="N19" i="34"/>
  <c r="O19" i="34"/>
  <c r="M18" i="34"/>
  <c r="L18" i="34"/>
  <c r="K18" i="34"/>
  <c r="K20" i="34"/>
  <c r="J18" i="34"/>
  <c r="I18" i="34"/>
  <c r="H18" i="34"/>
  <c r="G18" i="34"/>
  <c r="F18" i="34"/>
  <c r="E18" i="34"/>
  <c r="D18" i="34"/>
  <c r="N18" i="34"/>
  <c r="O18" i="34" s="1"/>
  <c r="N17" i="34"/>
  <c r="O17" i="34" s="1"/>
  <c r="M16" i="34"/>
  <c r="N16" i="34" s="1"/>
  <c r="O16" i="34" s="1"/>
  <c r="L16" i="34"/>
  <c r="K16" i="34"/>
  <c r="J16" i="34"/>
  <c r="I16" i="34"/>
  <c r="H16" i="34"/>
  <c r="G16" i="34"/>
  <c r="F16" i="34"/>
  <c r="E16" i="34"/>
  <c r="D16" i="34"/>
  <c r="N15" i="34"/>
  <c r="O15" i="34" s="1"/>
  <c r="M14" i="34"/>
  <c r="M20" i="34" s="1"/>
  <c r="L14" i="34"/>
  <c r="K14" i="34"/>
  <c r="J14" i="34"/>
  <c r="I14" i="34"/>
  <c r="H14" i="34"/>
  <c r="G14" i="34"/>
  <c r="F14" i="34"/>
  <c r="E14" i="34"/>
  <c r="D14" i="34"/>
  <c r="D20" i="34" s="1"/>
  <c r="N13" i="34"/>
  <c r="O13" i="34" s="1"/>
  <c r="N12" i="34"/>
  <c r="O12" i="34" s="1"/>
  <c r="N11" i="34"/>
  <c r="O11" i="34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N8" i="34"/>
  <c r="O8" i="34" s="1"/>
  <c r="N7" i="34"/>
  <c r="O7" i="34" s="1"/>
  <c r="N6" i="34"/>
  <c r="O6" i="34"/>
  <c r="M5" i="34"/>
  <c r="L5" i="34"/>
  <c r="L20" i="34" s="1"/>
  <c r="K5" i="34"/>
  <c r="J5" i="34"/>
  <c r="J20" i="34" s="1"/>
  <c r="I5" i="34"/>
  <c r="I20" i="34" s="1"/>
  <c r="H5" i="34"/>
  <c r="G5" i="34"/>
  <c r="G20" i="34" s="1"/>
  <c r="F5" i="34"/>
  <c r="F20" i="34" s="1"/>
  <c r="E5" i="34"/>
  <c r="N5" i="34" s="1"/>
  <c r="O5" i="34" s="1"/>
  <c r="D5" i="34"/>
  <c r="E17" i="33"/>
  <c r="F17" i="33"/>
  <c r="G17" i="33"/>
  <c r="H17" i="33"/>
  <c r="N17" i="33"/>
  <c r="O17" i="33" s="1"/>
  <c r="I17" i="33"/>
  <c r="J17" i="33"/>
  <c r="K17" i="33"/>
  <c r="L17" i="33"/>
  <c r="M17" i="33"/>
  <c r="D17" i="33"/>
  <c r="E15" i="33"/>
  <c r="F15" i="33"/>
  <c r="G15" i="33"/>
  <c r="H15" i="33"/>
  <c r="I15" i="33"/>
  <c r="J15" i="33"/>
  <c r="K15" i="33"/>
  <c r="L15" i="33"/>
  <c r="M15" i="33"/>
  <c r="E13" i="33"/>
  <c r="F13" i="33"/>
  <c r="G13" i="33"/>
  <c r="H13" i="33"/>
  <c r="I13" i="33"/>
  <c r="J13" i="33"/>
  <c r="K13" i="33"/>
  <c r="L13" i="33"/>
  <c r="M13" i="33"/>
  <c r="M19" i="33" s="1"/>
  <c r="E10" i="33"/>
  <c r="F10" i="33"/>
  <c r="F19" i="33"/>
  <c r="G10" i="33"/>
  <c r="H10" i="33"/>
  <c r="I10" i="33"/>
  <c r="J10" i="33"/>
  <c r="K10" i="33"/>
  <c r="L10" i="33"/>
  <c r="M10" i="33"/>
  <c r="E5" i="33"/>
  <c r="E19" i="33" s="1"/>
  <c r="F5" i="33"/>
  <c r="G5" i="33"/>
  <c r="G19" i="33" s="1"/>
  <c r="H5" i="33"/>
  <c r="H19" i="33"/>
  <c r="I5" i="33"/>
  <c r="I19" i="33" s="1"/>
  <c r="J5" i="33"/>
  <c r="J19" i="33"/>
  <c r="K5" i="33"/>
  <c r="K19" i="33" s="1"/>
  <c r="L5" i="33"/>
  <c r="L19" i="33" s="1"/>
  <c r="M5" i="33"/>
  <c r="D15" i="33"/>
  <c r="N15" i="33" s="1"/>
  <c r="O15" i="33" s="1"/>
  <c r="D13" i="33"/>
  <c r="N13" i="33" s="1"/>
  <c r="O13" i="33" s="1"/>
  <c r="D10" i="33"/>
  <c r="N10" i="33"/>
  <c r="O10" i="33" s="1"/>
  <c r="D5" i="33"/>
  <c r="N5" i="33" s="1"/>
  <c r="O5" i="33" s="1"/>
  <c r="N18" i="33"/>
  <c r="O18" i="33" s="1"/>
  <c r="N16" i="33"/>
  <c r="O16" i="33" s="1"/>
  <c r="N12" i="33"/>
  <c r="O12" i="33"/>
  <c r="N6" i="33"/>
  <c r="O6" i="33" s="1"/>
  <c r="N7" i="33"/>
  <c r="O7" i="33" s="1"/>
  <c r="N8" i="33"/>
  <c r="O8" i="33"/>
  <c r="N9" i="33"/>
  <c r="O9" i="33" s="1"/>
  <c r="N14" i="33"/>
  <c r="O14" i="33" s="1"/>
  <c r="N11" i="33"/>
  <c r="O11" i="33"/>
  <c r="H20" i="34"/>
  <c r="E20" i="35"/>
  <c r="N5" i="35"/>
  <c r="O5" i="35" s="1"/>
  <c r="N10" i="38"/>
  <c r="O10" i="38" s="1"/>
  <c r="N14" i="41"/>
  <c r="O14" i="41" s="1"/>
  <c r="N10" i="41"/>
  <c r="O10" i="41" s="1"/>
  <c r="N16" i="41"/>
  <c r="O16" i="41" s="1"/>
  <c r="N16" i="42"/>
  <c r="O16" i="42" s="1"/>
  <c r="N5" i="42"/>
  <c r="O5" i="42" s="1"/>
  <c r="N10" i="43"/>
  <c r="O10" i="43" s="1"/>
  <c r="N14" i="44"/>
  <c r="O14" i="44" s="1"/>
  <c r="N5" i="44"/>
  <c r="O5" i="44" s="1"/>
  <c r="N14" i="45"/>
  <c r="O14" i="45" s="1"/>
  <c r="N16" i="45"/>
  <c r="O16" i="45" s="1"/>
  <c r="N16" i="46"/>
  <c r="O16" i="46" s="1"/>
  <c r="N10" i="46"/>
  <c r="O10" i="46" s="1"/>
  <c r="O16" i="47"/>
  <c r="P16" i="47" s="1"/>
  <c r="O14" i="47"/>
  <c r="P14" i="47" s="1"/>
  <c r="O10" i="47"/>
  <c r="P10" i="47" s="1"/>
  <c r="O24" i="48" l="1"/>
  <c r="P24" i="48" s="1"/>
  <c r="N20" i="36"/>
  <c r="O20" i="36" s="1"/>
  <c r="N18" i="41"/>
  <c r="O18" i="41" s="1"/>
  <c r="N21" i="39"/>
  <c r="O21" i="39" s="1"/>
  <c r="N20" i="34"/>
  <c r="O20" i="34" s="1"/>
  <c r="N20" i="37"/>
  <c r="O20" i="37" s="1"/>
  <c r="N18" i="38"/>
  <c r="O18" i="38" s="1"/>
  <c r="N18" i="42"/>
  <c r="O18" i="42" s="1"/>
  <c r="N18" i="46"/>
  <c r="O18" i="46" s="1"/>
  <c r="N18" i="44"/>
  <c r="O18" i="44" s="1"/>
  <c r="N18" i="43"/>
  <c r="O18" i="43" s="1"/>
  <c r="N14" i="39"/>
  <c r="O14" i="39" s="1"/>
  <c r="O5" i="47"/>
  <c r="P5" i="47" s="1"/>
  <c r="N5" i="36"/>
  <c r="O5" i="36" s="1"/>
  <c r="D19" i="33"/>
  <c r="N19" i="33" s="1"/>
  <c r="O19" i="33" s="1"/>
  <c r="N10" i="37"/>
  <c r="O10" i="37" s="1"/>
  <c r="N14" i="36"/>
  <c r="O14" i="36" s="1"/>
  <c r="E18" i="45"/>
  <c r="N18" i="45" s="1"/>
  <c r="O18" i="45" s="1"/>
  <c r="N14" i="34"/>
  <c r="O14" i="34" s="1"/>
  <c r="N10" i="39"/>
  <c r="O10" i="39" s="1"/>
  <c r="D19" i="40"/>
  <c r="N19" i="40" s="1"/>
  <c r="O19" i="40" s="1"/>
  <c r="G20" i="35"/>
  <c r="N20" i="35" s="1"/>
  <c r="O20" i="35" s="1"/>
  <c r="G18" i="44"/>
  <c r="N5" i="43"/>
  <c r="O5" i="43" s="1"/>
  <c r="N10" i="36"/>
  <c r="O10" i="36" s="1"/>
  <c r="E20" i="34"/>
  <c r="E18" i="46"/>
</calcChain>
</file>

<file path=xl/sharedStrings.xml><?xml version="1.0" encoding="utf-8"?>
<sst xmlns="http://schemas.openxmlformats.org/spreadsheetml/2006/main" count="567" uniqueCount="81">
  <si>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</si>
  <si>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</si>
  <si>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</si>
  <si>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</si>
  <si>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</si>
  <si>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</si>
  <si>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</si>
  <si>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</si>
  <si>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</si>
  <si>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</si>
  <si>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</si>
  <si>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</si>
  <si>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</si>
  <si>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</si>
  <si>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</si>
  <si>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</si>
  <si>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</si>
  <si>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</si>
  <si>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</si>
  <si>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</si>
  <si>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</si>
  <si>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</si>
  <si>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Comprehensive Planning</t>
  </si>
  <si>
    <t>Public Safety</t>
  </si>
  <si>
    <t>Law Enforcement</t>
  </si>
  <si>
    <t>Other Public Safety</t>
  </si>
  <si>
    <t>Physical Environment</t>
  </si>
  <si>
    <t>Other Physical Environment</t>
  </si>
  <si>
    <t>Transportation</t>
  </si>
  <si>
    <t>Road and Street Facilities</t>
  </si>
  <si>
    <t>Capital Lease Acquisitions</t>
  </si>
  <si>
    <t>Other Uses and Non-Operating</t>
  </si>
  <si>
    <t>2009 Municipal Population:</t>
  </si>
  <si>
    <t>St. Leo Expenditures Reported by Account Code and Fund Type</t>
  </si>
  <si>
    <t>Local Fiscal Year Ended September 30, 2010</t>
  </si>
  <si>
    <t>Fire Control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</si>
  <si>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</si>
  <si>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</si>
  <si>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</si>
  <si>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</si>
  <si>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</si>
  <si>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</si>
  <si>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</si>
  <si>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</si>
  <si>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</si>
  <si>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Garbage / Solid Waste Control Services</t>
  </si>
  <si>
    <t>2008 Municipal Population:</t>
  </si>
  <si>
    <t>Local Fiscal Year Ended September 30, 2014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</si>
  <si>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</si>
  <si>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</si>
  <si>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</si>
  <si>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</si>
  <si>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</si>
  <si>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Debt Service Payments</t>
  </si>
  <si>
    <t>2007 Municipal Population:</t>
  </si>
  <si>
    <t>Local Fiscal Year Ended September 30, 2015</t>
  </si>
  <si>
    <t>Garbage / Solid Waste</t>
  </si>
  <si>
    <t>2015 Municipal Population:</t>
  </si>
  <si>
    <t>Local Fiscal Year Ended September 30, 2016</t>
  </si>
  <si>
    <t>2016 Municipal Population:</t>
  </si>
  <si>
    <t>Local Fiscal Year Ended September 30, 2017</t>
  </si>
  <si>
    <t>Legislative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</si>
  <si>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</si>
  <si>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</si>
  <si>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</si>
  <si>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</si>
  <si>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</si>
  <si>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</si>
  <si>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Protective Inspections</t>
  </si>
  <si>
    <t>2020 Municipal Population:</t>
  </si>
  <si>
    <t>Local Fiscal Year Ended September 30, 2021</t>
  </si>
  <si>
    <t>Per Capita Account</t>
  </si>
  <si>
    <t>Custodial</t>
  </si>
  <si>
    <t>Total Account</t>
  </si>
  <si>
    <t>Proprietary - Other Non-Operating Disbursements</t>
  </si>
  <si>
    <t>2021 Municipal Population:</t>
  </si>
  <si>
    <t>Local Fiscal Year Ended September 30, 2022</t>
  </si>
  <si>
    <t>Culture / Recreation</t>
  </si>
  <si>
    <t>Special Events</t>
  </si>
  <si>
    <t>Non-Cash Transfers Out from General Fixed Asset Account Group (GFAAG)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</si>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</sst>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209382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209382</v>
      </c>
      <c r="P5" s="30">
        <f t="shared" ref="P5:P24" si="1">(O5/P$26)</f>
        <v>85.045491470349305</v>
      </c>
      <c r="Q5" s="6"/>
    </row>
    <row r="6" spans="1:134">
      <c r="A6" s="12"/>
      <c r="B6" s="42">
        <v>511</v>
      </c>
      <c r="C6" s="19" t="s">
        <v>61</v>
      </c>
      <c r="D6" s="43">
        <v>60984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60984</v>
      </c>
      <c r="P6" s="44">
        <f t="shared" si="1"/>
        <v>24.770105605199024</v>
      </c>
      <c r="Q6" s="9"/>
    </row>
    <row r="7" spans="1:134">
      <c r="A7" s="12"/>
      <c r="B7" s="42">
        <v>513</v>
      </c>
      <c r="C7" s="19" t="s">
        <v>20</v>
      </c>
      <c r="D7" s="43">
        <v>119392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2">SUM(D7:N7)</f>
        <v>119392</v>
      </c>
      <c r="P7" s="44">
        <f t="shared" si="1"/>
        <v>48.49390739236393</v>
      </c>
      <c r="Q7" s="9"/>
    </row>
    <row r="8" spans="1:134">
      <c r="A8" s="12"/>
      <c r="B8" s="42">
        <v>514</v>
      </c>
      <c r="C8" s="19" t="s">
        <v>21</v>
      </c>
      <c r="D8" s="43">
        <v>16268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16268</v>
      </c>
      <c r="P8" s="44">
        <f t="shared" si="1"/>
        <v>6.6076360682372055</v>
      </c>
      <c r="Q8" s="9"/>
    </row>
    <row r="9" spans="1:134">
      <c r="A9" s="12"/>
      <c r="B9" s="42">
        <v>515</v>
      </c>
      <c r="C9" s="19" t="s">
        <v>22</v>
      </c>
      <c r="D9" s="43">
        <v>12738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12738</v>
      </c>
      <c r="P9" s="44">
        <f t="shared" si="1"/>
        <v>5.1738424045491467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SUM(D11:D13)</f>
        <v>110915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>SUM(D10:N10)</f>
        <v>110915</v>
      </c>
      <c r="P10" s="41">
        <f t="shared" si="1"/>
        <v>45.050771730300568</v>
      </c>
      <c r="Q10" s="10"/>
    </row>
    <row r="11" spans="1:134">
      <c r="A11" s="12"/>
      <c r="B11" s="42">
        <v>521</v>
      </c>
      <c r="C11" s="19" t="s">
        <v>24</v>
      </c>
      <c r="D11" s="43">
        <v>95854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95854</v>
      </c>
      <c r="P11" s="44">
        <f t="shared" si="1"/>
        <v>38.933387489845657</v>
      </c>
      <c r="Q11" s="9"/>
    </row>
    <row r="12" spans="1:134">
      <c r="A12" s="12"/>
      <c r="B12" s="42">
        <v>524</v>
      </c>
      <c r="C12" s="19" t="s">
        <v>68</v>
      </c>
      <c r="D12" s="43">
        <v>13969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4">SUM(D12:N12)</f>
        <v>13969</v>
      </c>
      <c r="P12" s="44">
        <f t="shared" si="1"/>
        <v>5.6738424045491467</v>
      </c>
      <c r="Q12" s="9"/>
    </row>
    <row r="13" spans="1:134">
      <c r="A13" s="12"/>
      <c r="B13" s="42">
        <v>529</v>
      </c>
      <c r="C13" s="19" t="s">
        <v>25</v>
      </c>
      <c r="D13" s="43">
        <v>1092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4"/>
        <v>1092</v>
      </c>
      <c r="P13" s="44">
        <f t="shared" si="1"/>
        <v>0.44354183590576768</v>
      </c>
      <c r="Q13" s="9"/>
    </row>
    <row r="14" spans="1:134" ht="15.75">
      <c r="A14" s="26" t="s">
        <v>26</v>
      </c>
      <c r="B14" s="27"/>
      <c r="C14" s="28"/>
      <c r="D14" s="29">
        <f t="shared" ref="D14:N14" si="5">SUM(D15:D16)</f>
        <v>7214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40">
        <f>SUM(D14:N14)</f>
        <v>7214</v>
      </c>
      <c r="P14" s="41">
        <f t="shared" si="1"/>
        <v>2.9301380991064176</v>
      </c>
      <c r="Q14" s="10"/>
    </row>
    <row r="15" spans="1:134">
      <c r="A15" s="12"/>
      <c r="B15" s="42">
        <v>534</v>
      </c>
      <c r="C15" s="19" t="s">
        <v>45</v>
      </c>
      <c r="D15" s="43">
        <v>7039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0" si="6">SUM(D15:N15)</f>
        <v>7039</v>
      </c>
      <c r="P15" s="44">
        <f t="shared" si="1"/>
        <v>2.8590576766856213</v>
      </c>
      <c r="Q15" s="9"/>
    </row>
    <row r="16" spans="1:134">
      <c r="A16" s="12"/>
      <c r="B16" s="42">
        <v>539</v>
      </c>
      <c r="C16" s="19" t="s">
        <v>27</v>
      </c>
      <c r="D16" s="43">
        <v>175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6"/>
        <v>175</v>
      </c>
      <c r="P16" s="44">
        <f t="shared" si="1"/>
        <v>7.1080422420796097E-2</v>
      </c>
      <c r="Q16" s="9"/>
    </row>
    <row r="17" spans="1:120" ht="15.75">
      <c r="A17" s="26" t="s">
        <v>28</v>
      </c>
      <c r="B17" s="27"/>
      <c r="C17" s="28"/>
      <c r="D17" s="29">
        <f t="shared" ref="D17:N17" si="7">SUM(D18:D18)</f>
        <v>0</v>
      </c>
      <c r="E17" s="29">
        <f t="shared" si="7"/>
        <v>5610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7"/>
        <v>0</v>
      </c>
      <c r="O17" s="29">
        <f t="shared" si="6"/>
        <v>5610</v>
      </c>
      <c r="P17" s="41">
        <f t="shared" si="1"/>
        <v>2.2786352558895206</v>
      </c>
      <c r="Q17" s="10"/>
    </row>
    <row r="18" spans="1:120">
      <c r="A18" s="12"/>
      <c r="B18" s="42">
        <v>541</v>
      </c>
      <c r="C18" s="19" t="s">
        <v>29</v>
      </c>
      <c r="D18" s="43">
        <v>0</v>
      </c>
      <c r="E18" s="43">
        <v>5610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6"/>
        <v>5610</v>
      </c>
      <c r="P18" s="44">
        <f t="shared" si="1"/>
        <v>2.2786352558895206</v>
      </c>
      <c r="Q18" s="9"/>
    </row>
    <row r="19" spans="1:120" ht="15.75">
      <c r="A19" s="26" t="s">
        <v>77</v>
      </c>
      <c r="B19" s="27"/>
      <c r="C19" s="28"/>
      <c r="D19" s="29">
        <f t="shared" ref="D19:N19" si="8">SUM(D20:D20)</f>
        <v>2022</v>
      </c>
      <c r="E19" s="29">
        <f t="shared" si="8"/>
        <v>0</v>
      </c>
      <c r="F19" s="29">
        <f t="shared" si="8"/>
        <v>0</v>
      </c>
      <c r="G19" s="29">
        <f t="shared" si="8"/>
        <v>0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8"/>
        <v>0</v>
      </c>
      <c r="O19" s="29">
        <f>SUM(D19:N19)</f>
        <v>2022</v>
      </c>
      <c r="P19" s="41">
        <f t="shared" si="1"/>
        <v>0.82128350934199834</v>
      </c>
      <c r="Q19" s="9"/>
    </row>
    <row r="20" spans="1:120">
      <c r="A20" s="12"/>
      <c r="B20" s="42">
        <v>574</v>
      </c>
      <c r="C20" s="19" t="s">
        <v>78</v>
      </c>
      <c r="D20" s="43">
        <v>2022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2022</v>
      </c>
      <c r="P20" s="44">
        <f t="shared" si="1"/>
        <v>0.82128350934199834</v>
      </c>
      <c r="Q20" s="9"/>
    </row>
    <row r="21" spans="1:120" ht="15.75">
      <c r="A21" s="26" t="s">
        <v>31</v>
      </c>
      <c r="B21" s="27"/>
      <c r="C21" s="28"/>
      <c r="D21" s="29">
        <f t="shared" ref="D21:N21" si="9">SUM(D22:D23)</f>
        <v>0</v>
      </c>
      <c r="E21" s="29">
        <f t="shared" si="9"/>
        <v>1276659</v>
      </c>
      <c r="F21" s="29">
        <f t="shared" si="9"/>
        <v>0</v>
      </c>
      <c r="G21" s="29">
        <f t="shared" si="9"/>
        <v>0</v>
      </c>
      <c r="H21" s="29">
        <f t="shared" si="9"/>
        <v>0</v>
      </c>
      <c r="I21" s="29">
        <f t="shared" si="9"/>
        <v>0</v>
      </c>
      <c r="J21" s="29">
        <f t="shared" si="9"/>
        <v>0</v>
      </c>
      <c r="K21" s="29">
        <f t="shared" si="9"/>
        <v>0</v>
      </c>
      <c r="L21" s="29">
        <f t="shared" si="9"/>
        <v>0</v>
      </c>
      <c r="M21" s="29">
        <f t="shared" si="9"/>
        <v>0</v>
      </c>
      <c r="N21" s="29">
        <f t="shared" si="9"/>
        <v>0</v>
      </c>
      <c r="O21" s="29">
        <f>SUM(D21:N21)</f>
        <v>1276659</v>
      </c>
      <c r="P21" s="41">
        <f t="shared" si="1"/>
        <v>518.54549147034936</v>
      </c>
      <c r="Q21" s="9"/>
    </row>
    <row r="22" spans="1:120">
      <c r="A22" s="12"/>
      <c r="B22" s="42">
        <v>588</v>
      </c>
      <c r="C22" s="19" t="s">
        <v>79</v>
      </c>
      <c r="D22" s="43">
        <v>0</v>
      </c>
      <c r="E22" s="43">
        <v>1239641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:O23" si="10">SUM(D22:N22)</f>
        <v>1239641</v>
      </c>
      <c r="P22" s="44">
        <f t="shared" si="1"/>
        <v>503.50974817221771</v>
      </c>
      <c r="Q22" s="9"/>
    </row>
    <row r="23" spans="1:120" ht="15.75" thickBot="1">
      <c r="A23" s="12"/>
      <c r="B23" s="42">
        <v>590</v>
      </c>
      <c r="C23" s="19" t="s">
        <v>74</v>
      </c>
      <c r="D23" s="43">
        <v>0</v>
      </c>
      <c r="E23" s="43">
        <v>37018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0"/>
        <v>37018</v>
      </c>
      <c r="P23" s="44">
        <f t="shared" si="1"/>
        <v>15.035743298131599</v>
      </c>
      <c r="Q23" s="9"/>
    </row>
    <row r="24" spans="1:120" ht="16.5" thickBot="1">
      <c r="A24" s="13" t="s">
        <v>10</v>
      </c>
      <c r="B24" s="21"/>
      <c r="C24" s="20"/>
      <c r="D24" s="14">
        <f>SUM(D5,D10,D14,D17,D19,D21)</f>
        <v>329533</v>
      </c>
      <c r="E24" s="14">
        <f t="shared" ref="E24:N24" si="11">SUM(E5,E10,E14,E17,E19,E21)</f>
        <v>1282269</v>
      </c>
      <c r="F24" s="14">
        <f t="shared" si="11"/>
        <v>0</v>
      </c>
      <c r="G24" s="14">
        <f t="shared" si="11"/>
        <v>0</v>
      </c>
      <c r="H24" s="14">
        <f t="shared" si="11"/>
        <v>0</v>
      </c>
      <c r="I24" s="14">
        <f t="shared" si="11"/>
        <v>0</v>
      </c>
      <c r="J24" s="14">
        <f t="shared" si="11"/>
        <v>0</v>
      </c>
      <c r="K24" s="14">
        <f t="shared" si="11"/>
        <v>0</v>
      </c>
      <c r="L24" s="14">
        <f t="shared" si="11"/>
        <v>0</v>
      </c>
      <c r="M24" s="14">
        <f t="shared" si="11"/>
        <v>0</v>
      </c>
      <c r="N24" s="14">
        <f t="shared" si="11"/>
        <v>0</v>
      </c>
      <c r="O24" s="14">
        <f>SUM(D24:N24)</f>
        <v>1611802</v>
      </c>
      <c r="P24" s="35">
        <f t="shared" si="1"/>
        <v>654.67181153533716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80</v>
      </c>
      <c r="N26" s="90"/>
      <c r="O26" s="90"/>
      <c r="P26" s="39">
        <v>2462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37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232499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232499</v>
      </c>
      <c r="O5" s="30">
        <f t="shared" ref="O5:O20" si="2">(N5/O$22)</f>
        <v>163.73169014084507</v>
      </c>
      <c r="P5" s="6"/>
    </row>
    <row r="6" spans="1:133">
      <c r="A6" s="12"/>
      <c r="B6" s="42">
        <v>512</v>
      </c>
      <c r="C6" s="19" t="s">
        <v>19</v>
      </c>
      <c r="D6" s="43">
        <v>69935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69935</v>
      </c>
      <c r="O6" s="44">
        <f t="shared" si="2"/>
        <v>49.25</v>
      </c>
      <c r="P6" s="9"/>
    </row>
    <row r="7" spans="1:133">
      <c r="A7" s="12"/>
      <c r="B7" s="42">
        <v>513</v>
      </c>
      <c r="C7" s="19" t="s">
        <v>20</v>
      </c>
      <c r="D7" s="43">
        <v>98558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98558</v>
      </c>
      <c r="O7" s="44">
        <f t="shared" si="2"/>
        <v>69.407042253521126</v>
      </c>
      <c r="P7" s="9"/>
    </row>
    <row r="8" spans="1:133">
      <c r="A8" s="12"/>
      <c r="B8" s="42">
        <v>514</v>
      </c>
      <c r="C8" s="19" t="s">
        <v>21</v>
      </c>
      <c r="D8" s="43">
        <v>34971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34971</v>
      </c>
      <c r="O8" s="44">
        <f t="shared" si="2"/>
        <v>24.627464788732393</v>
      </c>
      <c r="P8" s="9"/>
    </row>
    <row r="9" spans="1:133">
      <c r="A9" s="12"/>
      <c r="B9" s="42">
        <v>515</v>
      </c>
      <c r="C9" s="19" t="s">
        <v>22</v>
      </c>
      <c r="D9" s="43">
        <v>29035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29035</v>
      </c>
      <c r="O9" s="44">
        <f t="shared" si="2"/>
        <v>20.447183098591548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94936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94936</v>
      </c>
      <c r="O10" s="41">
        <f t="shared" si="2"/>
        <v>66.85633802816902</v>
      </c>
      <c r="P10" s="10"/>
    </row>
    <row r="11" spans="1:133">
      <c r="A11" s="12"/>
      <c r="B11" s="42">
        <v>521</v>
      </c>
      <c r="C11" s="19" t="s">
        <v>24</v>
      </c>
      <c r="D11" s="43">
        <v>78758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78758</v>
      </c>
      <c r="O11" s="44">
        <f t="shared" si="2"/>
        <v>55.463380281690142</v>
      </c>
      <c r="P11" s="9"/>
    </row>
    <row r="12" spans="1:133">
      <c r="A12" s="12"/>
      <c r="B12" s="42">
        <v>522</v>
      </c>
      <c r="C12" s="19" t="s">
        <v>35</v>
      </c>
      <c r="D12" s="43">
        <v>14963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14963</v>
      </c>
      <c r="O12" s="44">
        <f t="shared" si="2"/>
        <v>10.537323943661972</v>
      </c>
      <c r="P12" s="9"/>
    </row>
    <row r="13" spans="1:133">
      <c r="A13" s="12"/>
      <c r="B13" s="42">
        <v>529</v>
      </c>
      <c r="C13" s="19" t="s">
        <v>25</v>
      </c>
      <c r="D13" s="43">
        <v>1215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1215</v>
      </c>
      <c r="O13" s="44">
        <f t="shared" si="2"/>
        <v>0.85563380281690138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25909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25909</v>
      </c>
      <c r="O14" s="41">
        <f t="shared" si="2"/>
        <v>18.245774647887323</v>
      </c>
      <c r="P14" s="10"/>
    </row>
    <row r="15" spans="1:133">
      <c r="A15" s="12"/>
      <c r="B15" s="42">
        <v>539</v>
      </c>
      <c r="C15" s="19" t="s">
        <v>27</v>
      </c>
      <c r="D15" s="43">
        <v>25909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25909</v>
      </c>
      <c r="O15" s="44">
        <f t="shared" si="2"/>
        <v>18.245774647887323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0</v>
      </c>
      <c r="E16" s="29">
        <f t="shared" si="5"/>
        <v>27204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27204</v>
      </c>
      <c r="O16" s="41">
        <f t="shared" si="2"/>
        <v>19.157746478873239</v>
      </c>
      <c r="P16" s="10"/>
    </row>
    <row r="17" spans="1:119">
      <c r="A17" s="12"/>
      <c r="B17" s="42">
        <v>541</v>
      </c>
      <c r="C17" s="19" t="s">
        <v>29</v>
      </c>
      <c r="D17" s="43">
        <v>0</v>
      </c>
      <c r="E17" s="43">
        <v>27204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27204</v>
      </c>
      <c r="O17" s="44">
        <f t="shared" si="2"/>
        <v>19.157746478873239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2697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2697</v>
      </c>
      <c r="O18" s="41">
        <f t="shared" si="2"/>
        <v>1.8992957746478873</v>
      </c>
      <c r="P18" s="9"/>
    </row>
    <row r="19" spans="1:119" ht="15.75" thickBot="1">
      <c r="A19" s="12"/>
      <c r="B19" s="42">
        <v>584</v>
      </c>
      <c r="C19" s="19" t="s">
        <v>30</v>
      </c>
      <c r="D19" s="43">
        <v>2697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2697</v>
      </c>
      <c r="O19" s="44">
        <f t="shared" si="2"/>
        <v>1.8992957746478873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356041</v>
      </c>
      <c r="E20" s="14">
        <f t="shared" ref="E20:M20" si="7">SUM(E5,E10,E14,E16,E18)</f>
        <v>27204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383245</v>
      </c>
      <c r="O20" s="35">
        <f t="shared" si="2"/>
        <v>269.89084507042253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1420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191684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191684</v>
      </c>
      <c r="O5" s="30">
        <f t="shared" ref="O5:O20" si="2">(N5/O$22)</f>
        <v>135.08386187455955</v>
      </c>
      <c r="P5" s="6"/>
    </row>
    <row r="6" spans="1:133">
      <c r="A6" s="12"/>
      <c r="B6" s="42">
        <v>512</v>
      </c>
      <c r="C6" s="19" t="s">
        <v>19</v>
      </c>
      <c r="D6" s="43">
        <v>49700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49700</v>
      </c>
      <c r="O6" s="44">
        <f t="shared" si="2"/>
        <v>35.024665257223397</v>
      </c>
      <c r="P6" s="9"/>
    </row>
    <row r="7" spans="1:133">
      <c r="A7" s="12"/>
      <c r="B7" s="42">
        <v>513</v>
      </c>
      <c r="C7" s="19" t="s">
        <v>20</v>
      </c>
      <c r="D7" s="43">
        <v>91894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91894</v>
      </c>
      <c r="O7" s="44">
        <f t="shared" si="2"/>
        <v>64.759689922480618</v>
      </c>
      <c r="P7" s="9"/>
    </row>
    <row r="8" spans="1:133">
      <c r="A8" s="12"/>
      <c r="B8" s="42">
        <v>514</v>
      </c>
      <c r="C8" s="19" t="s">
        <v>21</v>
      </c>
      <c r="D8" s="43">
        <v>29877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29877</v>
      </c>
      <c r="O8" s="44">
        <f t="shared" si="2"/>
        <v>21.054968287526428</v>
      </c>
      <c r="P8" s="9"/>
    </row>
    <row r="9" spans="1:133">
      <c r="A9" s="12"/>
      <c r="B9" s="42">
        <v>515</v>
      </c>
      <c r="C9" s="19" t="s">
        <v>22</v>
      </c>
      <c r="D9" s="43">
        <v>20213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20213</v>
      </c>
      <c r="O9" s="44">
        <f t="shared" si="2"/>
        <v>14.244538407329104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106686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106686</v>
      </c>
      <c r="O10" s="41">
        <f t="shared" si="2"/>
        <v>75.18393234672304</v>
      </c>
      <c r="P10" s="10"/>
    </row>
    <row r="11" spans="1:133">
      <c r="A11" s="12"/>
      <c r="B11" s="42">
        <v>521</v>
      </c>
      <c r="C11" s="19" t="s">
        <v>24</v>
      </c>
      <c r="D11" s="43">
        <v>76630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76630</v>
      </c>
      <c r="O11" s="44">
        <f t="shared" si="2"/>
        <v>54.002818886539814</v>
      </c>
      <c r="P11" s="9"/>
    </row>
    <row r="12" spans="1:133">
      <c r="A12" s="12"/>
      <c r="B12" s="42">
        <v>522</v>
      </c>
      <c r="C12" s="19" t="s">
        <v>35</v>
      </c>
      <c r="D12" s="43">
        <v>23906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23906</v>
      </c>
      <c r="O12" s="44">
        <f t="shared" si="2"/>
        <v>16.847075405214941</v>
      </c>
      <c r="P12" s="9"/>
    </row>
    <row r="13" spans="1:133">
      <c r="A13" s="12"/>
      <c r="B13" s="42">
        <v>529</v>
      </c>
      <c r="C13" s="19" t="s">
        <v>25</v>
      </c>
      <c r="D13" s="43">
        <v>6150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6150</v>
      </c>
      <c r="O13" s="44">
        <f t="shared" si="2"/>
        <v>4.3340380549682873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15406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15406</v>
      </c>
      <c r="O14" s="41">
        <f t="shared" si="2"/>
        <v>10.856941508104299</v>
      </c>
      <c r="P14" s="10"/>
    </row>
    <row r="15" spans="1:133">
      <c r="A15" s="12"/>
      <c r="B15" s="42">
        <v>539</v>
      </c>
      <c r="C15" s="19" t="s">
        <v>27</v>
      </c>
      <c r="D15" s="43">
        <v>15406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15406</v>
      </c>
      <c r="O15" s="44">
        <f t="shared" si="2"/>
        <v>10.856941508104299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0</v>
      </c>
      <c r="E16" s="29">
        <f t="shared" si="5"/>
        <v>14697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14697</v>
      </c>
      <c r="O16" s="41">
        <f t="shared" si="2"/>
        <v>10.357293868921776</v>
      </c>
      <c r="P16" s="10"/>
    </row>
    <row r="17" spans="1:119">
      <c r="A17" s="12"/>
      <c r="B17" s="42">
        <v>541</v>
      </c>
      <c r="C17" s="19" t="s">
        <v>29</v>
      </c>
      <c r="D17" s="43">
        <v>0</v>
      </c>
      <c r="E17" s="43">
        <v>14697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14697</v>
      </c>
      <c r="O17" s="44">
        <f t="shared" si="2"/>
        <v>10.357293868921776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2976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2976</v>
      </c>
      <c r="O18" s="41">
        <f t="shared" si="2"/>
        <v>2.0972515856236789</v>
      </c>
      <c r="P18" s="9"/>
    </row>
    <row r="19" spans="1:119" ht="15.75" thickBot="1">
      <c r="A19" s="12"/>
      <c r="B19" s="42">
        <v>584</v>
      </c>
      <c r="C19" s="19" t="s">
        <v>30</v>
      </c>
      <c r="D19" s="43">
        <v>2976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2976</v>
      </c>
      <c r="O19" s="44">
        <f t="shared" si="2"/>
        <v>2.0972515856236789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316752</v>
      </c>
      <c r="E20" s="14">
        <f t="shared" ref="E20:M20" si="7">SUM(E5,E10,E14,E16,E18)</f>
        <v>14697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331449</v>
      </c>
      <c r="O20" s="35">
        <f t="shared" si="2"/>
        <v>233.57928118393235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1419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213860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213860</v>
      </c>
      <c r="O5" s="30">
        <f t="shared" ref="O5:O20" si="2">(N5/O$22)</f>
        <v>155.19593613933236</v>
      </c>
      <c r="P5" s="6"/>
    </row>
    <row r="6" spans="1:133">
      <c r="A6" s="12"/>
      <c r="B6" s="42">
        <v>512</v>
      </c>
      <c r="C6" s="19" t="s">
        <v>19</v>
      </c>
      <c r="D6" s="43">
        <v>69621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69621</v>
      </c>
      <c r="O6" s="44">
        <f t="shared" si="2"/>
        <v>50.523222060957913</v>
      </c>
      <c r="P6" s="9"/>
    </row>
    <row r="7" spans="1:133">
      <c r="A7" s="12"/>
      <c r="B7" s="42">
        <v>513</v>
      </c>
      <c r="C7" s="19" t="s">
        <v>20</v>
      </c>
      <c r="D7" s="43">
        <v>83354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83354</v>
      </c>
      <c r="O7" s="44">
        <f t="shared" si="2"/>
        <v>60.489114658925978</v>
      </c>
      <c r="P7" s="9"/>
    </row>
    <row r="8" spans="1:133">
      <c r="A8" s="12"/>
      <c r="B8" s="42">
        <v>514</v>
      </c>
      <c r="C8" s="19" t="s">
        <v>21</v>
      </c>
      <c r="D8" s="43">
        <v>29504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29504</v>
      </c>
      <c r="O8" s="44">
        <f t="shared" si="2"/>
        <v>21.410740203193033</v>
      </c>
      <c r="P8" s="9"/>
    </row>
    <row r="9" spans="1:133">
      <c r="A9" s="12"/>
      <c r="B9" s="42">
        <v>515</v>
      </c>
      <c r="C9" s="19" t="s">
        <v>22</v>
      </c>
      <c r="D9" s="43">
        <v>31381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31381</v>
      </c>
      <c r="O9" s="44">
        <f t="shared" si="2"/>
        <v>22.772859216255444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103903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103903</v>
      </c>
      <c r="O10" s="41">
        <f t="shared" si="2"/>
        <v>75.401306240928889</v>
      </c>
      <c r="P10" s="10"/>
    </row>
    <row r="11" spans="1:133">
      <c r="A11" s="12"/>
      <c r="B11" s="42">
        <v>521</v>
      </c>
      <c r="C11" s="19" t="s">
        <v>24</v>
      </c>
      <c r="D11" s="43">
        <v>80412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80412</v>
      </c>
      <c r="O11" s="44">
        <f t="shared" si="2"/>
        <v>58.354136429608126</v>
      </c>
      <c r="P11" s="9"/>
    </row>
    <row r="12" spans="1:133">
      <c r="A12" s="12"/>
      <c r="B12" s="42">
        <v>522</v>
      </c>
      <c r="C12" s="19" t="s">
        <v>35</v>
      </c>
      <c r="D12" s="43">
        <v>22307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22307</v>
      </c>
      <c r="O12" s="44">
        <f t="shared" si="2"/>
        <v>16.187953555878085</v>
      </c>
      <c r="P12" s="9"/>
    </row>
    <row r="13" spans="1:133">
      <c r="A13" s="12"/>
      <c r="B13" s="42">
        <v>529</v>
      </c>
      <c r="C13" s="19" t="s">
        <v>25</v>
      </c>
      <c r="D13" s="43">
        <v>1184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1184</v>
      </c>
      <c r="O13" s="44">
        <f t="shared" si="2"/>
        <v>0.85921625544267055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15816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15816</v>
      </c>
      <c r="O14" s="41">
        <f t="shared" si="2"/>
        <v>11.477503628447025</v>
      </c>
      <c r="P14" s="10"/>
    </row>
    <row r="15" spans="1:133">
      <c r="A15" s="12"/>
      <c r="B15" s="42">
        <v>539</v>
      </c>
      <c r="C15" s="19" t="s">
        <v>27</v>
      </c>
      <c r="D15" s="43">
        <v>15816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15816</v>
      </c>
      <c r="O15" s="44">
        <f t="shared" si="2"/>
        <v>11.477503628447025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0</v>
      </c>
      <c r="E16" s="29">
        <f t="shared" si="5"/>
        <v>21462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21462</v>
      </c>
      <c r="O16" s="41">
        <f t="shared" si="2"/>
        <v>15.574746008708273</v>
      </c>
      <c r="P16" s="10"/>
    </row>
    <row r="17" spans="1:119">
      <c r="A17" s="12"/>
      <c r="B17" s="42">
        <v>541</v>
      </c>
      <c r="C17" s="19" t="s">
        <v>29</v>
      </c>
      <c r="D17" s="43">
        <v>0</v>
      </c>
      <c r="E17" s="43">
        <v>21462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21462</v>
      </c>
      <c r="O17" s="44">
        <f t="shared" si="2"/>
        <v>15.574746008708273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2976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2976</v>
      </c>
      <c r="O18" s="41">
        <f t="shared" si="2"/>
        <v>2.1596516690856316</v>
      </c>
      <c r="P18" s="9"/>
    </row>
    <row r="19" spans="1:119" ht="15.75" thickBot="1">
      <c r="A19" s="12"/>
      <c r="B19" s="42">
        <v>584</v>
      </c>
      <c r="C19" s="19" t="s">
        <v>30</v>
      </c>
      <c r="D19" s="43">
        <v>2976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2976</v>
      </c>
      <c r="O19" s="44">
        <f t="shared" si="2"/>
        <v>2.1596516690856316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336555</v>
      </c>
      <c r="E20" s="14">
        <f t="shared" ref="E20:M20" si="7">SUM(E5,E10,E14,E16,E18)</f>
        <v>21462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358017</v>
      </c>
      <c r="O20" s="35">
        <f t="shared" si="2"/>
        <v>259.80914368650218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39</v>
      </c>
      <c r="M22" s="90"/>
      <c r="N22" s="90"/>
      <c r="O22" s="39">
        <v>1378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210509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210509</v>
      </c>
      <c r="O5" s="30">
        <f t="shared" ref="O5:O20" si="2">(N5/O$22)</f>
        <v>157.0962686567164</v>
      </c>
      <c r="P5" s="6"/>
    </row>
    <row r="6" spans="1:133">
      <c r="A6" s="12"/>
      <c r="B6" s="42">
        <v>512</v>
      </c>
      <c r="C6" s="19" t="s">
        <v>19</v>
      </c>
      <c r="D6" s="43">
        <v>62720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62720</v>
      </c>
      <c r="O6" s="44">
        <f t="shared" si="2"/>
        <v>46.805970149253731</v>
      </c>
      <c r="P6" s="9"/>
    </row>
    <row r="7" spans="1:133">
      <c r="A7" s="12"/>
      <c r="B7" s="42">
        <v>513</v>
      </c>
      <c r="C7" s="19" t="s">
        <v>20</v>
      </c>
      <c r="D7" s="43">
        <v>81397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81397</v>
      </c>
      <c r="O7" s="44">
        <f t="shared" si="2"/>
        <v>60.744029850746266</v>
      </c>
      <c r="P7" s="9"/>
    </row>
    <row r="8" spans="1:133">
      <c r="A8" s="12"/>
      <c r="B8" s="42">
        <v>514</v>
      </c>
      <c r="C8" s="19" t="s">
        <v>21</v>
      </c>
      <c r="D8" s="43">
        <v>29906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29906</v>
      </c>
      <c r="O8" s="44">
        <f t="shared" si="2"/>
        <v>22.317910447761193</v>
      </c>
      <c r="P8" s="9"/>
    </row>
    <row r="9" spans="1:133">
      <c r="A9" s="12"/>
      <c r="B9" s="42">
        <v>515</v>
      </c>
      <c r="C9" s="19" t="s">
        <v>22</v>
      </c>
      <c r="D9" s="43">
        <v>36486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36486</v>
      </c>
      <c r="O9" s="44">
        <f t="shared" si="2"/>
        <v>27.228358208955225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95104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95104</v>
      </c>
      <c r="O10" s="41">
        <f t="shared" si="2"/>
        <v>70.973134328358213</v>
      </c>
      <c r="P10" s="10"/>
    </row>
    <row r="11" spans="1:133">
      <c r="A11" s="12"/>
      <c r="B11" s="42">
        <v>521</v>
      </c>
      <c r="C11" s="19" t="s">
        <v>24</v>
      </c>
      <c r="D11" s="43">
        <v>77693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77693</v>
      </c>
      <c r="O11" s="44">
        <f t="shared" si="2"/>
        <v>57.97985074626866</v>
      </c>
      <c r="P11" s="9"/>
    </row>
    <row r="12" spans="1:133">
      <c r="A12" s="12"/>
      <c r="B12" s="42">
        <v>522</v>
      </c>
      <c r="C12" s="19" t="s">
        <v>35</v>
      </c>
      <c r="D12" s="43">
        <v>13106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13106</v>
      </c>
      <c r="O12" s="44">
        <f t="shared" si="2"/>
        <v>9.7805970149253731</v>
      </c>
      <c r="P12" s="9"/>
    </row>
    <row r="13" spans="1:133">
      <c r="A13" s="12"/>
      <c r="B13" s="42">
        <v>529</v>
      </c>
      <c r="C13" s="19" t="s">
        <v>25</v>
      </c>
      <c r="D13" s="43">
        <v>4305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4305</v>
      </c>
      <c r="O13" s="44">
        <f t="shared" si="2"/>
        <v>3.2126865671641789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21884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21884</v>
      </c>
      <c r="O14" s="41">
        <f t="shared" si="2"/>
        <v>16.33134328358209</v>
      </c>
      <c r="P14" s="10"/>
    </row>
    <row r="15" spans="1:133">
      <c r="A15" s="12"/>
      <c r="B15" s="42">
        <v>539</v>
      </c>
      <c r="C15" s="19" t="s">
        <v>27</v>
      </c>
      <c r="D15" s="43">
        <v>21884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21884</v>
      </c>
      <c r="O15" s="44">
        <f t="shared" si="2"/>
        <v>16.33134328358209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16295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16295</v>
      </c>
      <c r="O16" s="41">
        <f t="shared" si="2"/>
        <v>12.16044776119403</v>
      </c>
      <c r="P16" s="10"/>
    </row>
    <row r="17" spans="1:119">
      <c r="A17" s="12"/>
      <c r="B17" s="42">
        <v>541</v>
      </c>
      <c r="C17" s="19" t="s">
        <v>29</v>
      </c>
      <c r="D17" s="43">
        <v>16295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16295</v>
      </c>
      <c r="O17" s="44">
        <f t="shared" si="2"/>
        <v>12.16044776119403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2976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2976</v>
      </c>
      <c r="O18" s="41">
        <f t="shared" si="2"/>
        <v>2.2208955223880595</v>
      </c>
      <c r="P18" s="9"/>
    </row>
    <row r="19" spans="1:119" ht="15.75" thickBot="1">
      <c r="A19" s="12"/>
      <c r="B19" s="42">
        <v>584</v>
      </c>
      <c r="C19" s="19" t="s">
        <v>30</v>
      </c>
      <c r="D19" s="43">
        <v>2976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2976</v>
      </c>
      <c r="O19" s="44">
        <f t="shared" si="2"/>
        <v>2.2208955223880595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346768</v>
      </c>
      <c r="E20" s="14">
        <f t="shared" ref="E20:M20" si="7">SUM(E5,E10,E14,E16,E18)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346768</v>
      </c>
      <c r="O20" s="35">
        <f t="shared" si="2"/>
        <v>258.7820895522388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1340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235156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235156</v>
      </c>
      <c r="O5" s="30">
        <f t="shared" ref="O5:O19" si="2">(N5/O$21)</f>
        <v>166.18798586572439</v>
      </c>
      <c r="P5" s="6"/>
    </row>
    <row r="6" spans="1:133">
      <c r="A6" s="12"/>
      <c r="B6" s="42">
        <v>512</v>
      </c>
      <c r="C6" s="19" t="s">
        <v>19</v>
      </c>
      <c r="D6" s="43">
        <v>91769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91769</v>
      </c>
      <c r="O6" s="44">
        <f t="shared" si="2"/>
        <v>64.854416961130738</v>
      </c>
      <c r="P6" s="9"/>
    </row>
    <row r="7" spans="1:133">
      <c r="A7" s="12"/>
      <c r="B7" s="42">
        <v>513</v>
      </c>
      <c r="C7" s="19" t="s">
        <v>20</v>
      </c>
      <c r="D7" s="43">
        <v>74148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74148</v>
      </c>
      <c r="O7" s="44">
        <f t="shared" si="2"/>
        <v>52.401413427561835</v>
      </c>
      <c r="P7" s="9"/>
    </row>
    <row r="8" spans="1:133">
      <c r="A8" s="12"/>
      <c r="B8" s="42">
        <v>514</v>
      </c>
      <c r="C8" s="19" t="s">
        <v>21</v>
      </c>
      <c r="D8" s="43">
        <v>30385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30385</v>
      </c>
      <c r="O8" s="44">
        <f t="shared" si="2"/>
        <v>21.473498233215548</v>
      </c>
      <c r="P8" s="9"/>
    </row>
    <row r="9" spans="1:133">
      <c r="A9" s="12"/>
      <c r="B9" s="42">
        <v>515</v>
      </c>
      <c r="C9" s="19" t="s">
        <v>22</v>
      </c>
      <c r="D9" s="43">
        <v>38854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38854</v>
      </c>
      <c r="O9" s="44">
        <f t="shared" si="2"/>
        <v>27.458657243816255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83859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83859</v>
      </c>
      <c r="O10" s="41">
        <f t="shared" si="2"/>
        <v>59.264310954063603</v>
      </c>
      <c r="P10" s="10"/>
    </row>
    <row r="11" spans="1:133">
      <c r="A11" s="12"/>
      <c r="B11" s="42">
        <v>521</v>
      </c>
      <c r="C11" s="19" t="s">
        <v>24</v>
      </c>
      <c r="D11" s="43">
        <v>78084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78084</v>
      </c>
      <c r="O11" s="44">
        <f t="shared" si="2"/>
        <v>55.183038869257949</v>
      </c>
      <c r="P11" s="9"/>
    </row>
    <row r="12" spans="1:133">
      <c r="A12" s="12"/>
      <c r="B12" s="42">
        <v>529</v>
      </c>
      <c r="C12" s="19" t="s">
        <v>25</v>
      </c>
      <c r="D12" s="43">
        <v>5775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5775</v>
      </c>
      <c r="O12" s="44">
        <f t="shared" si="2"/>
        <v>4.0812720848056534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18673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18673</v>
      </c>
      <c r="O13" s="41">
        <f t="shared" si="2"/>
        <v>13.196466431095406</v>
      </c>
      <c r="P13" s="10"/>
    </row>
    <row r="14" spans="1:133">
      <c r="A14" s="12"/>
      <c r="B14" s="42">
        <v>539</v>
      </c>
      <c r="C14" s="19" t="s">
        <v>27</v>
      </c>
      <c r="D14" s="43">
        <v>18673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18673</v>
      </c>
      <c r="O14" s="44">
        <f t="shared" si="2"/>
        <v>13.196466431095406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11180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11180</v>
      </c>
      <c r="O15" s="41">
        <f t="shared" si="2"/>
        <v>7.9010600706713783</v>
      </c>
      <c r="P15" s="10"/>
    </row>
    <row r="16" spans="1:133">
      <c r="A16" s="12"/>
      <c r="B16" s="42">
        <v>541</v>
      </c>
      <c r="C16" s="19" t="s">
        <v>29</v>
      </c>
      <c r="D16" s="43">
        <v>11180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11180</v>
      </c>
      <c r="O16" s="44">
        <f t="shared" si="2"/>
        <v>7.9010600706713783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1984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1984</v>
      </c>
      <c r="O17" s="41">
        <f t="shared" si="2"/>
        <v>1.4021201413427562</v>
      </c>
      <c r="P17" s="9"/>
    </row>
    <row r="18" spans="1:119" ht="15.75" thickBot="1">
      <c r="A18" s="12"/>
      <c r="B18" s="42">
        <v>584</v>
      </c>
      <c r="C18" s="19" t="s">
        <v>30</v>
      </c>
      <c r="D18" s="43">
        <v>1984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1984</v>
      </c>
      <c r="O18" s="44">
        <f t="shared" si="2"/>
        <v>1.4021201413427562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350852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350852</v>
      </c>
      <c r="O19" s="35">
        <f t="shared" si="2"/>
        <v>247.95194346289753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1415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192033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192033</v>
      </c>
      <c r="O5" s="30">
        <f t="shared" ref="O5:O18" si="2">(N5/O$20)</f>
        <v>144.27723516153267</v>
      </c>
      <c r="P5" s="6"/>
    </row>
    <row r="6" spans="1:133">
      <c r="A6" s="12"/>
      <c r="B6" s="42">
        <v>512</v>
      </c>
      <c r="C6" s="19" t="s">
        <v>19</v>
      </c>
      <c r="D6" s="43">
        <v>56748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56748</v>
      </c>
      <c r="O6" s="44">
        <f t="shared" si="2"/>
        <v>42.635612321562732</v>
      </c>
      <c r="P6" s="9"/>
    </row>
    <row r="7" spans="1:133">
      <c r="A7" s="12"/>
      <c r="B7" s="42">
        <v>513</v>
      </c>
      <c r="C7" s="19" t="s">
        <v>20</v>
      </c>
      <c r="D7" s="43">
        <v>69585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69585</v>
      </c>
      <c r="O7" s="44">
        <f t="shared" si="2"/>
        <v>52.280240420736291</v>
      </c>
      <c r="P7" s="9"/>
    </row>
    <row r="8" spans="1:133">
      <c r="A8" s="12"/>
      <c r="B8" s="42">
        <v>514</v>
      </c>
      <c r="C8" s="19" t="s">
        <v>21</v>
      </c>
      <c r="D8" s="43">
        <v>20260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20260</v>
      </c>
      <c r="O8" s="44">
        <f t="shared" si="2"/>
        <v>15.221637866265965</v>
      </c>
      <c r="P8" s="9"/>
    </row>
    <row r="9" spans="1:133">
      <c r="A9" s="12"/>
      <c r="B9" s="42">
        <v>515</v>
      </c>
      <c r="C9" s="19" t="s">
        <v>22</v>
      </c>
      <c r="D9" s="43">
        <v>45440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45440</v>
      </c>
      <c r="O9" s="44">
        <f t="shared" si="2"/>
        <v>34.139744552967692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83190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83190</v>
      </c>
      <c r="O10" s="41">
        <f t="shared" si="2"/>
        <v>62.501878287002256</v>
      </c>
      <c r="P10" s="10"/>
    </row>
    <row r="11" spans="1:133">
      <c r="A11" s="12"/>
      <c r="B11" s="42">
        <v>521</v>
      </c>
      <c r="C11" s="19" t="s">
        <v>24</v>
      </c>
      <c r="D11" s="43">
        <v>77744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77744</v>
      </c>
      <c r="O11" s="44">
        <f t="shared" si="2"/>
        <v>58.410217881292262</v>
      </c>
      <c r="P11" s="9"/>
    </row>
    <row r="12" spans="1:133">
      <c r="A12" s="12"/>
      <c r="B12" s="42">
        <v>529</v>
      </c>
      <c r="C12" s="19" t="s">
        <v>25</v>
      </c>
      <c r="D12" s="43">
        <v>5446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5446</v>
      </c>
      <c r="O12" s="44">
        <f t="shared" si="2"/>
        <v>4.0916604057099928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16355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16355</v>
      </c>
      <c r="O13" s="41">
        <f t="shared" si="2"/>
        <v>12.287753568745304</v>
      </c>
      <c r="P13" s="10"/>
    </row>
    <row r="14" spans="1:133">
      <c r="A14" s="12"/>
      <c r="B14" s="42">
        <v>534</v>
      </c>
      <c r="C14" s="19" t="s">
        <v>45</v>
      </c>
      <c r="D14" s="43">
        <v>15255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15255</v>
      </c>
      <c r="O14" s="44">
        <f t="shared" si="2"/>
        <v>11.461307287753568</v>
      </c>
      <c r="P14" s="9"/>
    </row>
    <row r="15" spans="1:133">
      <c r="A15" s="12"/>
      <c r="B15" s="42">
        <v>539</v>
      </c>
      <c r="C15" s="19" t="s">
        <v>27</v>
      </c>
      <c r="D15" s="43">
        <v>1100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1100</v>
      </c>
      <c r="O15" s="44">
        <f t="shared" si="2"/>
        <v>0.82644628099173556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3539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3539</v>
      </c>
      <c r="O16" s="41">
        <f t="shared" si="2"/>
        <v>2.6589030803906839</v>
      </c>
      <c r="P16" s="10"/>
    </row>
    <row r="17" spans="1:119" ht="15.75" thickBot="1">
      <c r="A17" s="12"/>
      <c r="B17" s="42">
        <v>541</v>
      </c>
      <c r="C17" s="19" t="s">
        <v>29</v>
      </c>
      <c r="D17" s="43">
        <v>3539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3539</v>
      </c>
      <c r="O17" s="44">
        <f t="shared" si="2"/>
        <v>2.6589030803906839</v>
      </c>
      <c r="P17" s="9"/>
    </row>
    <row r="18" spans="1:119" ht="16.5" thickBot="1">
      <c r="A18" s="13" t="s">
        <v>10</v>
      </c>
      <c r="B18" s="21"/>
      <c r="C18" s="20"/>
      <c r="D18" s="14">
        <f>SUM(D5,D10,D13,D16)</f>
        <v>295117</v>
      </c>
      <c r="E18" s="14">
        <f t="shared" ref="E18:M18" si="6">SUM(E5,E10,E13,E16)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295117</v>
      </c>
      <c r="O18" s="35">
        <f t="shared" si="2"/>
        <v>221.72577009767093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46</v>
      </c>
      <c r="M20" s="90"/>
      <c r="N20" s="90"/>
      <c r="O20" s="39">
        <v>1331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211754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211754</v>
      </c>
      <c r="O5" s="30">
        <f t="shared" ref="O5:O19" si="2">(N5/O$21)</f>
        <v>160.41969696969696</v>
      </c>
      <c r="P5" s="6"/>
    </row>
    <row r="6" spans="1:133">
      <c r="A6" s="12"/>
      <c r="B6" s="42">
        <v>512</v>
      </c>
      <c r="C6" s="19" t="s">
        <v>19</v>
      </c>
      <c r="D6" s="43">
        <v>55742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55742</v>
      </c>
      <c r="O6" s="44">
        <f t="shared" si="2"/>
        <v>42.228787878787877</v>
      </c>
      <c r="P6" s="9"/>
    </row>
    <row r="7" spans="1:133">
      <c r="A7" s="12"/>
      <c r="B7" s="42">
        <v>513</v>
      </c>
      <c r="C7" s="19" t="s">
        <v>20</v>
      </c>
      <c r="D7" s="43">
        <v>74298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74298</v>
      </c>
      <c r="O7" s="44">
        <f t="shared" si="2"/>
        <v>56.286363636363639</v>
      </c>
      <c r="P7" s="9"/>
    </row>
    <row r="8" spans="1:133">
      <c r="A8" s="12"/>
      <c r="B8" s="42">
        <v>514</v>
      </c>
      <c r="C8" s="19" t="s">
        <v>21</v>
      </c>
      <c r="D8" s="43">
        <v>22822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22822</v>
      </c>
      <c r="O8" s="44">
        <f t="shared" si="2"/>
        <v>17.289393939393939</v>
      </c>
      <c r="P8" s="9"/>
    </row>
    <row r="9" spans="1:133">
      <c r="A9" s="12"/>
      <c r="B9" s="42">
        <v>515</v>
      </c>
      <c r="C9" s="19" t="s">
        <v>22</v>
      </c>
      <c r="D9" s="43">
        <v>41724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41724</v>
      </c>
      <c r="O9" s="44">
        <f t="shared" si="2"/>
        <v>31.609090909090909</v>
      </c>
      <c r="P9" s="9"/>
    </row>
    <row r="10" spans="1:133">
      <c r="A10" s="12"/>
      <c r="B10" s="42">
        <v>517</v>
      </c>
      <c r="C10" s="19" t="s">
        <v>53</v>
      </c>
      <c r="D10" s="43">
        <v>17168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17168</v>
      </c>
      <c r="O10" s="44">
        <f t="shared" si="2"/>
        <v>13.006060606060606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80908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80908</v>
      </c>
      <c r="O11" s="41">
        <f t="shared" si="2"/>
        <v>61.293939393939397</v>
      </c>
      <c r="P11" s="10"/>
    </row>
    <row r="12" spans="1:133">
      <c r="A12" s="12"/>
      <c r="B12" s="42">
        <v>521</v>
      </c>
      <c r="C12" s="19" t="s">
        <v>24</v>
      </c>
      <c r="D12" s="43">
        <v>75752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75752</v>
      </c>
      <c r="O12" s="44">
        <f t="shared" si="2"/>
        <v>57.38787878787879</v>
      </c>
      <c r="P12" s="9"/>
    </row>
    <row r="13" spans="1:133">
      <c r="A13" s="12"/>
      <c r="B13" s="42">
        <v>522</v>
      </c>
      <c r="C13" s="19" t="s">
        <v>35</v>
      </c>
      <c r="D13" s="43">
        <v>420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420</v>
      </c>
      <c r="O13" s="44">
        <f t="shared" si="2"/>
        <v>0.31818181818181818</v>
      </c>
      <c r="P13" s="9"/>
    </row>
    <row r="14" spans="1:133">
      <c r="A14" s="12"/>
      <c r="B14" s="42">
        <v>529</v>
      </c>
      <c r="C14" s="19" t="s">
        <v>25</v>
      </c>
      <c r="D14" s="43">
        <v>4736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4736</v>
      </c>
      <c r="O14" s="44">
        <f t="shared" si="2"/>
        <v>3.5878787878787879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SUM(D16:D16)</f>
        <v>16310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16310</v>
      </c>
      <c r="O15" s="41">
        <f t="shared" si="2"/>
        <v>12.356060606060606</v>
      </c>
      <c r="P15" s="10"/>
    </row>
    <row r="16" spans="1:133">
      <c r="A16" s="12"/>
      <c r="B16" s="42">
        <v>534</v>
      </c>
      <c r="C16" s="19" t="s">
        <v>45</v>
      </c>
      <c r="D16" s="43">
        <v>16310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16310</v>
      </c>
      <c r="O16" s="44">
        <f t="shared" si="2"/>
        <v>12.356060606060606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SUM(D18:D18)</f>
        <v>3208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3208</v>
      </c>
      <c r="O17" s="41">
        <f t="shared" si="2"/>
        <v>2.4303030303030302</v>
      </c>
      <c r="P17" s="10"/>
    </row>
    <row r="18" spans="1:119" ht="15.75" thickBot="1">
      <c r="A18" s="12"/>
      <c r="B18" s="42">
        <v>541</v>
      </c>
      <c r="C18" s="19" t="s">
        <v>29</v>
      </c>
      <c r="D18" s="43">
        <v>3208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3208</v>
      </c>
      <c r="O18" s="44">
        <f t="shared" si="2"/>
        <v>2.4303030303030302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312180</v>
      </c>
      <c r="E19" s="14">
        <f t="shared" ref="E19:M19" si="6">SUM(E5,E11,E15,E17)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312180</v>
      </c>
      <c r="O19" s="35">
        <f t="shared" si="2"/>
        <v>236.5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54</v>
      </c>
      <c r="M21" s="90"/>
      <c r="N21" s="90"/>
      <c r="O21" s="39">
        <v>1320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205672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205672</v>
      </c>
      <c r="P5" s="30">
        <f t="shared" ref="P5:P20" si="2">(O5/P$22)</f>
        <v>87.038510368176048</v>
      </c>
      <c r="Q5" s="6"/>
    </row>
    <row r="6" spans="1:134">
      <c r="A6" s="12"/>
      <c r="B6" s="42">
        <v>511</v>
      </c>
      <c r="C6" s="19" t="s">
        <v>61</v>
      </c>
      <c r="D6" s="43">
        <v>53590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53590</v>
      </c>
      <c r="P6" s="44">
        <f t="shared" si="2"/>
        <v>22.678798137960221</v>
      </c>
      <c r="Q6" s="9"/>
    </row>
    <row r="7" spans="1:134">
      <c r="A7" s="12"/>
      <c r="B7" s="42">
        <v>513</v>
      </c>
      <c r="C7" s="19" t="s">
        <v>20</v>
      </c>
      <c r="D7" s="43">
        <v>117717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117717</v>
      </c>
      <c r="P7" s="44">
        <f t="shared" si="2"/>
        <v>49.81675835801947</v>
      </c>
      <c r="Q7" s="9"/>
    </row>
    <row r="8" spans="1:134">
      <c r="A8" s="12"/>
      <c r="B8" s="42">
        <v>514</v>
      </c>
      <c r="C8" s="19" t="s">
        <v>21</v>
      </c>
      <c r="D8" s="43">
        <v>19533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19533</v>
      </c>
      <c r="P8" s="44">
        <f t="shared" si="2"/>
        <v>8.2661870503597115</v>
      </c>
      <c r="Q8" s="9"/>
    </row>
    <row r="9" spans="1:134">
      <c r="A9" s="12"/>
      <c r="B9" s="42">
        <v>515</v>
      </c>
      <c r="C9" s="19" t="s">
        <v>22</v>
      </c>
      <c r="D9" s="43">
        <v>14832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14832</v>
      </c>
      <c r="P9" s="44">
        <f t="shared" si="2"/>
        <v>6.2767668218366479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SUM(D11:D13)</f>
        <v>107620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107620</v>
      </c>
      <c r="P10" s="41">
        <f t="shared" si="2"/>
        <v>45.543800253914519</v>
      </c>
      <c r="Q10" s="10"/>
    </row>
    <row r="11" spans="1:134">
      <c r="A11" s="12"/>
      <c r="B11" s="42">
        <v>521</v>
      </c>
      <c r="C11" s="19" t="s">
        <v>24</v>
      </c>
      <c r="D11" s="43">
        <v>94218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94218</v>
      </c>
      <c r="P11" s="44">
        <f t="shared" si="2"/>
        <v>39.872196360558611</v>
      </c>
      <c r="Q11" s="9"/>
    </row>
    <row r="12" spans="1:134">
      <c r="A12" s="12"/>
      <c r="B12" s="42">
        <v>524</v>
      </c>
      <c r="C12" s="19" t="s">
        <v>68</v>
      </c>
      <c r="D12" s="43">
        <v>12394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12394</v>
      </c>
      <c r="P12" s="44">
        <f t="shared" si="2"/>
        <v>5.2450275074058403</v>
      </c>
      <c r="Q12" s="9"/>
    </row>
    <row r="13" spans="1:134">
      <c r="A13" s="12"/>
      <c r="B13" s="42">
        <v>529</v>
      </c>
      <c r="C13" s="19" t="s">
        <v>25</v>
      </c>
      <c r="D13" s="43">
        <v>1008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1008</v>
      </c>
      <c r="P13" s="44">
        <f t="shared" si="2"/>
        <v>0.42657638595006347</v>
      </c>
      <c r="Q13" s="9"/>
    </row>
    <row r="14" spans="1:134" ht="15.75">
      <c r="A14" s="26" t="s">
        <v>26</v>
      </c>
      <c r="B14" s="27"/>
      <c r="C14" s="28"/>
      <c r="D14" s="29">
        <f t="shared" ref="D14:N14" si="4">SUM(D15:D15)</f>
        <v>7123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7123</v>
      </c>
      <c r="P14" s="41">
        <f t="shared" si="2"/>
        <v>3.014388489208633</v>
      </c>
      <c r="Q14" s="10"/>
    </row>
    <row r="15" spans="1:134">
      <c r="A15" s="12"/>
      <c r="B15" s="42">
        <v>534</v>
      </c>
      <c r="C15" s="19" t="s">
        <v>45</v>
      </c>
      <c r="D15" s="43">
        <v>7123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7123</v>
      </c>
      <c r="P15" s="44">
        <f t="shared" si="2"/>
        <v>3.014388489208633</v>
      </c>
      <c r="Q15" s="9"/>
    </row>
    <row r="16" spans="1:134" ht="15.75">
      <c r="A16" s="26" t="s">
        <v>28</v>
      </c>
      <c r="B16" s="27"/>
      <c r="C16" s="28"/>
      <c r="D16" s="29">
        <f t="shared" ref="D16:N16" si="5">SUM(D17:D17)</f>
        <v>0</v>
      </c>
      <c r="E16" s="29">
        <f t="shared" si="5"/>
        <v>29654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29654</v>
      </c>
      <c r="P16" s="41">
        <f t="shared" si="2"/>
        <v>12.549301735082523</v>
      </c>
      <c r="Q16" s="10"/>
    </row>
    <row r="17" spans="1:120">
      <c r="A17" s="12"/>
      <c r="B17" s="42">
        <v>541</v>
      </c>
      <c r="C17" s="19" t="s">
        <v>29</v>
      </c>
      <c r="D17" s="43">
        <v>0</v>
      </c>
      <c r="E17" s="43">
        <v>29654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29654</v>
      </c>
      <c r="P17" s="44">
        <f t="shared" si="2"/>
        <v>12.549301735082523</v>
      </c>
      <c r="Q17" s="9"/>
    </row>
    <row r="18" spans="1:120" ht="15.75">
      <c r="A18" s="26" t="s">
        <v>31</v>
      </c>
      <c r="B18" s="27"/>
      <c r="C18" s="28"/>
      <c r="D18" s="29">
        <f t="shared" ref="D18:N18" si="6">SUM(D19:D19)</f>
        <v>0</v>
      </c>
      <c r="E18" s="29">
        <f t="shared" si="6"/>
        <v>19960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19960</v>
      </c>
      <c r="P18" s="41">
        <f t="shared" si="2"/>
        <v>8.4468895471857817</v>
      </c>
      <c r="Q18" s="9"/>
    </row>
    <row r="19" spans="1:120" ht="15.75" thickBot="1">
      <c r="A19" s="12"/>
      <c r="B19" s="42">
        <v>590</v>
      </c>
      <c r="C19" s="19" t="s">
        <v>74</v>
      </c>
      <c r="D19" s="43">
        <v>0</v>
      </c>
      <c r="E19" s="43">
        <v>19960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19960</v>
      </c>
      <c r="P19" s="44">
        <f t="shared" si="2"/>
        <v>8.4468895471857817</v>
      </c>
      <c r="Q19" s="9"/>
    </row>
    <row r="20" spans="1:120" ht="16.5" thickBot="1">
      <c r="A20" s="13" t="s">
        <v>10</v>
      </c>
      <c r="B20" s="21"/>
      <c r="C20" s="20"/>
      <c r="D20" s="14">
        <f>SUM(D5,D10,D14,D16,D18)</f>
        <v>320415</v>
      </c>
      <c r="E20" s="14">
        <f t="shared" ref="E20:N20" si="7">SUM(E5,E10,E14,E16,E18)</f>
        <v>49614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1"/>
        <v>370029</v>
      </c>
      <c r="P20" s="35">
        <f t="shared" si="2"/>
        <v>156.5928903935675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75</v>
      </c>
      <c r="N22" s="90"/>
      <c r="O22" s="90"/>
      <c r="P22" s="39">
        <v>2363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219962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219962</v>
      </c>
      <c r="O5" s="30">
        <f t="shared" ref="O5:O18" si="2">(N5/O$20)</f>
        <v>159.39275362318841</v>
      </c>
      <c r="P5" s="6"/>
    </row>
    <row r="6" spans="1:133">
      <c r="A6" s="12"/>
      <c r="B6" s="42">
        <v>511</v>
      </c>
      <c r="C6" s="19" t="s">
        <v>61</v>
      </c>
      <c r="D6" s="43">
        <v>51742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51742</v>
      </c>
      <c r="O6" s="44">
        <f t="shared" si="2"/>
        <v>37.494202898550725</v>
      </c>
      <c r="P6" s="9"/>
    </row>
    <row r="7" spans="1:133">
      <c r="A7" s="12"/>
      <c r="B7" s="42">
        <v>513</v>
      </c>
      <c r="C7" s="19" t="s">
        <v>20</v>
      </c>
      <c r="D7" s="43">
        <v>110709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110709</v>
      </c>
      <c r="O7" s="44">
        <f t="shared" si="2"/>
        <v>80.223913043478262</v>
      </c>
      <c r="P7" s="9"/>
    </row>
    <row r="8" spans="1:133">
      <c r="A8" s="12"/>
      <c r="B8" s="42">
        <v>514</v>
      </c>
      <c r="C8" s="19" t="s">
        <v>21</v>
      </c>
      <c r="D8" s="43">
        <v>26800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26800</v>
      </c>
      <c r="O8" s="44">
        <f t="shared" si="2"/>
        <v>19.420289855072465</v>
      </c>
      <c r="P8" s="9"/>
    </row>
    <row r="9" spans="1:133">
      <c r="A9" s="12"/>
      <c r="B9" s="42">
        <v>515</v>
      </c>
      <c r="C9" s="19" t="s">
        <v>22</v>
      </c>
      <c r="D9" s="43">
        <v>30711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30711</v>
      </c>
      <c r="O9" s="44">
        <f t="shared" si="2"/>
        <v>22.254347826086956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108978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108978</v>
      </c>
      <c r="O10" s="41">
        <f t="shared" si="2"/>
        <v>78.969565217391306</v>
      </c>
      <c r="P10" s="10"/>
    </row>
    <row r="11" spans="1:133">
      <c r="A11" s="12"/>
      <c r="B11" s="42">
        <v>521</v>
      </c>
      <c r="C11" s="19" t="s">
        <v>24</v>
      </c>
      <c r="D11" s="43">
        <v>93571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93571</v>
      </c>
      <c r="O11" s="44">
        <f t="shared" si="2"/>
        <v>67.805072463768113</v>
      </c>
      <c r="P11" s="9"/>
    </row>
    <row r="12" spans="1:133">
      <c r="A12" s="12"/>
      <c r="B12" s="42">
        <v>524</v>
      </c>
      <c r="C12" s="19" t="s">
        <v>68</v>
      </c>
      <c r="D12" s="43">
        <v>14468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14468</v>
      </c>
      <c r="O12" s="44">
        <f t="shared" si="2"/>
        <v>10.484057971014492</v>
      </c>
      <c r="P12" s="9"/>
    </row>
    <row r="13" spans="1:133">
      <c r="A13" s="12"/>
      <c r="B13" s="42">
        <v>529</v>
      </c>
      <c r="C13" s="19" t="s">
        <v>25</v>
      </c>
      <c r="D13" s="43">
        <v>939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939</v>
      </c>
      <c r="O13" s="44">
        <f t="shared" si="2"/>
        <v>0.68043478260869561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6901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6901</v>
      </c>
      <c r="O14" s="41">
        <f t="shared" si="2"/>
        <v>5.0007246376811594</v>
      </c>
      <c r="P14" s="10"/>
    </row>
    <row r="15" spans="1:133">
      <c r="A15" s="12"/>
      <c r="B15" s="42">
        <v>534</v>
      </c>
      <c r="C15" s="19" t="s">
        <v>56</v>
      </c>
      <c r="D15" s="43">
        <v>6901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6901</v>
      </c>
      <c r="O15" s="44">
        <f t="shared" si="2"/>
        <v>5.0007246376811594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0</v>
      </c>
      <c r="E16" s="29">
        <f t="shared" si="5"/>
        <v>117757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117757</v>
      </c>
      <c r="O16" s="41">
        <f t="shared" si="2"/>
        <v>85.33115942028985</v>
      </c>
      <c r="P16" s="10"/>
    </row>
    <row r="17" spans="1:119" ht="15.75" thickBot="1">
      <c r="A17" s="12"/>
      <c r="B17" s="42">
        <v>541</v>
      </c>
      <c r="C17" s="19" t="s">
        <v>48</v>
      </c>
      <c r="D17" s="43">
        <v>0</v>
      </c>
      <c r="E17" s="43">
        <v>117757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117757</v>
      </c>
      <c r="O17" s="44">
        <f t="shared" si="2"/>
        <v>85.33115942028985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335841</v>
      </c>
      <c r="E18" s="14">
        <f t="shared" ref="E18:M18" si="6">SUM(E5,E10,E14,E16)</f>
        <v>117757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453598</v>
      </c>
      <c r="O18" s="35">
        <f t="shared" si="2"/>
        <v>328.69420289855071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69</v>
      </c>
      <c r="M20" s="90"/>
      <c r="N20" s="90"/>
      <c r="O20" s="39">
        <v>1380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217191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217191</v>
      </c>
      <c r="O5" s="30">
        <f t="shared" ref="O5:O18" si="2">(N5/O$20)</f>
        <v>163.91773584905661</v>
      </c>
      <c r="P5" s="6"/>
    </row>
    <row r="6" spans="1:133">
      <c r="A6" s="12"/>
      <c r="B6" s="42">
        <v>511</v>
      </c>
      <c r="C6" s="19" t="s">
        <v>61</v>
      </c>
      <c r="D6" s="43">
        <v>56785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56785</v>
      </c>
      <c r="O6" s="44">
        <f t="shared" si="2"/>
        <v>42.856603773584908</v>
      </c>
      <c r="P6" s="9"/>
    </row>
    <row r="7" spans="1:133">
      <c r="A7" s="12"/>
      <c r="B7" s="42">
        <v>513</v>
      </c>
      <c r="C7" s="19" t="s">
        <v>20</v>
      </c>
      <c r="D7" s="43">
        <v>107764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107764</v>
      </c>
      <c r="O7" s="44">
        <f t="shared" si="2"/>
        <v>81.331320754716984</v>
      </c>
      <c r="P7" s="9"/>
    </row>
    <row r="8" spans="1:133">
      <c r="A8" s="12"/>
      <c r="B8" s="42">
        <v>514</v>
      </c>
      <c r="C8" s="19" t="s">
        <v>21</v>
      </c>
      <c r="D8" s="43">
        <v>27243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27243</v>
      </c>
      <c r="O8" s="44">
        <f t="shared" si="2"/>
        <v>20.560754716981133</v>
      </c>
      <c r="P8" s="9"/>
    </row>
    <row r="9" spans="1:133">
      <c r="A9" s="12"/>
      <c r="B9" s="42">
        <v>515</v>
      </c>
      <c r="C9" s="19" t="s">
        <v>22</v>
      </c>
      <c r="D9" s="43">
        <v>25399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25399</v>
      </c>
      <c r="O9" s="44">
        <f t="shared" si="2"/>
        <v>19.169056603773583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97767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97767</v>
      </c>
      <c r="O10" s="41">
        <f t="shared" si="2"/>
        <v>73.786415094339617</v>
      </c>
      <c r="P10" s="10"/>
    </row>
    <row r="11" spans="1:133">
      <c r="A11" s="12"/>
      <c r="B11" s="42">
        <v>521</v>
      </c>
      <c r="C11" s="19" t="s">
        <v>24</v>
      </c>
      <c r="D11" s="43">
        <v>86886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86886</v>
      </c>
      <c r="O11" s="44">
        <f t="shared" si="2"/>
        <v>65.574339622641503</v>
      </c>
      <c r="P11" s="9"/>
    </row>
    <row r="12" spans="1:133">
      <c r="A12" s="12"/>
      <c r="B12" s="42">
        <v>522</v>
      </c>
      <c r="C12" s="19" t="s">
        <v>35</v>
      </c>
      <c r="D12" s="43">
        <v>9975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9975</v>
      </c>
      <c r="O12" s="44">
        <f t="shared" si="2"/>
        <v>7.5283018867924527</v>
      </c>
      <c r="P12" s="9"/>
    </row>
    <row r="13" spans="1:133">
      <c r="A13" s="12"/>
      <c r="B13" s="42">
        <v>529</v>
      </c>
      <c r="C13" s="19" t="s">
        <v>25</v>
      </c>
      <c r="D13" s="43">
        <v>906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906</v>
      </c>
      <c r="O13" s="44">
        <f t="shared" si="2"/>
        <v>0.68377358490566043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6489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6489</v>
      </c>
      <c r="O14" s="41">
        <f t="shared" si="2"/>
        <v>4.8973584905660381</v>
      </c>
      <c r="P14" s="10"/>
    </row>
    <row r="15" spans="1:133">
      <c r="A15" s="12"/>
      <c r="B15" s="42">
        <v>534</v>
      </c>
      <c r="C15" s="19" t="s">
        <v>56</v>
      </c>
      <c r="D15" s="43">
        <v>6489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6489</v>
      </c>
      <c r="O15" s="44">
        <f t="shared" si="2"/>
        <v>4.8973584905660381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0</v>
      </c>
      <c r="E16" s="29">
        <f t="shared" si="5"/>
        <v>55900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55900</v>
      </c>
      <c r="O16" s="41">
        <f t="shared" si="2"/>
        <v>42.188679245283019</v>
      </c>
      <c r="P16" s="10"/>
    </row>
    <row r="17" spans="1:119" ht="15.75" thickBot="1">
      <c r="A17" s="12"/>
      <c r="B17" s="42">
        <v>541</v>
      </c>
      <c r="C17" s="19" t="s">
        <v>48</v>
      </c>
      <c r="D17" s="43">
        <v>0</v>
      </c>
      <c r="E17" s="43">
        <v>55900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55900</v>
      </c>
      <c r="O17" s="44">
        <f t="shared" si="2"/>
        <v>42.188679245283019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321447</v>
      </c>
      <c r="E18" s="14">
        <f t="shared" ref="E18:M18" si="6">SUM(E5,E10,E14,E16)</f>
        <v>55900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377347</v>
      </c>
      <c r="O18" s="35">
        <f t="shared" si="2"/>
        <v>284.79018867924526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66</v>
      </c>
      <c r="M20" s="90"/>
      <c r="N20" s="90"/>
      <c r="O20" s="39">
        <v>1325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201447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201447</v>
      </c>
      <c r="O5" s="30">
        <f t="shared" ref="O5:O18" si="2">(N5/O$20)</f>
        <v>152.7270659590599</v>
      </c>
      <c r="P5" s="6"/>
    </row>
    <row r="6" spans="1:133">
      <c r="A6" s="12"/>
      <c r="B6" s="42">
        <v>511</v>
      </c>
      <c r="C6" s="19" t="s">
        <v>61</v>
      </c>
      <c r="D6" s="43">
        <v>48900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48900</v>
      </c>
      <c r="O6" s="44">
        <f t="shared" si="2"/>
        <v>37.073540561031081</v>
      </c>
      <c r="P6" s="9"/>
    </row>
    <row r="7" spans="1:133">
      <c r="A7" s="12"/>
      <c r="B7" s="42">
        <v>513</v>
      </c>
      <c r="C7" s="19" t="s">
        <v>20</v>
      </c>
      <c r="D7" s="43">
        <v>107349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107349</v>
      </c>
      <c r="O7" s="44">
        <f t="shared" si="2"/>
        <v>81.386656557998478</v>
      </c>
      <c r="P7" s="9"/>
    </row>
    <row r="8" spans="1:133">
      <c r="A8" s="12"/>
      <c r="B8" s="42">
        <v>514</v>
      </c>
      <c r="C8" s="19" t="s">
        <v>21</v>
      </c>
      <c r="D8" s="43">
        <v>26470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26470</v>
      </c>
      <c r="O8" s="44">
        <f t="shared" si="2"/>
        <v>20.068233510235025</v>
      </c>
      <c r="P8" s="9"/>
    </row>
    <row r="9" spans="1:133">
      <c r="A9" s="12"/>
      <c r="B9" s="42">
        <v>515</v>
      </c>
      <c r="C9" s="19" t="s">
        <v>22</v>
      </c>
      <c r="D9" s="43">
        <v>18728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18728</v>
      </c>
      <c r="O9" s="44">
        <f t="shared" si="2"/>
        <v>14.1986353297953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100550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100550</v>
      </c>
      <c r="O10" s="41">
        <f t="shared" si="2"/>
        <v>76.231993934799092</v>
      </c>
      <c r="P10" s="10"/>
    </row>
    <row r="11" spans="1:133">
      <c r="A11" s="12"/>
      <c r="B11" s="42">
        <v>521</v>
      </c>
      <c r="C11" s="19" t="s">
        <v>24</v>
      </c>
      <c r="D11" s="43">
        <v>90871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90871</v>
      </c>
      <c r="O11" s="44">
        <f t="shared" si="2"/>
        <v>68.893858984078847</v>
      </c>
      <c r="P11" s="9"/>
    </row>
    <row r="12" spans="1:133">
      <c r="A12" s="12"/>
      <c r="B12" s="42">
        <v>522</v>
      </c>
      <c r="C12" s="19" t="s">
        <v>35</v>
      </c>
      <c r="D12" s="43">
        <v>8831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8831</v>
      </c>
      <c r="O12" s="44">
        <f t="shared" si="2"/>
        <v>6.6952236542835477</v>
      </c>
      <c r="P12" s="9"/>
    </row>
    <row r="13" spans="1:133">
      <c r="A13" s="12"/>
      <c r="B13" s="42">
        <v>529</v>
      </c>
      <c r="C13" s="19" t="s">
        <v>25</v>
      </c>
      <c r="D13" s="43">
        <v>848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848</v>
      </c>
      <c r="O13" s="44">
        <f t="shared" si="2"/>
        <v>0.64291129643669442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5823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5823</v>
      </c>
      <c r="O14" s="41">
        <f t="shared" si="2"/>
        <v>4.4147081122062168</v>
      </c>
      <c r="P14" s="10"/>
    </row>
    <row r="15" spans="1:133">
      <c r="A15" s="12"/>
      <c r="B15" s="42">
        <v>534</v>
      </c>
      <c r="C15" s="19" t="s">
        <v>56</v>
      </c>
      <c r="D15" s="43">
        <v>5823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5823</v>
      </c>
      <c r="O15" s="44">
        <f t="shared" si="2"/>
        <v>4.4147081122062168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0</v>
      </c>
      <c r="E16" s="29">
        <f t="shared" si="5"/>
        <v>140077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140077</v>
      </c>
      <c r="O16" s="41">
        <f t="shared" si="2"/>
        <v>106.19939347990902</v>
      </c>
      <c r="P16" s="10"/>
    </row>
    <row r="17" spans="1:119" ht="15.75" thickBot="1">
      <c r="A17" s="12"/>
      <c r="B17" s="42">
        <v>541</v>
      </c>
      <c r="C17" s="19" t="s">
        <v>48</v>
      </c>
      <c r="D17" s="43">
        <v>0</v>
      </c>
      <c r="E17" s="43">
        <v>140077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140077</v>
      </c>
      <c r="O17" s="44">
        <f t="shared" si="2"/>
        <v>106.19939347990902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307820</v>
      </c>
      <c r="E18" s="14">
        <f t="shared" ref="E18:M18" si="6">SUM(E5,E10,E14,E16)</f>
        <v>140077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447897</v>
      </c>
      <c r="O18" s="35">
        <f t="shared" si="2"/>
        <v>339.5731614859742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1319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216989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216989</v>
      </c>
      <c r="O5" s="30">
        <f t="shared" ref="O5:O18" si="2">(N5/O$20)</f>
        <v>150.47780859916782</v>
      </c>
      <c r="P5" s="6"/>
    </row>
    <row r="6" spans="1:133">
      <c r="A6" s="12"/>
      <c r="B6" s="42">
        <v>511</v>
      </c>
      <c r="C6" s="19" t="s">
        <v>61</v>
      </c>
      <c r="D6" s="43">
        <v>45145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45145</v>
      </c>
      <c r="O6" s="44">
        <f t="shared" si="2"/>
        <v>31.307212205270456</v>
      </c>
      <c r="P6" s="9"/>
    </row>
    <row r="7" spans="1:133">
      <c r="A7" s="12"/>
      <c r="B7" s="42">
        <v>513</v>
      </c>
      <c r="C7" s="19" t="s">
        <v>20</v>
      </c>
      <c r="D7" s="43">
        <v>126916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126916</v>
      </c>
      <c r="O7" s="44">
        <f t="shared" si="2"/>
        <v>88.013869625520115</v>
      </c>
      <c r="P7" s="9"/>
    </row>
    <row r="8" spans="1:133">
      <c r="A8" s="12"/>
      <c r="B8" s="42">
        <v>514</v>
      </c>
      <c r="C8" s="19" t="s">
        <v>21</v>
      </c>
      <c r="D8" s="43">
        <v>26748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26748</v>
      </c>
      <c r="O8" s="44">
        <f t="shared" si="2"/>
        <v>18.549237170596395</v>
      </c>
      <c r="P8" s="9"/>
    </row>
    <row r="9" spans="1:133">
      <c r="A9" s="12"/>
      <c r="B9" s="42">
        <v>515</v>
      </c>
      <c r="C9" s="19" t="s">
        <v>22</v>
      </c>
      <c r="D9" s="43">
        <v>18180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18180</v>
      </c>
      <c r="O9" s="44">
        <f t="shared" si="2"/>
        <v>12.607489597780861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85188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85188</v>
      </c>
      <c r="O10" s="41">
        <f t="shared" si="2"/>
        <v>59.076282940360613</v>
      </c>
      <c r="P10" s="10"/>
    </row>
    <row r="11" spans="1:133">
      <c r="A11" s="12"/>
      <c r="B11" s="42">
        <v>521</v>
      </c>
      <c r="C11" s="19" t="s">
        <v>24</v>
      </c>
      <c r="D11" s="43">
        <v>72926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72926</v>
      </c>
      <c r="O11" s="44">
        <f t="shared" si="2"/>
        <v>50.572815533980581</v>
      </c>
      <c r="P11" s="9"/>
    </row>
    <row r="12" spans="1:133">
      <c r="A12" s="12"/>
      <c r="B12" s="42">
        <v>522</v>
      </c>
      <c r="C12" s="19" t="s">
        <v>35</v>
      </c>
      <c r="D12" s="43">
        <v>11569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11569</v>
      </c>
      <c r="O12" s="44">
        <f t="shared" si="2"/>
        <v>8.0228848821081833</v>
      </c>
      <c r="P12" s="9"/>
    </row>
    <row r="13" spans="1:133">
      <c r="A13" s="12"/>
      <c r="B13" s="42">
        <v>529</v>
      </c>
      <c r="C13" s="19" t="s">
        <v>25</v>
      </c>
      <c r="D13" s="43">
        <v>693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693</v>
      </c>
      <c r="O13" s="44">
        <f t="shared" si="2"/>
        <v>0.48058252427184467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6705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6705</v>
      </c>
      <c r="O14" s="41">
        <f t="shared" si="2"/>
        <v>4.6497919556171983</v>
      </c>
      <c r="P14" s="10"/>
    </row>
    <row r="15" spans="1:133">
      <c r="A15" s="12"/>
      <c r="B15" s="42">
        <v>534</v>
      </c>
      <c r="C15" s="19" t="s">
        <v>56</v>
      </c>
      <c r="D15" s="43">
        <v>6705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6705</v>
      </c>
      <c r="O15" s="44">
        <f t="shared" si="2"/>
        <v>4.6497919556171983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0</v>
      </c>
      <c r="E16" s="29">
        <f t="shared" si="5"/>
        <v>98657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98657</v>
      </c>
      <c r="O16" s="41">
        <f t="shared" si="2"/>
        <v>68.416782246879336</v>
      </c>
      <c r="P16" s="10"/>
    </row>
    <row r="17" spans="1:119" ht="15.75" thickBot="1">
      <c r="A17" s="12"/>
      <c r="B17" s="42">
        <v>541</v>
      </c>
      <c r="C17" s="19" t="s">
        <v>48</v>
      </c>
      <c r="D17" s="43">
        <v>0</v>
      </c>
      <c r="E17" s="43">
        <v>98657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98657</v>
      </c>
      <c r="O17" s="44">
        <f t="shared" si="2"/>
        <v>68.416782246879336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308882</v>
      </c>
      <c r="E18" s="14">
        <f t="shared" ref="E18:M18" si="6">SUM(E5,E10,E14,E16)</f>
        <v>98657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407539</v>
      </c>
      <c r="O18" s="35">
        <f t="shared" si="2"/>
        <v>282.62066574202498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62</v>
      </c>
      <c r="M20" s="90"/>
      <c r="N20" s="90"/>
      <c r="O20" s="39">
        <v>1442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217803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217803</v>
      </c>
      <c r="O5" s="30">
        <f t="shared" ref="O5:O18" si="2">(N5/O$20)</f>
        <v>158.98029197080291</v>
      </c>
      <c r="P5" s="6"/>
    </row>
    <row r="6" spans="1:133">
      <c r="A6" s="12"/>
      <c r="B6" s="42">
        <v>512</v>
      </c>
      <c r="C6" s="19" t="s">
        <v>19</v>
      </c>
      <c r="D6" s="43">
        <v>54134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54134</v>
      </c>
      <c r="O6" s="44">
        <f t="shared" si="2"/>
        <v>39.513868613138683</v>
      </c>
      <c r="P6" s="9"/>
    </row>
    <row r="7" spans="1:133">
      <c r="A7" s="12"/>
      <c r="B7" s="42">
        <v>513</v>
      </c>
      <c r="C7" s="19" t="s">
        <v>20</v>
      </c>
      <c r="D7" s="43">
        <v>115523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115523</v>
      </c>
      <c r="O7" s="44">
        <f t="shared" si="2"/>
        <v>84.323357664233583</v>
      </c>
      <c r="P7" s="9"/>
    </row>
    <row r="8" spans="1:133">
      <c r="A8" s="12"/>
      <c r="B8" s="42">
        <v>514</v>
      </c>
      <c r="C8" s="19" t="s">
        <v>21</v>
      </c>
      <c r="D8" s="43">
        <v>32950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32950</v>
      </c>
      <c r="O8" s="44">
        <f t="shared" si="2"/>
        <v>24.051094890510949</v>
      </c>
      <c r="P8" s="9"/>
    </row>
    <row r="9" spans="1:133">
      <c r="A9" s="12"/>
      <c r="B9" s="42">
        <v>515</v>
      </c>
      <c r="C9" s="19" t="s">
        <v>22</v>
      </c>
      <c r="D9" s="43">
        <v>15196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15196</v>
      </c>
      <c r="O9" s="44">
        <f t="shared" si="2"/>
        <v>11.091970802919707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136559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136559</v>
      </c>
      <c r="O10" s="41">
        <f t="shared" si="2"/>
        <v>99.678102189781015</v>
      </c>
      <c r="P10" s="10"/>
    </row>
    <row r="11" spans="1:133">
      <c r="A11" s="12"/>
      <c r="B11" s="42">
        <v>521</v>
      </c>
      <c r="C11" s="19" t="s">
        <v>24</v>
      </c>
      <c r="D11" s="43">
        <v>117750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117750</v>
      </c>
      <c r="O11" s="44">
        <f t="shared" si="2"/>
        <v>85.948905109489047</v>
      </c>
      <c r="P11" s="9"/>
    </row>
    <row r="12" spans="1:133">
      <c r="A12" s="12"/>
      <c r="B12" s="42">
        <v>522</v>
      </c>
      <c r="C12" s="19" t="s">
        <v>35</v>
      </c>
      <c r="D12" s="43">
        <v>18075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18075</v>
      </c>
      <c r="O12" s="44">
        <f t="shared" si="2"/>
        <v>13.193430656934307</v>
      </c>
      <c r="P12" s="9"/>
    </row>
    <row r="13" spans="1:133">
      <c r="A13" s="12"/>
      <c r="B13" s="42">
        <v>529</v>
      </c>
      <c r="C13" s="19" t="s">
        <v>25</v>
      </c>
      <c r="D13" s="43">
        <v>734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734</v>
      </c>
      <c r="O13" s="44">
        <f t="shared" si="2"/>
        <v>0.53576642335766422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6064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6064</v>
      </c>
      <c r="O14" s="41">
        <f t="shared" si="2"/>
        <v>4.4262773722627733</v>
      </c>
      <c r="P14" s="10"/>
    </row>
    <row r="15" spans="1:133">
      <c r="A15" s="12"/>
      <c r="B15" s="42">
        <v>534</v>
      </c>
      <c r="C15" s="19" t="s">
        <v>56</v>
      </c>
      <c r="D15" s="43">
        <v>6064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6064</v>
      </c>
      <c r="O15" s="44">
        <f t="shared" si="2"/>
        <v>4.4262773722627733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0</v>
      </c>
      <c r="E16" s="29">
        <f t="shared" si="5"/>
        <v>103783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103783</v>
      </c>
      <c r="O16" s="41">
        <f t="shared" si="2"/>
        <v>75.754014598540152</v>
      </c>
      <c r="P16" s="10"/>
    </row>
    <row r="17" spans="1:119" ht="15.75" thickBot="1">
      <c r="A17" s="12"/>
      <c r="B17" s="42">
        <v>541</v>
      </c>
      <c r="C17" s="19" t="s">
        <v>48</v>
      </c>
      <c r="D17" s="43">
        <v>0</v>
      </c>
      <c r="E17" s="43">
        <v>103783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103783</v>
      </c>
      <c r="O17" s="44">
        <f t="shared" si="2"/>
        <v>75.754014598540152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360426</v>
      </c>
      <c r="E18" s="14">
        <f t="shared" ref="E18:M18" si="6">SUM(E5,E10,E14,E16)</f>
        <v>103783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464209</v>
      </c>
      <c r="O18" s="35">
        <f t="shared" si="2"/>
        <v>338.83868613138685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59</v>
      </c>
      <c r="M20" s="90"/>
      <c r="N20" s="90"/>
      <c r="O20" s="39">
        <v>1370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206467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206467</v>
      </c>
      <c r="O5" s="30">
        <f t="shared" ref="O5:O18" si="2">(N5/O$20)</f>
        <v>152.93851851851852</v>
      </c>
      <c r="P5" s="6"/>
    </row>
    <row r="6" spans="1:133">
      <c r="A6" s="12"/>
      <c r="B6" s="42">
        <v>512</v>
      </c>
      <c r="C6" s="19" t="s">
        <v>19</v>
      </c>
      <c r="D6" s="43">
        <v>43798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43798</v>
      </c>
      <c r="O6" s="44">
        <f t="shared" si="2"/>
        <v>32.442962962962966</v>
      </c>
      <c r="P6" s="9"/>
    </row>
    <row r="7" spans="1:133">
      <c r="A7" s="12"/>
      <c r="B7" s="42">
        <v>513</v>
      </c>
      <c r="C7" s="19" t="s">
        <v>20</v>
      </c>
      <c r="D7" s="43">
        <v>98963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98963</v>
      </c>
      <c r="O7" s="44">
        <f t="shared" si="2"/>
        <v>73.305925925925919</v>
      </c>
      <c r="P7" s="9"/>
    </row>
    <row r="8" spans="1:133">
      <c r="A8" s="12"/>
      <c r="B8" s="42">
        <v>514</v>
      </c>
      <c r="C8" s="19" t="s">
        <v>21</v>
      </c>
      <c r="D8" s="43">
        <v>47736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47736</v>
      </c>
      <c r="O8" s="44">
        <f t="shared" si="2"/>
        <v>35.36</v>
      </c>
      <c r="P8" s="9"/>
    </row>
    <row r="9" spans="1:133">
      <c r="A9" s="12"/>
      <c r="B9" s="42">
        <v>515</v>
      </c>
      <c r="C9" s="19" t="s">
        <v>22</v>
      </c>
      <c r="D9" s="43">
        <v>15970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15970</v>
      </c>
      <c r="O9" s="44">
        <f t="shared" si="2"/>
        <v>11.829629629629629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106146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106146</v>
      </c>
      <c r="O10" s="41">
        <f t="shared" si="2"/>
        <v>78.626666666666665</v>
      </c>
      <c r="P10" s="10"/>
    </row>
    <row r="11" spans="1:133">
      <c r="A11" s="12"/>
      <c r="B11" s="42">
        <v>521</v>
      </c>
      <c r="C11" s="19" t="s">
        <v>24</v>
      </c>
      <c r="D11" s="43">
        <v>85630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85630</v>
      </c>
      <c r="O11" s="44">
        <f t="shared" si="2"/>
        <v>63.42962962962963</v>
      </c>
      <c r="P11" s="9"/>
    </row>
    <row r="12" spans="1:133">
      <c r="A12" s="12"/>
      <c r="B12" s="42">
        <v>522</v>
      </c>
      <c r="C12" s="19" t="s">
        <v>35</v>
      </c>
      <c r="D12" s="43">
        <v>19800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19800</v>
      </c>
      <c r="O12" s="44">
        <f t="shared" si="2"/>
        <v>14.666666666666666</v>
      </c>
      <c r="P12" s="9"/>
    </row>
    <row r="13" spans="1:133">
      <c r="A13" s="12"/>
      <c r="B13" s="42">
        <v>529</v>
      </c>
      <c r="C13" s="19" t="s">
        <v>25</v>
      </c>
      <c r="D13" s="43">
        <v>716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716</v>
      </c>
      <c r="O13" s="44">
        <f t="shared" si="2"/>
        <v>0.53037037037037038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SUM(D15:D15)</f>
        <v>6326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6326</v>
      </c>
      <c r="O14" s="41">
        <f t="shared" si="2"/>
        <v>4.6859259259259263</v>
      </c>
      <c r="P14" s="10"/>
    </row>
    <row r="15" spans="1:133">
      <c r="A15" s="12"/>
      <c r="B15" s="42">
        <v>534</v>
      </c>
      <c r="C15" s="19" t="s">
        <v>56</v>
      </c>
      <c r="D15" s="43">
        <v>6326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6326</v>
      </c>
      <c r="O15" s="44">
        <f t="shared" si="2"/>
        <v>4.6859259259259263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0</v>
      </c>
      <c r="E16" s="29">
        <f t="shared" si="5"/>
        <v>44622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44622</v>
      </c>
      <c r="O16" s="41">
        <f t="shared" si="2"/>
        <v>33.053333333333335</v>
      </c>
      <c r="P16" s="10"/>
    </row>
    <row r="17" spans="1:119" ht="15.75" thickBot="1">
      <c r="A17" s="12"/>
      <c r="B17" s="42">
        <v>541</v>
      </c>
      <c r="C17" s="19" t="s">
        <v>48</v>
      </c>
      <c r="D17" s="43">
        <v>0</v>
      </c>
      <c r="E17" s="43">
        <v>44622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44622</v>
      </c>
      <c r="O17" s="44">
        <f t="shared" si="2"/>
        <v>33.053333333333335</v>
      </c>
      <c r="P17" s="9"/>
    </row>
    <row r="18" spans="1:119" ht="16.5" thickBot="1">
      <c r="A18" s="13" t="s">
        <v>10</v>
      </c>
      <c r="B18" s="21"/>
      <c r="C18" s="20"/>
      <c r="D18" s="14">
        <f>SUM(D5,D10,D14,D16)</f>
        <v>318939</v>
      </c>
      <c r="E18" s="14">
        <f t="shared" ref="E18:M18" si="6">SUM(E5,E10,E14,E16)</f>
        <v>44622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363561</v>
      </c>
      <c r="O18" s="35">
        <f t="shared" si="2"/>
        <v>269.30444444444447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57</v>
      </c>
      <c r="M20" s="90"/>
      <c r="N20" s="90"/>
      <c r="O20" s="39">
        <v>1350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234564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234564</v>
      </c>
      <c r="O5" s="58">
        <f t="shared" ref="O5:O21" si="2">(N5/O$23)</f>
        <v>160.11194539249146</v>
      </c>
      <c r="P5" s="59"/>
    </row>
    <row r="6" spans="1:133">
      <c r="A6" s="61"/>
      <c r="B6" s="62">
        <v>512</v>
      </c>
      <c r="C6" s="63" t="s">
        <v>19</v>
      </c>
      <c r="D6" s="64">
        <v>54330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54330</v>
      </c>
      <c r="O6" s="65">
        <f t="shared" si="2"/>
        <v>37.085324232081909</v>
      </c>
      <c r="P6" s="66"/>
    </row>
    <row r="7" spans="1:133">
      <c r="A7" s="61"/>
      <c r="B7" s="62">
        <v>513</v>
      </c>
      <c r="C7" s="63" t="s">
        <v>20</v>
      </c>
      <c r="D7" s="64">
        <v>105030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105030</v>
      </c>
      <c r="O7" s="65">
        <f t="shared" si="2"/>
        <v>71.692832764505113</v>
      </c>
      <c r="P7" s="66"/>
    </row>
    <row r="8" spans="1:133">
      <c r="A8" s="61"/>
      <c r="B8" s="62">
        <v>514</v>
      </c>
      <c r="C8" s="63" t="s">
        <v>21</v>
      </c>
      <c r="D8" s="64">
        <v>44339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44339</v>
      </c>
      <c r="O8" s="65">
        <f t="shared" si="2"/>
        <v>30.265529010238907</v>
      </c>
      <c r="P8" s="66"/>
    </row>
    <row r="9" spans="1:133">
      <c r="A9" s="61"/>
      <c r="B9" s="62">
        <v>515</v>
      </c>
      <c r="C9" s="63" t="s">
        <v>22</v>
      </c>
      <c r="D9" s="64">
        <v>30865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30865</v>
      </c>
      <c r="O9" s="65">
        <f t="shared" si="2"/>
        <v>21.068259385665527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SUM(D11:D13)</f>
        <v>98901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98901</v>
      </c>
      <c r="O10" s="72">
        <f t="shared" si="2"/>
        <v>67.509215017064847</v>
      </c>
      <c r="P10" s="73"/>
    </row>
    <row r="11" spans="1:133">
      <c r="A11" s="61"/>
      <c r="B11" s="62">
        <v>521</v>
      </c>
      <c r="C11" s="63" t="s">
        <v>24</v>
      </c>
      <c r="D11" s="64">
        <v>82221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82221</v>
      </c>
      <c r="O11" s="65">
        <f t="shared" si="2"/>
        <v>56.123549488054607</v>
      </c>
      <c r="P11" s="66"/>
    </row>
    <row r="12" spans="1:133">
      <c r="A12" s="61"/>
      <c r="B12" s="62">
        <v>522</v>
      </c>
      <c r="C12" s="63" t="s">
        <v>35</v>
      </c>
      <c r="D12" s="64">
        <v>15370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15370</v>
      </c>
      <c r="O12" s="65">
        <f t="shared" si="2"/>
        <v>10.491467576791809</v>
      </c>
      <c r="P12" s="66"/>
    </row>
    <row r="13" spans="1:133">
      <c r="A13" s="61"/>
      <c r="B13" s="62">
        <v>529</v>
      </c>
      <c r="C13" s="63" t="s">
        <v>25</v>
      </c>
      <c r="D13" s="64">
        <v>1310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1310</v>
      </c>
      <c r="O13" s="65">
        <f t="shared" si="2"/>
        <v>0.89419795221843001</v>
      </c>
      <c r="P13" s="66"/>
    </row>
    <row r="14" spans="1:133" ht="15.75">
      <c r="A14" s="67" t="s">
        <v>26</v>
      </c>
      <c r="B14" s="68"/>
      <c r="C14" s="69"/>
      <c r="D14" s="70">
        <f t="shared" ref="D14:M14" si="4">SUM(D15:D15)</f>
        <v>11484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11484</v>
      </c>
      <c r="O14" s="72">
        <f t="shared" si="2"/>
        <v>7.8389078498293516</v>
      </c>
      <c r="P14" s="73"/>
    </row>
    <row r="15" spans="1:133">
      <c r="A15" s="61"/>
      <c r="B15" s="62">
        <v>539</v>
      </c>
      <c r="C15" s="63" t="s">
        <v>27</v>
      </c>
      <c r="D15" s="64">
        <v>11484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11484</v>
      </c>
      <c r="O15" s="65">
        <f t="shared" si="2"/>
        <v>7.8389078498293516</v>
      </c>
      <c r="P15" s="66"/>
    </row>
    <row r="16" spans="1:133" ht="15.75">
      <c r="A16" s="67" t="s">
        <v>28</v>
      </c>
      <c r="B16" s="68"/>
      <c r="C16" s="69"/>
      <c r="D16" s="70">
        <f t="shared" ref="D16:M16" si="5">SUM(D17:D17)</f>
        <v>0</v>
      </c>
      <c r="E16" s="70">
        <f t="shared" si="5"/>
        <v>32789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32789</v>
      </c>
      <c r="O16" s="72">
        <f t="shared" si="2"/>
        <v>22.381569965870309</v>
      </c>
      <c r="P16" s="73"/>
    </row>
    <row r="17" spans="1:119">
      <c r="A17" s="61"/>
      <c r="B17" s="62">
        <v>541</v>
      </c>
      <c r="C17" s="63" t="s">
        <v>48</v>
      </c>
      <c r="D17" s="64">
        <v>0</v>
      </c>
      <c r="E17" s="64">
        <v>32789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32789</v>
      </c>
      <c r="O17" s="65">
        <f t="shared" si="2"/>
        <v>22.381569965870309</v>
      </c>
      <c r="P17" s="66"/>
    </row>
    <row r="18" spans="1:119" ht="15.75">
      <c r="A18" s="67" t="s">
        <v>49</v>
      </c>
      <c r="B18" s="68"/>
      <c r="C18" s="69"/>
      <c r="D18" s="70">
        <f t="shared" ref="D18:M18" si="6">SUM(D19:D20)</f>
        <v>1230</v>
      </c>
      <c r="E18" s="70">
        <f t="shared" si="6"/>
        <v>2393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3623</v>
      </c>
      <c r="O18" s="72">
        <f t="shared" si="2"/>
        <v>2.4730375426621158</v>
      </c>
      <c r="P18" s="66"/>
    </row>
    <row r="19" spans="1:119">
      <c r="A19" s="61"/>
      <c r="B19" s="62">
        <v>581</v>
      </c>
      <c r="C19" s="63" t="s">
        <v>50</v>
      </c>
      <c r="D19" s="64">
        <v>0</v>
      </c>
      <c r="E19" s="64">
        <v>2393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2393</v>
      </c>
      <c r="O19" s="65">
        <f t="shared" si="2"/>
        <v>1.6334470989761092</v>
      </c>
      <c r="P19" s="66"/>
    </row>
    <row r="20" spans="1:119" ht="15.75" thickBot="1">
      <c r="A20" s="61"/>
      <c r="B20" s="62">
        <v>584</v>
      </c>
      <c r="C20" s="63" t="s">
        <v>30</v>
      </c>
      <c r="D20" s="64">
        <v>1230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1230</v>
      </c>
      <c r="O20" s="65">
        <f t="shared" si="2"/>
        <v>0.83959044368600677</v>
      </c>
      <c r="P20" s="66"/>
    </row>
    <row r="21" spans="1:119" ht="16.5" thickBot="1">
      <c r="A21" s="74" t="s">
        <v>10</v>
      </c>
      <c r="B21" s="75"/>
      <c r="C21" s="76"/>
      <c r="D21" s="77">
        <f>SUM(D5,D10,D14,D16,D18)</f>
        <v>346179</v>
      </c>
      <c r="E21" s="77">
        <f t="shared" ref="E21:M21" si="7">SUM(E5,E10,E14,E16,E18)</f>
        <v>35182</v>
      </c>
      <c r="F21" s="77">
        <f t="shared" si="7"/>
        <v>0</v>
      </c>
      <c r="G21" s="77">
        <f t="shared" si="7"/>
        <v>0</v>
      </c>
      <c r="H21" s="77">
        <f t="shared" si="7"/>
        <v>0</v>
      </c>
      <c r="I21" s="77">
        <f t="shared" si="7"/>
        <v>0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381361</v>
      </c>
      <c r="O21" s="78">
        <f t="shared" si="2"/>
        <v>260.31467576791806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51</v>
      </c>
      <c r="M23" s="114"/>
      <c r="N23" s="114"/>
      <c r="O23" s="88">
        <v>1465</v>
      </c>
    </row>
    <row r="24" spans="1:119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19" ht="15.75" customHeight="1" thickBot="1">
      <c r="A25" s="118" t="s">
        <v>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2023-05-24T17:51:26Z</cp:lastPrinted>
  <dcterms:created xsi:type="dcterms:W3CDTF">2000-08-31T21:26:31Z</dcterms:created>
  <dcterms:modified xsi:type="dcterms:W3CDTF">2023-05-24T17:51:29Z</dcterms:modified>
</cp:coreProperties>
</file>