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'2007'!$A$1:$O$24</definedName>
    <definedName name="_xlnm.Print_Area" localSheetId="13">'2008'!$A$1:$O$23</definedName>
    <definedName name="_xlnm.Print_Area" localSheetId="12">'2009'!$A$1:$O$23</definedName>
    <definedName name="_xlnm.Print_Area" localSheetId="11">'2010'!$A$1:$O$21</definedName>
    <definedName name="_xlnm.Print_Area" localSheetId="10">'2011'!$A$1:$O$21</definedName>
    <definedName name="_xlnm.Print_Area" localSheetId="9">'2012'!$A$1:$O$21</definedName>
    <definedName name="_xlnm.Print_Area" localSheetId="8">'2013'!$A$1:$O$22</definedName>
    <definedName name="_xlnm.Print_Area" localSheetId="7">'2014'!$A$1:$O$22</definedName>
    <definedName name="_xlnm.Print_Area" localSheetId="6">'2015'!$A$1:$O$22</definedName>
    <definedName name="_xlnm.Print_Area" localSheetId="5">'2016'!$A$1:$O$23</definedName>
    <definedName name="_xlnm.Print_Area" localSheetId="4">'2017'!$A$1:$O$22</definedName>
    <definedName name="_xlnm.Print_Area" localSheetId="3">'2018'!$A$1:$O$22</definedName>
    <definedName name="_xlnm.Print_Area" localSheetId="2">'2019'!$A$1:$O$18</definedName>
    <definedName name="_xlnm.Print_Area" localSheetId="1">'2020'!$A$1:$O$20</definedName>
    <definedName name="_xlnm.Print_Area" localSheetId="0">'2021'!$A$1:$P$22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<sst xmlns="http://schemas.openxmlformats.org/spreadsheetml/2006/main" count="507" uniqueCount="75">
  <si>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</si>
  <si>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</si>
  <si>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</si>
  <si>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</si>
  <si>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</si>
  <si>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</si>
  <si>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</si>
  <si>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</si>
  <si>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</si>
  <si>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</si>
  <si>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</si>
  <si>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</si>
  <si>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</si>
  <si>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</si>
  <si>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</si>
  <si>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</si>
  <si>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</si>
  <si>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</si>
  <si>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</si>
  <si>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</si>
  <si>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</si>
  <si>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Other General Government Services</t>
  </si>
  <si>
    <t>Physical Environment</t>
  </si>
  <si>
    <t>Garbage / Solid Waste Control Services</t>
  </si>
  <si>
    <t>Transportation</t>
  </si>
  <si>
    <t>Road and Street Facilities</t>
  </si>
  <si>
    <t>Culture / Recreation</t>
  </si>
  <si>
    <t>Cultural Services</t>
  </si>
  <si>
    <t>Other Culture / Recreation</t>
  </si>
  <si>
    <t>Local Fiscal Year Ended September 30, 2010</t>
  </si>
  <si>
    <t>2010 Municipal Census Population:</t>
  </si>
  <si>
    <t>St. Lucie Village Expenditures Reported by Account Code and Fund Type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</si>
  <si>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</si>
  <si>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</si>
  <si>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</si>
  <si>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</si>
  <si>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</si>
  <si>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2009</t>
  </si>
  <si>
    <t>2009 Municipal Population:</t>
  </si>
  <si>
    <t>Local Fiscal Year Ended September 30, 2012</t>
  </si>
  <si>
    <t>2012 Municipal Population:</t>
  </si>
  <si>
    <t>Local Fiscal Year Ended September 30, 2013</t>
  </si>
  <si>
    <t>Other Physical Environment</t>
  </si>
  <si>
    <t>2013 Municipal Population:</t>
  </si>
  <si>
    <t>Local Fiscal Year Ended September 30, 2008</t>
  </si>
  <si>
    <t>Public Safety</t>
  </si>
  <si>
    <t>Law Enforcement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</si>
  <si>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</si>
  <si>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</si>
  <si>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</si>
  <si>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</si>
  <si>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</si>
  <si>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2014 Municipal Population:</t>
  </si>
  <si>
    <t>Local Fiscal Year Ended September 30, 2007</t>
  </si>
  <si>
    <t>Protective Inspections</t>
  </si>
  <si>
    <t>2007 Municipal Population:</t>
  </si>
  <si>
    <t>Local Fiscal Year Ended September 30, 2015</t>
  </si>
  <si>
    <t>2015 Municipal Population:</t>
  </si>
  <si>
    <t>Local Fiscal Year Ended September 30, 2016</t>
  </si>
  <si>
    <t>Special Events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</si>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</sst>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2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71</v>
      </c>
      <c r="N4" s="32" t="s">
        <v>5</v>
      </c>
      <c r="O4" s="32" t="s">
        <v>72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17</v>
      </c>
      <c r="B5" s="23"/>
      <c r="C5" s="23"/>
      <c r="D5" s="24">
        <f aca="true" t="shared" si="0" ref="D5:N5">SUM(D6:D8)</f>
        <v>196847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aca="true" t="shared" si="1" ref="O5:O18">SUM(D5:N5)</f>
        <v>196847</v>
      </c>
      <c r="P5" s="30">
        <f aca="true" t="shared" si="2" ref="P5:P18">(O5/P$20)</f>
        <v>322.1718494271686</v>
      </c>
      <c r="Q5" s="6"/>
    </row>
    <row r="6" spans="1:17" ht="15">
      <c r="A6" s="12"/>
      <c r="B6" s="42">
        <v>511</v>
      </c>
      <c r="C6" s="19" t="s">
        <v>18</v>
      </c>
      <c r="D6" s="43">
        <v>51630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51630</v>
      </c>
      <c r="P6" s="44">
        <f t="shared" si="2"/>
        <v>84.50081833060557</v>
      </c>
      <c r="Q6" s="9"/>
    </row>
    <row r="7" spans="1:17" ht="15">
      <c r="A7" s="12"/>
      <c r="B7" s="42">
        <v>513</v>
      </c>
      <c r="C7" s="19" t="s">
        <v>19</v>
      </c>
      <c r="D7" s="43">
        <v>55970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55970</v>
      </c>
      <c r="P7" s="44">
        <f t="shared" si="2"/>
        <v>91.60392798690671</v>
      </c>
      <c r="Q7" s="9"/>
    </row>
    <row r="8" spans="1:17" ht="15">
      <c r="A8" s="12"/>
      <c r="B8" s="42">
        <v>519</v>
      </c>
      <c r="C8" s="19" t="s">
        <v>21</v>
      </c>
      <c r="D8" s="43">
        <v>89247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89247</v>
      </c>
      <c r="P8" s="44">
        <f t="shared" si="2"/>
        <v>146.0671031096563</v>
      </c>
      <c r="Q8" s="9"/>
    </row>
    <row r="9" spans="1:17" ht="15.75">
      <c r="A9" s="26" t="s">
        <v>22</v>
      </c>
      <c r="B9" s="27"/>
      <c r="C9" s="28"/>
      <c r="D9" s="29">
        <f aca="true" t="shared" si="3" ref="D9:N9">SUM(D10:D11)</f>
        <v>63951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29">
        <f t="shared" si="3"/>
        <v>0</v>
      </c>
      <c r="O9" s="40">
        <f t="shared" si="1"/>
        <v>63951</v>
      </c>
      <c r="P9" s="41">
        <f t="shared" si="2"/>
        <v>104.66612111292963</v>
      </c>
      <c r="Q9" s="10"/>
    </row>
    <row r="10" spans="1:17" ht="15">
      <c r="A10" s="12"/>
      <c r="B10" s="42">
        <v>534</v>
      </c>
      <c r="C10" s="19" t="s">
        <v>23</v>
      </c>
      <c r="D10" s="43">
        <v>62962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62962</v>
      </c>
      <c r="P10" s="44">
        <f t="shared" si="2"/>
        <v>103.04746317512274</v>
      </c>
      <c r="Q10" s="9"/>
    </row>
    <row r="11" spans="1:17" ht="15">
      <c r="A11" s="12"/>
      <c r="B11" s="42">
        <v>539</v>
      </c>
      <c r="C11" s="19" t="s">
        <v>42</v>
      </c>
      <c r="D11" s="43">
        <v>989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989</v>
      </c>
      <c r="P11" s="44">
        <f t="shared" si="2"/>
        <v>1.618657937806874</v>
      </c>
      <c r="Q11" s="9"/>
    </row>
    <row r="12" spans="1:17" ht="15.75">
      <c r="A12" s="26" t="s">
        <v>24</v>
      </c>
      <c r="B12" s="27"/>
      <c r="C12" s="28"/>
      <c r="D12" s="29">
        <f aca="true" t="shared" si="4" ref="D12:N12">SUM(D13:D13)</f>
        <v>145907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1"/>
        <v>145907</v>
      </c>
      <c r="P12" s="41">
        <f t="shared" si="2"/>
        <v>238.80032733224223</v>
      </c>
      <c r="Q12" s="10"/>
    </row>
    <row r="13" spans="1:17" ht="15">
      <c r="A13" s="12"/>
      <c r="B13" s="42">
        <v>541</v>
      </c>
      <c r="C13" s="19" t="s">
        <v>25</v>
      </c>
      <c r="D13" s="43">
        <v>145907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145907</v>
      </c>
      <c r="P13" s="44">
        <f t="shared" si="2"/>
        <v>238.80032733224223</v>
      </c>
      <c r="Q13" s="9"/>
    </row>
    <row r="14" spans="1:17" ht="15.75">
      <c r="A14" s="26" t="s">
        <v>26</v>
      </c>
      <c r="B14" s="27"/>
      <c r="C14" s="28"/>
      <c r="D14" s="29">
        <f aca="true" t="shared" si="5" ref="D14:N14">SUM(D15:D15)</f>
        <v>19568</v>
      </c>
      <c r="E14" s="29">
        <f t="shared" si="5"/>
        <v>26140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5"/>
        <v>0</v>
      </c>
      <c r="O14" s="29">
        <f t="shared" si="1"/>
        <v>45708</v>
      </c>
      <c r="P14" s="41">
        <f t="shared" si="2"/>
        <v>74.80851063829788</v>
      </c>
      <c r="Q14" s="9"/>
    </row>
    <row r="15" spans="1:17" ht="15">
      <c r="A15" s="12"/>
      <c r="B15" s="42">
        <v>573</v>
      </c>
      <c r="C15" s="19" t="s">
        <v>27</v>
      </c>
      <c r="D15" s="43">
        <v>19568</v>
      </c>
      <c r="E15" s="43">
        <v>26140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45708</v>
      </c>
      <c r="P15" s="44">
        <f t="shared" si="2"/>
        <v>74.80851063829788</v>
      </c>
      <c r="Q15" s="9"/>
    </row>
    <row r="16" spans="1:17" ht="15.75">
      <c r="A16" s="26" t="s">
        <v>34</v>
      </c>
      <c r="B16" s="27"/>
      <c r="C16" s="28"/>
      <c r="D16" s="29">
        <f aca="true" t="shared" si="6" ref="D16:N16">SUM(D17:D17)</f>
        <v>0</v>
      </c>
      <c r="E16" s="29">
        <f t="shared" si="6"/>
        <v>16493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6"/>
        <v>0</v>
      </c>
      <c r="O16" s="29">
        <f t="shared" si="1"/>
        <v>16493</v>
      </c>
      <c r="P16" s="41">
        <f t="shared" si="2"/>
        <v>26.993453355155484</v>
      </c>
      <c r="Q16" s="9"/>
    </row>
    <row r="17" spans="1:17" ht="15.75" thickBot="1">
      <c r="A17" s="12"/>
      <c r="B17" s="42">
        <v>581</v>
      </c>
      <c r="C17" s="19" t="s">
        <v>73</v>
      </c>
      <c r="D17" s="43">
        <v>0</v>
      </c>
      <c r="E17" s="43">
        <v>16493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16493</v>
      </c>
      <c r="P17" s="44">
        <f t="shared" si="2"/>
        <v>26.993453355155484</v>
      </c>
      <c r="Q17" s="9"/>
    </row>
    <row r="18" spans="1:120" ht="16.5" thickBot="1">
      <c r="A18" s="13" t="s">
        <v>10</v>
      </c>
      <c r="B18" s="21"/>
      <c r="C18" s="20"/>
      <c r="D18" s="14">
        <f>SUM(D5,D9,D12,D14,D16)</f>
        <v>426273</v>
      </c>
      <c r="E18" s="14">
        <f aca="true" t="shared" si="7" ref="E18:N18">SUM(E5,E9,E12,E14,E16)</f>
        <v>42633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0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7"/>
        <v>0</v>
      </c>
      <c r="O18" s="14">
        <f t="shared" si="1"/>
        <v>468906</v>
      </c>
      <c r="P18" s="35">
        <f t="shared" si="2"/>
        <v>767.4402618657938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6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</row>
    <row r="20" spans="1:16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90" t="s">
        <v>74</v>
      </c>
      <c r="N20" s="90"/>
      <c r="O20" s="90"/>
      <c r="P20" s="39">
        <v>611</v>
      </c>
    </row>
    <row r="21" spans="1:16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1:16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</sheetData>
  <sheetProtection/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147533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147533</v>
      </c>
      <c r="O5" s="30">
        <f aca="true" t="shared" si="2" ref="O5:O17">(N5/O$19)</f>
        <v>252.1931623931624</v>
      </c>
      <c r="P5" s="6"/>
    </row>
    <row r="6" spans="1:16" ht="15">
      <c r="A6" s="12"/>
      <c r="B6" s="42">
        <v>511</v>
      </c>
      <c r="C6" s="19" t="s">
        <v>18</v>
      </c>
      <c r="D6" s="43">
        <v>35363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35363</v>
      </c>
      <c r="O6" s="44">
        <f t="shared" si="2"/>
        <v>60.44957264957265</v>
      </c>
      <c r="P6" s="9"/>
    </row>
    <row r="7" spans="1:16" ht="15">
      <c r="A7" s="12"/>
      <c r="B7" s="42">
        <v>513</v>
      </c>
      <c r="C7" s="19" t="s">
        <v>19</v>
      </c>
      <c r="D7" s="43">
        <v>6057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6057</v>
      </c>
      <c r="O7" s="44">
        <f t="shared" si="2"/>
        <v>10.353846153846154</v>
      </c>
      <c r="P7" s="9"/>
    </row>
    <row r="8" spans="1:16" ht="15">
      <c r="A8" s="12"/>
      <c r="B8" s="42">
        <v>514</v>
      </c>
      <c r="C8" s="19" t="s">
        <v>20</v>
      </c>
      <c r="D8" s="43">
        <v>28122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28122</v>
      </c>
      <c r="O8" s="44">
        <f t="shared" si="2"/>
        <v>48.07179487179487</v>
      </c>
      <c r="P8" s="9"/>
    </row>
    <row r="9" spans="1:16" ht="15">
      <c r="A9" s="12"/>
      <c r="B9" s="42">
        <v>519</v>
      </c>
      <c r="C9" s="19" t="s">
        <v>21</v>
      </c>
      <c r="D9" s="43">
        <v>77991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77991</v>
      </c>
      <c r="O9" s="44">
        <f t="shared" si="2"/>
        <v>133.31794871794872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63594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63594</v>
      </c>
      <c r="O10" s="41">
        <f t="shared" si="2"/>
        <v>108.70769230769231</v>
      </c>
      <c r="P10" s="10"/>
    </row>
    <row r="11" spans="1:16" ht="15">
      <c r="A11" s="12"/>
      <c r="B11" s="42">
        <v>534</v>
      </c>
      <c r="C11" s="19" t="s">
        <v>23</v>
      </c>
      <c r="D11" s="43">
        <v>63594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63594</v>
      </c>
      <c r="O11" s="44">
        <f t="shared" si="2"/>
        <v>108.70769230769231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33907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33907</v>
      </c>
      <c r="O12" s="41">
        <f t="shared" si="2"/>
        <v>57.96068376068376</v>
      </c>
      <c r="P12" s="10"/>
    </row>
    <row r="13" spans="1:16" ht="15">
      <c r="A13" s="12"/>
      <c r="B13" s="42">
        <v>541</v>
      </c>
      <c r="C13" s="19" t="s">
        <v>25</v>
      </c>
      <c r="D13" s="43">
        <v>33907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33907</v>
      </c>
      <c r="O13" s="44">
        <f t="shared" si="2"/>
        <v>57.96068376068376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16812</v>
      </c>
      <c r="E14" s="29">
        <f t="shared" si="5"/>
        <v>2728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19540</v>
      </c>
      <c r="O14" s="41">
        <f t="shared" si="2"/>
        <v>33.401709401709404</v>
      </c>
      <c r="P14" s="9"/>
    </row>
    <row r="15" spans="1:16" ht="15">
      <c r="A15" s="12"/>
      <c r="B15" s="42">
        <v>573</v>
      </c>
      <c r="C15" s="19" t="s">
        <v>27</v>
      </c>
      <c r="D15" s="43">
        <v>8962</v>
      </c>
      <c r="E15" s="43">
        <v>2728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11690</v>
      </c>
      <c r="O15" s="44">
        <f t="shared" si="2"/>
        <v>19.982905982905983</v>
      </c>
      <c r="P15" s="9"/>
    </row>
    <row r="16" spans="1:16" ht="15.75" thickBot="1">
      <c r="A16" s="12"/>
      <c r="B16" s="42">
        <v>579</v>
      </c>
      <c r="C16" s="19" t="s">
        <v>28</v>
      </c>
      <c r="D16" s="43">
        <v>7850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7850</v>
      </c>
      <c r="O16" s="44">
        <f t="shared" si="2"/>
        <v>13.418803418803419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261846</v>
      </c>
      <c r="E17" s="14">
        <f aca="true" t="shared" si="6" ref="E17:M17">SUM(E5,E10,E12,E14)</f>
        <v>2728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264574</v>
      </c>
      <c r="O17" s="35">
        <f t="shared" si="2"/>
        <v>452.26324786324784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40</v>
      </c>
      <c r="M19" s="90"/>
      <c r="N19" s="90"/>
      <c r="O19" s="39">
        <v>585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131282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131282</v>
      </c>
      <c r="O5" s="30">
        <f aca="true" t="shared" si="2" ref="O5:O17">(N5/O$19)</f>
        <v>215.21639344262294</v>
      </c>
      <c r="P5" s="6"/>
    </row>
    <row r="6" spans="1:16" ht="15">
      <c r="A6" s="12"/>
      <c r="B6" s="42">
        <v>511</v>
      </c>
      <c r="C6" s="19" t="s">
        <v>18</v>
      </c>
      <c r="D6" s="43">
        <v>32130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32130</v>
      </c>
      <c r="O6" s="44">
        <f t="shared" si="2"/>
        <v>52.67213114754098</v>
      </c>
      <c r="P6" s="9"/>
    </row>
    <row r="7" spans="1:16" ht="15">
      <c r="A7" s="12"/>
      <c r="B7" s="42">
        <v>513</v>
      </c>
      <c r="C7" s="19" t="s">
        <v>19</v>
      </c>
      <c r="D7" s="43">
        <v>2221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2221</v>
      </c>
      <c r="O7" s="44">
        <f t="shared" si="2"/>
        <v>3.640983606557377</v>
      </c>
      <c r="P7" s="9"/>
    </row>
    <row r="8" spans="1:16" ht="15">
      <c r="A8" s="12"/>
      <c r="B8" s="42">
        <v>514</v>
      </c>
      <c r="C8" s="19" t="s">
        <v>20</v>
      </c>
      <c r="D8" s="43">
        <v>14042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14042</v>
      </c>
      <c r="O8" s="44">
        <f t="shared" si="2"/>
        <v>23.01967213114754</v>
      </c>
      <c r="P8" s="9"/>
    </row>
    <row r="9" spans="1:16" ht="15">
      <c r="A9" s="12"/>
      <c r="B9" s="42">
        <v>519</v>
      </c>
      <c r="C9" s="19" t="s">
        <v>21</v>
      </c>
      <c r="D9" s="43">
        <v>82889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82889</v>
      </c>
      <c r="O9" s="44">
        <f t="shared" si="2"/>
        <v>135.88360655737705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59571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59571</v>
      </c>
      <c r="O10" s="41">
        <f t="shared" si="2"/>
        <v>97.65737704918033</v>
      </c>
      <c r="P10" s="10"/>
    </row>
    <row r="11" spans="1:16" ht="15">
      <c r="A11" s="12"/>
      <c r="B11" s="42">
        <v>534</v>
      </c>
      <c r="C11" s="19" t="s">
        <v>23</v>
      </c>
      <c r="D11" s="43">
        <v>59571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59571</v>
      </c>
      <c r="O11" s="44">
        <f t="shared" si="2"/>
        <v>97.65737704918033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17615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17615</v>
      </c>
      <c r="O12" s="41">
        <f t="shared" si="2"/>
        <v>28.87704918032787</v>
      </c>
      <c r="P12" s="10"/>
    </row>
    <row r="13" spans="1:16" ht="15">
      <c r="A13" s="12"/>
      <c r="B13" s="42">
        <v>541</v>
      </c>
      <c r="C13" s="19" t="s">
        <v>25</v>
      </c>
      <c r="D13" s="43">
        <v>17615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17615</v>
      </c>
      <c r="O13" s="44">
        <f t="shared" si="2"/>
        <v>28.87704918032787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13998</v>
      </c>
      <c r="E14" s="29">
        <f t="shared" si="5"/>
        <v>5164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19162</v>
      </c>
      <c r="O14" s="41">
        <f t="shared" si="2"/>
        <v>31.41311475409836</v>
      </c>
      <c r="P14" s="9"/>
    </row>
    <row r="15" spans="1:16" ht="15">
      <c r="A15" s="12"/>
      <c r="B15" s="42">
        <v>573</v>
      </c>
      <c r="C15" s="19" t="s">
        <v>27</v>
      </c>
      <c r="D15" s="43">
        <v>7335</v>
      </c>
      <c r="E15" s="43">
        <v>5164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12499</v>
      </c>
      <c r="O15" s="44">
        <f t="shared" si="2"/>
        <v>20.490163934426228</v>
      </c>
      <c r="P15" s="9"/>
    </row>
    <row r="16" spans="1:16" ht="15.75" thickBot="1">
      <c r="A16" s="12"/>
      <c r="B16" s="42">
        <v>579</v>
      </c>
      <c r="C16" s="19" t="s">
        <v>28</v>
      </c>
      <c r="D16" s="43">
        <v>6663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6663</v>
      </c>
      <c r="O16" s="44">
        <f t="shared" si="2"/>
        <v>10.922950819672131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222466</v>
      </c>
      <c r="E17" s="14">
        <f aca="true" t="shared" si="6" ref="E17:M17">SUM(E5,E10,E12,E14)</f>
        <v>5164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227630</v>
      </c>
      <c r="O17" s="35">
        <f t="shared" si="2"/>
        <v>373.1639344262295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36</v>
      </c>
      <c r="M19" s="90"/>
      <c r="N19" s="90"/>
      <c r="O19" s="39">
        <v>610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customHeight="1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119802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7">SUM(D5:M5)</f>
        <v>119802</v>
      </c>
      <c r="O5" s="30">
        <f aca="true" t="shared" si="2" ref="O5:O17">(N5/O$19)</f>
        <v>203.0542372881356</v>
      </c>
      <c r="P5" s="6"/>
    </row>
    <row r="6" spans="1:16" ht="15">
      <c r="A6" s="12"/>
      <c r="B6" s="42">
        <v>511</v>
      </c>
      <c r="C6" s="19" t="s">
        <v>18</v>
      </c>
      <c r="D6" s="43">
        <v>32419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32419</v>
      </c>
      <c r="O6" s="44">
        <f t="shared" si="2"/>
        <v>54.947457627118645</v>
      </c>
      <c r="P6" s="9"/>
    </row>
    <row r="7" spans="1:16" ht="15">
      <c r="A7" s="12"/>
      <c r="B7" s="42">
        <v>513</v>
      </c>
      <c r="C7" s="19" t="s">
        <v>19</v>
      </c>
      <c r="D7" s="43">
        <v>1879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1879</v>
      </c>
      <c r="O7" s="44">
        <f t="shared" si="2"/>
        <v>3.1847457627118643</v>
      </c>
      <c r="P7" s="9"/>
    </row>
    <row r="8" spans="1:16" ht="15">
      <c r="A8" s="12"/>
      <c r="B8" s="42">
        <v>514</v>
      </c>
      <c r="C8" s="19" t="s">
        <v>20</v>
      </c>
      <c r="D8" s="43">
        <v>15543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15543</v>
      </c>
      <c r="O8" s="44">
        <f t="shared" si="2"/>
        <v>26.34406779661017</v>
      </c>
      <c r="P8" s="9"/>
    </row>
    <row r="9" spans="1:16" ht="15">
      <c r="A9" s="12"/>
      <c r="B9" s="42">
        <v>519</v>
      </c>
      <c r="C9" s="19" t="s">
        <v>21</v>
      </c>
      <c r="D9" s="43">
        <v>69961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69961</v>
      </c>
      <c r="O9" s="44">
        <f t="shared" si="2"/>
        <v>118.57796610169491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95388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95388</v>
      </c>
      <c r="O10" s="41">
        <f t="shared" si="2"/>
        <v>161.67457627118645</v>
      </c>
      <c r="P10" s="10"/>
    </row>
    <row r="11" spans="1:16" ht="15">
      <c r="A11" s="12"/>
      <c r="B11" s="42">
        <v>534</v>
      </c>
      <c r="C11" s="19" t="s">
        <v>23</v>
      </c>
      <c r="D11" s="43">
        <v>95388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95388</v>
      </c>
      <c r="O11" s="44">
        <f t="shared" si="2"/>
        <v>161.67457627118645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23812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23812</v>
      </c>
      <c r="O12" s="41">
        <f t="shared" si="2"/>
        <v>40.3593220338983</v>
      </c>
      <c r="P12" s="10"/>
    </row>
    <row r="13" spans="1:16" ht="15">
      <c r="A13" s="12"/>
      <c r="B13" s="42">
        <v>541</v>
      </c>
      <c r="C13" s="19" t="s">
        <v>25</v>
      </c>
      <c r="D13" s="43">
        <v>23812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23812</v>
      </c>
      <c r="O13" s="44">
        <f t="shared" si="2"/>
        <v>40.3593220338983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14044</v>
      </c>
      <c r="E14" s="29">
        <f t="shared" si="5"/>
        <v>9614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23658</v>
      </c>
      <c r="O14" s="41">
        <f t="shared" si="2"/>
        <v>40.09830508474576</v>
      </c>
      <c r="P14" s="9"/>
    </row>
    <row r="15" spans="1:16" ht="15">
      <c r="A15" s="12"/>
      <c r="B15" s="42">
        <v>573</v>
      </c>
      <c r="C15" s="19" t="s">
        <v>27</v>
      </c>
      <c r="D15" s="43">
        <v>7419</v>
      </c>
      <c r="E15" s="43">
        <v>9614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17033</v>
      </c>
      <c r="O15" s="44">
        <f t="shared" si="2"/>
        <v>28.86949152542373</v>
      </c>
      <c r="P15" s="9"/>
    </row>
    <row r="16" spans="1:16" ht="15.75" thickBot="1">
      <c r="A16" s="12"/>
      <c r="B16" s="42">
        <v>579</v>
      </c>
      <c r="C16" s="19" t="s">
        <v>28</v>
      </c>
      <c r="D16" s="43">
        <v>6625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6625</v>
      </c>
      <c r="O16" s="44">
        <f t="shared" si="2"/>
        <v>11.228813559322035</v>
      </c>
      <c r="P16" s="9"/>
    </row>
    <row r="17" spans="1:119" ht="16.5" thickBot="1">
      <c r="A17" s="13" t="s">
        <v>10</v>
      </c>
      <c r="B17" s="21"/>
      <c r="C17" s="20"/>
      <c r="D17" s="14">
        <f>SUM(D5,D10,D12,D14)</f>
        <v>253046</v>
      </c>
      <c r="E17" s="14">
        <f aca="true" t="shared" si="6" ref="E17:M17">SUM(E5,E10,E12,E14)</f>
        <v>9614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0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262660</v>
      </c>
      <c r="O17" s="35">
        <f t="shared" si="2"/>
        <v>445.1864406779661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5" ht="15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5" ht="15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90" t="s">
        <v>30</v>
      </c>
      <c r="M19" s="90"/>
      <c r="N19" s="90"/>
      <c r="O19" s="39">
        <v>590</v>
      </c>
    </row>
    <row r="20" spans="1:15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.75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</row>
  </sheetData>
  <sheetProtection/>
  <mergeCells count="10">
    <mergeCell ref="A21:O21"/>
    <mergeCell ref="A20:O20"/>
    <mergeCell ref="L19:N1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105280</v>
      </c>
      <c r="E5" s="24">
        <f t="shared" si="0"/>
        <v>100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105380</v>
      </c>
      <c r="O5" s="30">
        <f aca="true" t="shared" si="2" ref="O5:O19">(N5/O$21)</f>
        <v>165.43171114599687</v>
      </c>
      <c r="P5" s="6"/>
    </row>
    <row r="6" spans="1:16" ht="15">
      <c r="A6" s="12"/>
      <c r="B6" s="42">
        <v>511</v>
      </c>
      <c r="C6" s="19" t="s">
        <v>18</v>
      </c>
      <c r="D6" s="43">
        <v>32865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32865</v>
      </c>
      <c r="O6" s="44">
        <f t="shared" si="2"/>
        <v>51.59340659340659</v>
      </c>
      <c r="P6" s="9"/>
    </row>
    <row r="7" spans="1:16" ht="15">
      <c r="A7" s="12"/>
      <c r="B7" s="42">
        <v>513</v>
      </c>
      <c r="C7" s="19" t="s">
        <v>19</v>
      </c>
      <c r="D7" s="43">
        <v>2332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2332</v>
      </c>
      <c r="O7" s="44">
        <f t="shared" si="2"/>
        <v>3.660910518053375</v>
      </c>
      <c r="P7" s="9"/>
    </row>
    <row r="8" spans="1:16" ht="15">
      <c r="A8" s="12"/>
      <c r="B8" s="42">
        <v>514</v>
      </c>
      <c r="C8" s="19" t="s">
        <v>20</v>
      </c>
      <c r="D8" s="43">
        <v>23758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23758</v>
      </c>
      <c r="O8" s="44">
        <f t="shared" si="2"/>
        <v>37.2967032967033</v>
      </c>
      <c r="P8" s="9"/>
    </row>
    <row r="9" spans="1:16" ht="15">
      <c r="A9" s="12"/>
      <c r="B9" s="42">
        <v>519</v>
      </c>
      <c r="C9" s="19" t="s">
        <v>21</v>
      </c>
      <c r="D9" s="43">
        <v>46325</v>
      </c>
      <c r="E9" s="43">
        <v>100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46425</v>
      </c>
      <c r="O9" s="44">
        <f t="shared" si="2"/>
        <v>72.88069073783359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SUM(D11:D11)</f>
        <v>99260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99260</v>
      </c>
      <c r="O10" s="41">
        <f t="shared" si="2"/>
        <v>155.82417582417582</v>
      </c>
      <c r="P10" s="10"/>
    </row>
    <row r="11" spans="1:16" ht="15">
      <c r="A11" s="12"/>
      <c r="B11" s="42">
        <v>534</v>
      </c>
      <c r="C11" s="19" t="s">
        <v>23</v>
      </c>
      <c r="D11" s="43">
        <v>99260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99260</v>
      </c>
      <c r="O11" s="44">
        <f t="shared" si="2"/>
        <v>155.82417582417582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11454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11454</v>
      </c>
      <c r="O12" s="41">
        <f t="shared" si="2"/>
        <v>17.98116169544741</v>
      </c>
      <c r="P12" s="10"/>
    </row>
    <row r="13" spans="1:16" ht="15">
      <c r="A13" s="12"/>
      <c r="B13" s="42">
        <v>541</v>
      </c>
      <c r="C13" s="19" t="s">
        <v>25</v>
      </c>
      <c r="D13" s="43">
        <v>11454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11454</v>
      </c>
      <c r="O13" s="44">
        <f t="shared" si="2"/>
        <v>17.98116169544741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SUM(D15:D16)</f>
        <v>14649</v>
      </c>
      <c r="E14" s="29">
        <f t="shared" si="5"/>
        <v>39099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53748</v>
      </c>
      <c r="O14" s="41">
        <f t="shared" si="2"/>
        <v>84.3767660910518</v>
      </c>
      <c r="P14" s="9"/>
    </row>
    <row r="15" spans="1:16" ht="15">
      <c r="A15" s="12"/>
      <c r="B15" s="42">
        <v>573</v>
      </c>
      <c r="C15" s="19" t="s">
        <v>27</v>
      </c>
      <c r="D15" s="43">
        <v>7834</v>
      </c>
      <c r="E15" s="43">
        <v>39099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46933</v>
      </c>
      <c r="O15" s="44">
        <f t="shared" si="2"/>
        <v>73.67817896389325</v>
      </c>
      <c r="P15" s="9"/>
    </row>
    <row r="16" spans="1:16" ht="15">
      <c r="A16" s="12"/>
      <c r="B16" s="42">
        <v>579</v>
      </c>
      <c r="C16" s="19" t="s">
        <v>28</v>
      </c>
      <c r="D16" s="43">
        <v>6815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6815</v>
      </c>
      <c r="O16" s="44">
        <f t="shared" si="2"/>
        <v>10.698587127158556</v>
      </c>
      <c r="P16" s="9"/>
    </row>
    <row r="17" spans="1:16" ht="15.75">
      <c r="A17" s="26" t="s">
        <v>34</v>
      </c>
      <c r="B17" s="27"/>
      <c r="C17" s="28"/>
      <c r="D17" s="29">
        <f aca="true" t="shared" si="6" ref="D17:M17">SUM(D18:D18)</f>
        <v>6000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6000</v>
      </c>
      <c r="O17" s="41">
        <f t="shared" si="2"/>
        <v>9.419152276295133</v>
      </c>
      <c r="P17" s="9"/>
    </row>
    <row r="18" spans="1:16" ht="15.75" thickBot="1">
      <c r="A18" s="12"/>
      <c r="B18" s="42">
        <v>581</v>
      </c>
      <c r="C18" s="19" t="s">
        <v>35</v>
      </c>
      <c r="D18" s="43">
        <v>6000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6000</v>
      </c>
      <c r="O18" s="44">
        <f t="shared" si="2"/>
        <v>9.419152276295133</v>
      </c>
      <c r="P18" s="9"/>
    </row>
    <row r="19" spans="1:119" ht="16.5" thickBot="1">
      <c r="A19" s="13" t="s">
        <v>10</v>
      </c>
      <c r="B19" s="21"/>
      <c r="C19" s="20"/>
      <c r="D19" s="14">
        <f>SUM(D5,D10,D12,D14,D17)</f>
        <v>236643</v>
      </c>
      <c r="E19" s="14">
        <f aca="true" t="shared" si="7" ref="E19:M19">SUM(E5,E10,E12,E14,E17)</f>
        <v>39199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275842</v>
      </c>
      <c r="O19" s="35">
        <f t="shared" si="2"/>
        <v>433.032967032967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38</v>
      </c>
      <c r="M21" s="90"/>
      <c r="N21" s="90"/>
      <c r="O21" s="39">
        <v>637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126925</v>
      </c>
      <c r="E5" s="24">
        <f t="shared" si="0"/>
        <v>7978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134903</v>
      </c>
      <c r="O5" s="30">
        <f aca="true" t="shared" si="2" ref="O5:O19">(N5/O$21)</f>
        <v>210.45709828393134</v>
      </c>
      <c r="P5" s="6"/>
    </row>
    <row r="6" spans="1:16" ht="15">
      <c r="A6" s="12"/>
      <c r="B6" s="42">
        <v>511</v>
      </c>
      <c r="C6" s="19" t="s">
        <v>18</v>
      </c>
      <c r="D6" s="43">
        <v>21714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21714</v>
      </c>
      <c r="O6" s="44">
        <f t="shared" si="2"/>
        <v>33.875195007800315</v>
      </c>
      <c r="P6" s="9"/>
    </row>
    <row r="7" spans="1:16" ht="15">
      <c r="A7" s="12"/>
      <c r="B7" s="42">
        <v>513</v>
      </c>
      <c r="C7" s="19" t="s">
        <v>19</v>
      </c>
      <c r="D7" s="43">
        <v>16260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16260</v>
      </c>
      <c r="O7" s="44">
        <f t="shared" si="2"/>
        <v>25.366614664586585</v>
      </c>
      <c r="P7" s="9"/>
    </row>
    <row r="8" spans="1:16" ht="15">
      <c r="A8" s="12"/>
      <c r="B8" s="42">
        <v>514</v>
      </c>
      <c r="C8" s="19" t="s">
        <v>20</v>
      </c>
      <c r="D8" s="43">
        <v>27633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27633</v>
      </c>
      <c r="O8" s="44">
        <f t="shared" si="2"/>
        <v>43.10920436817473</v>
      </c>
      <c r="P8" s="9"/>
    </row>
    <row r="9" spans="1:16" ht="15">
      <c r="A9" s="12"/>
      <c r="B9" s="42">
        <v>519</v>
      </c>
      <c r="C9" s="19" t="s">
        <v>21</v>
      </c>
      <c r="D9" s="43">
        <v>61318</v>
      </c>
      <c r="E9" s="43">
        <v>7978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69296</v>
      </c>
      <c r="O9" s="44">
        <f t="shared" si="2"/>
        <v>108.10608424336974</v>
      </c>
      <c r="P9" s="9"/>
    </row>
    <row r="10" spans="1:16" ht="15.75">
      <c r="A10" s="26" t="s">
        <v>45</v>
      </c>
      <c r="B10" s="27"/>
      <c r="C10" s="28"/>
      <c r="D10" s="29">
        <f aca="true" t="shared" si="3" ref="D10:M10">SUM(D11:D11)</f>
        <v>670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670</v>
      </c>
      <c r="O10" s="41">
        <f t="shared" si="2"/>
        <v>1.045241809672387</v>
      </c>
      <c r="P10" s="10"/>
    </row>
    <row r="11" spans="1:16" ht="15">
      <c r="A11" s="12"/>
      <c r="B11" s="42">
        <v>521</v>
      </c>
      <c r="C11" s="19" t="s">
        <v>46</v>
      </c>
      <c r="D11" s="43">
        <v>670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670</v>
      </c>
      <c r="O11" s="44">
        <f t="shared" si="2"/>
        <v>1.045241809672387</v>
      </c>
      <c r="P11" s="9"/>
    </row>
    <row r="12" spans="1:16" ht="15.75">
      <c r="A12" s="26" t="s">
        <v>22</v>
      </c>
      <c r="B12" s="27"/>
      <c r="C12" s="28"/>
      <c r="D12" s="29">
        <f aca="true" t="shared" si="4" ref="D12:M12">SUM(D13:D13)</f>
        <v>58374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58374</v>
      </c>
      <c r="O12" s="41">
        <f t="shared" si="2"/>
        <v>91.06708268330733</v>
      </c>
      <c r="P12" s="10"/>
    </row>
    <row r="13" spans="1:16" ht="15">
      <c r="A13" s="12"/>
      <c r="B13" s="42">
        <v>534</v>
      </c>
      <c r="C13" s="19" t="s">
        <v>23</v>
      </c>
      <c r="D13" s="43">
        <v>58374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58374</v>
      </c>
      <c r="O13" s="44">
        <f t="shared" si="2"/>
        <v>91.06708268330733</v>
      </c>
      <c r="P13" s="9"/>
    </row>
    <row r="14" spans="1:16" ht="15.75">
      <c r="A14" s="26" t="s">
        <v>24</v>
      </c>
      <c r="B14" s="27"/>
      <c r="C14" s="28"/>
      <c r="D14" s="29">
        <f aca="true" t="shared" si="5" ref="D14:M14">SUM(D15:D15)</f>
        <v>30189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30189</v>
      </c>
      <c r="O14" s="41">
        <f t="shared" si="2"/>
        <v>47.09672386895476</v>
      </c>
      <c r="P14" s="10"/>
    </row>
    <row r="15" spans="1:16" ht="15">
      <c r="A15" s="12"/>
      <c r="B15" s="42">
        <v>541</v>
      </c>
      <c r="C15" s="19" t="s">
        <v>25</v>
      </c>
      <c r="D15" s="43">
        <v>30189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30189</v>
      </c>
      <c r="O15" s="44">
        <f t="shared" si="2"/>
        <v>47.09672386895476</v>
      </c>
      <c r="P15" s="9"/>
    </row>
    <row r="16" spans="1:16" ht="15.75">
      <c r="A16" s="26" t="s">
        <v>26</v>
      </c>
      <c r="B16" s="27"/>
      <c r="C16" s="28"/>
      <c r="D16" s="29">
        <f aca="true" t="shared" si="6" ref="D16:M16">SUM(D17:D18)</f>
        <v>9148</v>
      </c>
      <c r="E16" s="29">
        <f t="shared" si="6"/>
        <v>23677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32825</v>
      </c>
      <c r="O16" s="41">
        <f t="shared" si="2"/>
        <v>51.20904836193448</v>
      </c>
      <c r="P16" s="9"/>
    </row>
    <row r="17" spans="1:16" ht="15">
      <c r="A17" s="12"/>
      <c r="B17" s="42">
        <v>573</v>
      </c>
      <c r="C17" s="19" t="s">
        <v>27</v>
      </c>
      <c r="D17" s="43">
        <v>4637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4637</v>
      </c>
      <c r="O17" s="44">
        <f t="shared" si="2"/>
        <v>7.234009360374415</v>
      </c>
      <c r="P17" s="9"/>
    </row>
    <row r="18" spans="1:16" ht="15.75" thickBot="1">
      <c r="A18" s="12"/>
      <c r="B18" s="42">
        <v>579</v>
      </c>
      <c r="C18" s="19" t="s">
        <v>28</v>
      </c>
      <c r="D18" s="43">
        <v>4511</v>
      </c>
      <c r="E18" s="43">
        <v>23677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28188</v>
      </c>
      <c r="O18" s="44">
        <f t="shared" si="2"/>
        <v>43.97503900156006</v>
      </c>
      <c r="P18" s="9"/>
    </row>
    <row r="19" spans="1:119" ht="16.5" thickBot="1">
      <c r="A19" s="13" t="s">
        <v>10</v>
      </c>
      <c r="B19" s="21"/>
      <c r="C19" s="20"/>
      <c r="D19" s="14">
        <f>SUM(D5,D10,D12,D14,D16)</f>
        <v>225306</v>
      </c>
      <c r="E19" s="14">
        <f aca="true" t="shared" si="7" ref="E19:M19">SUM(E5,E10,E12,E14,E16)</f>
        <v>31655</v>
      </c>
      <c r="F19" s="14">
        <f t="shared" si="7"/>
        <v>0</v>
      </c>
      <c r="G19" s="14">
        <f t="shared" si="7"/>
        <v>0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0</v>
      </c>
      <c r="L19" s="14">
        <f t="shared" si="7"/>
        <v>0</v>
      </c>
      <c r="M19" s="14">
        <f t="shared" si="7"/>
        <v>0</v>
      </c>
      <c r="N19" s="14">
        <f t="shared" si="1"/>
        <v>256961</v>
      </c>
      <c r="O19" s="35">
        <f t="shared" si="2"/>
        <v>400.8751950078003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47</v>
      </c>
      <c r="M21" s="90"/>
      <c r="N21" s="90"/>
      <c r="O21" s="39">
        <v>641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308832</v>
      </c>
      <c r="E5" s="24">
        <f t="shared" si="0"/>
        <v>5059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313891</v>
      </c>
      <c r="O5" s="30">
        <f aca="true" t="shared" si="2" ref="O5:O20">(N5/O$22)</f>
        <v>494.31653543307084</v>
      </c>
      <c r="P5" s="6"/>
    </row>
    <row r="6" spans="1:16" ht="15">
      <c r="A6" s="12"/>
      <c r="B6" s="42">
        <v>511</v>
      </c>
      <c r="C6" s="19" t="s">
        <v>18</v>
      </c>
      <c r="D6" s="43">
        <v>19074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19074</v>
      </c>
      <c r="O6" s="44">
        <f t="shared" si="2"/>
        <v>30.03779527559055</v>
      </c>
      <c r="P6" s="9"/>
    </row>
    <row r="7" spans="1:16" ht="15">
      <c r="A7" s="12"/>
      <c r="B7" s="42">
        <v>513</v>
      </c>
      <c r="C7" s="19" t="s">
        <v>19</v>
      </c>
      <c r="D7" s="43">
        <v>17180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17180</v>
      </c>
      <c r="O7" s="44">
        <f t="shared" si="2"/>
        <v>27.055118110236222</v>
      </c>
      <c r="P7" s="9"/>
    </row>
    <row r="8" spans="1:16" ht="15">
      <c r="A8" s="12"/>
      <c r="B8" s="42">
        <v>514</v>
      </c>
      <c r="C8" s="19" t="s">
        <v>20</v>
      </c>
      <c r="D8" s="43">
        <v>39524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39524</v>
      </c>
      <c r="O8" s="44">
        <f t="shared" si="2"/>
        <v>62.24251968503937</v>
      </c>
      <c r="P8" s="9"/>
    </row>
    <row r="9" spans="1:16" ht="15">
      <c r="A9" s="12"/>
      <c r="B9" s="42">
        <v>519</v>
      </c>
      <c r="C9" s="19" t="s">
        <v>21</v>
      </c>
      <c r="D9" s="43">
        <v>233054</v>
      </c>
      <c r="E9" s="43">
        <v>5059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238113</v>
      </c>
      <c r="O9" s="44">
        <f t="shared" si="2"/>
        <v>374.98110236220475</v>
      </c>
      <c r="P9" s="9"/>
    </row>
    <row r="10" spans="1:16" ht="15.75">
      <c r="A10" s="26" t="s">
        <v>45</v>
      </c>
      <c r="B10" s="27"/>
      <c r="C10" s="28"/>
      <c r="D10" s="29">
        <f aca="true" t="shared" si="3" ref="D10:M10">SUM(D11:D12)</f>
        <v>27414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27414</v>
      </c>
      <c r="O10" s="41">
        <f t="shared" si="2"/>
        <v>43.17165354330709</v>
      </c>
      <c r="P10" s="10"/>
    </row>
    <row r="11" spans="1:16" ht="15">
      <c r="A11" s="12"/>
      <c r="B11" s="42">
        <v>521</v>
      </c>
      <c r="C11" s="19" t="s">
        <v>46</v>
      </c>
      <c r="D11" s="43">
        <v>2289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2289</v>
      </c>
      <c r="O11" s="44">
        <f t="shared" si="2"/>
        <v>3.604724409448819</v>
      </c>
      <c r="P11" s="9"/>
    </row>
    <row r="12" spans="1:16" ht="15">
      <c r="A12" s="12"/>
      <c r="B12" s="42">
        <v>524</v>
      </c>
      <c r="C12" s="19" t="s">
        <v>54</v>
      </c>
      <c r="D12" s="43">
        <v>25125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25125</v>
      </c>
      <c r="O12" s="44">
        <f t="shared" si="2"/>
        <v>39.56692913385827</v>
      </c>
      <c r="P12" s="9"/>
    </row>
    <row r="13" spans="1:16" ht="15.75">
      <c r="A13" s="26" t="s">
        <v>22</v>
      </c>
      <c r="B13" s="27"/>
      <c r="C13" s="28"/>
      <c r="D13" s="29">
        <f aca="true" t="shared" si="4" ref="D13:M13">SUM(D14:D14)</f>
        <v>58384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58384</v>
      </c>
      <c r="O13" s="41">
        <f t="shared" si="2"/>
        <v>91.94330708661417</v>
      </c>
      <c r="P13" s="10"/>
    </row>
    <row r="14" spans="1:16" ht="15">
      <c r="A14" s="12"/>
      <c r="B14" s="42">
        <v>534</v>
      </c>
      <c r="C14" s="19" t="s">
        <v>23</v>
      </c>
      <c r="D14" s="43">
        <v>58384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58384</v>
      </c>
      <c r="O14" s="44">
        <f t="shared" si="2"/>
        <v>91.94330708661417</v>
      </c>
      <c r="P14" s="9"/>
    </row>
    <row r="15" spans="1:16" ht="15.75">
      <c r="A15" s="26" t="s">
        <v>24</v>
      </c>
      <c r="B15" s="27"/>
      <c r="C15" s="28"/>
      <c r="D15" s="29">
        <f aca="true" t="shared" si="5" ref="D15:M15">SUM(D16:D16)</f>
        <v>43616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43616</v>
      </c>
      <c r="O15" s="41">
        <f t="shared" si="2"/>
        <v>68.68661417322835</v>
      </c>
      <c r="P15" s="10"/>
    </row>
    <row r="16" spans="1:16" ht="15">
      <c r="A16" s="12"/>
      <c r="B16" s="42">
        <v>541</v>
      </c>
      <c r="C16" s="19" t="s">
        <v>25</v>
      </c>
      <c r="D16" s="43">
        <v>43616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43616</v>
      </c>
      <c r="O16" s="44">
        <f t="shared" si="2"/>
        <v>68.68661417322835</v>
      </c>
      <c r="P16" s="9"/>
    </row>
    <row r="17" spans="1:16" ht="15.75">
      <c r="A17" s="26" t="s">
        <v>26</v>
      </c>
      <c r="B17" s="27"/>
      <c r="C17" s="28"/>
      <c r="D17" s="29">
        <f aca="true" t="shared" si="6" ref="D17:M17">SUM(D18:D19)</f>
        <v>9760</v>
      </c>
      <c r="E17" s="29">
        <f t="shared" si="6"/>
        <v>16474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26234</v>
      </c>
      <c r="O17" s="41">
        <f t="shared" si="2"/>
        <v>41.31338582677165</v>
      </c>
      <c r="P17" s="9"/>
    </row>
    <row r="18" spans="1:16" ht="15">
      <c r="A18" s="12"/>
      <c r="B18" s="42">
        <v>573</v>
      </c>
      <c r="C18" s="19" t="s">
        <v>27</v>
      </c>
      <c r="D18" s="43">
        <v>4465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4465</v>
      </c>
      <c r="O18" s="44">
        <f t="shared" si="2"/>
        <v>7.031496062992126</v>
      </c>
      <c r="P18" s="9"/>
    </row>
    <row r="19" spans="1:16" ht="15.75" thickBot="1">
      <c r="A19" s="12"/>
      <c r="B19" s="42">
        <v>579</v>
      </c>
      <c r="C19" s="19" t="s">
        <v>28</v>
      </c>
      <c r="D19" s="43">
        <v>5295</v>
      </c>
      <c r="E19" s="43">
        <v>16474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21769</v>
      </c>
      <c r="O19" s="44">
        <f t="shared" si="2"/>
        <v>34.281889763779525</v>
      </c>
      <c r="P19" s="9"/>
    </row>
    <row r="20" spans="1:119" ht="16.5" thickBot="1">
      <c r="A20" s="13" t="s">
        <v>10</v>
      </c>
      <c r="B20" s="21"/>
      <c r="C20" s="20"/>
      <c r="D20" s="14">
        <f>SUM(D5,D10,D13,D15,D17)</f>
        <v>448006</v>
      </c>
      <c r="E20" s="14">
        <f aca="true" t="shared" si="7" ref="E20:M20">SUM(E5,E10,E13,E15,E17)</f>
        <v>21533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469539</v>
      </c>
      <c r="O20" s="35">
        <f t="shared" si="2"/>
        <v>739.4314960629921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55</v>
      </c>
      <c r="M22" s="90"/>
      <c r="N22" s="90"/>
      <c r="O22" s="39">
        <v>635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32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207088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207088</v>
      </c>
      <c r="O5" s="30">
        <f aca="true" t="shared" si="2" ref="O5:O16">(N5/O$18)</f>
        <v>313.2950075642965</v>
      </c>
      <c r="P5" s="6"/>
    </row>
    <row r="6" spans="1:16" ht="15">
      <c r="A6" s="12"/>
      <c r="B6" s="42">
        <v>511</v>
      </c>
      <c r="C6" s="19" t="s">
        <v>18</v>
      </c>
      <c r="D6" s="43">
        <v>55886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55886</v>
      </c>
      <c r="O6" s="44">
        <f t="shared" si="2"/>
        <v>84.54765506807867</v>
      </c>
      <c r="P6" s="9"/>
    </row>
    <row r="7" spans="1:16" ht="15">
      <c r="A7" s="12"/>
      <c r="B7" s="42">
        <v>514</v>
      </c>
      <c r="C7" s="19" t="s">
        <v>20</v>
      </c>
      <c r="D7" s="43">
        <v>67312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67312</v>
      </c>
      <c r="O7" s="44">
        <f t="shared" si="2"/>
        <v>101.83358547655068</v>
      </c>
      <c r="P7" s="9"/>
    </row>
    <row r="8" spans="1:16" ht="15">
      <c r="A8" s="12"/>
      <c r="B8" s="42">
        <v>519</v>
      </c>
      <c r="C8" s="19" t="s">
        <v>49</v>
      </c>
      <c r="D8" s="43">
        <v>83890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83890</v>
      </c>
      <c r="O8" s="44">
        <f t="shared" si="2"/>
        <v>126.91376701966718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63691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63691</v>
      </c>
      <c r="O9" s="41">
        <f t="shared" si="2"/>
        <v>96.35552193645991</v>
      </c>
      <c r="P9" s="10"/>
    </row>
    <row r="10" spans="1:16" ht="15">
      <c r="A10" s="12"/>
      <c r="B10" s="42">
        <v>534</v>
      </c>
      <c r="C10" s="19" t="s">
        <v>50</v>
      </c>
      <c r="D10" s="43">
        <v>62943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62943</v>
      </c>
      <c r="O10" s="44">
        <f t="shared" si="2"/>
        <v>95.22390317700454</v>
      </c>
      <c r="P10" s="9"/>
    </row>
    <row r="11" spans="1:16" ht="15">
      <c r="A11" s="12"/>
      <c r="B11" s="42">
        <v>539</v>
      </c>
      <c r="C11" s="19" t="s">
        <v>42</v>
      </c>
      <c r="D11" s="43">
        <v>748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748</v>
      </c>
      <c r="O11" s="44">
        <f t="shared" si="2"/>
        <v>1.1316187594553706</v>
      </c>
      <c r="P11" s="9"/>
    </row>
    <row r="12" spans="1:16" ht="15.75">
      <c r="A12" s="26" t="s">
        <v>24</v>
      </c>
      <c r="B12" s="27"/>
      <c r="C12" s="28"/>
      <c r="D12" s="29">
        <f aca="true" t="shared" si="4" ref="D12:M12">SUM(D13:D13)</f>
        <v>146758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146758</v>
      </c>
      <c r="O12" s="41">
        <f t="shared" si="2"/>
        <v>222.02420574886534</v>
      </c>
      <c r="P12" s="10"/>
    </row>
    <row r="13" spans="1:16" ht="15">
      <c r="A13" s="12"/>
      <c r="B13" s="42">
        <v>541</v>
      </c>
      <c r="C13" s="19" t="s">
        <v>51</v>
      </c>
      <c r="D13" s="43">
        <v>146758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146758</v>
      </c>
      <c r="O13" s="44">
        <f t="shared" si="2"/>
        <v>222.02420574886534</v>
      </c>
      <c r="P13" s="9"/>
    </row>
    <row r="14" spans="1:16" ht="15.75">
      <c r="A14" s="26" t="s">
        <v>26</v>
      </c>
      <c r="B14" s="27"/>
      <c r="C14" s="28"/>
      <c r="D14" s="29">
        <f aca="true" t="shared" si="5" ref="D14:M14">SUM(D15:D15)</f>
        <v>16627</v>
      </c>
      <c r="E14" s="29">
        <f t="shared" si="5"/>
        <v>21470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38097</v>
      </c>
      <c r="O14" s="41">
        <f t="shared" si="2"/>
        <v>57.635400907715585</v>
      </c>
      <c r="P14" s="9"/>
    </row>
    <row r="15" spans="1:16" ht="15.75" thickBot="1">
      <c r="A15" s="12"/>
      <c r="B15" s="42">
        <v>573</v>
      </c>
      <c r="C15" s="19" t="s">
        <v>27</v>
      </c>
      <c r="D15" s="43">
        <v>16627</v>
      </c>
      <c r="E15" s="43">
        <v>21470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38097</v>
      </c>
      <c r="O15" s="44">
        <f t="shared" si="2"/>
        <v>57.635400907715585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434164</v>
      </c>
      <c r="E16" s="14">
        <f aca="true" t="shared" si="6" ref="E16:M16">SUM(E5,E9,E12,E14)</f>
        <v>21470</v>
      </c>
      <c r="F16" s="14">
        <f t="shared" si="6"/>
        <v>0</v>
      </c>
      <c r="G16" s="14">
        <f t="shared" si="6"/>
        <v>0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0</v>
      </c>
      <c r="L16" s="14">
        <f t="shared" si="6"/>
        <v>0</v>
      </c>
      <c r="M16" s="14">
        <f t="shared" si="6"/>
        <v>0</v>
      </c>
      <c r="N16" s="14">
        <f t="shared" si="1"/>
        <v>455634</v>
      </c>
      <c r="O16" s="35">
        <f t="shared" si="2"/>
        <v>689.3101361573374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68</v>
      </c>
      <c r="M18" s="90"/>
      <c r="N18" s="90"/>
      <c r="O18" s="39">
        <v>661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32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SUM(D6:D8)</f>
        <v>231001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231001</v>
      </c>
      <c r="O5" s="30">
        <f aca="true" t="shared" si="2" ref="O5:O14">(N5/O$16)</f>
        <v>357.5866873065016</v>
      </c>
      <c r="P5" s="6"/>
    </row>
    <row r="6" spans="1:16" ht="15">
      <c r="A6" s="12"/>
      <c r="B6" s="42">
        <v>511</v>
      </c>
      <c r="C6" s="19" t="s">
        <v>18</v>
      </c>
      <c r="D6" s="43">
        <v>63645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63645</v>
      </c>
      <c r="O6" s="44">
        <f t="shared" si="2"/>
        <v>98.5216718266254</v>
      </c>
      <c r="P6" s="9"/>
    </row>
    <row r="7" spans="1:16" ht="15">
      <c r="A7" s="12"/>
      <c r="B7" s="42">
        <v>514</v>
      </c>
      <c r="C7" s="19" t="s">
        <v>20</v>
      </c>
      <c r="D7" s="43">
        <v>78218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78218</v>
      </c>
      <c r="O7" s="44">
        <f t="shared" si="2"/>
        <v>121.08049535603715</v>
      </c>
      <c r="P7" s="9"/>
    </row>
    <row r="8" spans="1:16" ht="15">
      <c r="A8" s="12"/>
      <c r="B8" s="42">
        <v>519</v>
      </c>
      <c r="C8" s="19" t="s">
        <v>49</v>
      </c>
      <c r="D8" s="43">
        <v>89138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89138</v>
      </c>
      <c r="O8" s="44">
        <f t="shared" si="2"/>
        <v>137.98452012383902</v>
      </c>
      <c r="P8" s="9"/>
    </row>
    <row r="9" spans="1:16" ht="15.75">
      <c r="A9" s="26" t="s">
        <v>22</v>
      </c>
      <c r="B9" s="27"/>
      <c r="C9" s="28"/>
      <c r="D9" s="29">
        <f aca="true" t="shared" si="3" ref="D9:M9">SUM(D10:D11)</f>
        <v>102398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102398</v>
      </c>
      <c r="O9" s="41">
        <f t="shared" si="2"/>
        <v>158.5108359133127</v>
      </c>
      <c r="P9" s="10"/>
    </row>
    <row r="10" spans="1:16" ht="15">
      <c r="A10" s="12"/>
      <c r="B10" s="42">
        <v>534</v>
      </c>
      <c r="C10" s="19" t="s">
        <v>50</v>
      </c>
      <c r="D10" s="43">
        <v>30122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30122</v>
      </c>
      <c r="O10" s="44">
        <f t="shared" si="2"/>
        <v>46.628482972136226</v>
      </c>
      <c r="P10" s="9"/>
    </row>
    <row r="11" spans="1:16" ht="15">
      <c r="A11" s="12"/>
      <c r="B11" s="42">
        <v>539</v>
      </c>
      <c r="C11" s="19" t="s">
        <v>42</v>
      </c>
      <c r="D11" s="43">
        <v>72276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72276</v>
      </c>
      <c r="O11" s="44">
        <f t="shared" si="2"/>
        <v>111.88235294117646</v>
      </c>
      <c r="P11" s="9"/>
    </row>
    <row r="12" spans="1:16" ht="15.75">
      <c r="A12" s="26" t="s">
        <v>26</v>
      </c>
      <c r="B12" s="27"/>
      <c r="C12" s="28"/>
      <c r="D12" s="29">
        <f aca="true" t="shared" si="4" ref="D12:M12">SUM(D13:D13)</f>
        <v>12936</v>
      </c>
      <c r="E12" s="29">
        <f t="shared" si="4"/>
        <v>19241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1"/>
        <v>32177</v>
      </c>
      <c r="O12" s="41">
        <f t="shared" si="2"/>
        <v>49.809597523219814</v>
      </c>
      <c r="P12" s="9"/>
    </row>
    <row r="13" spans="1:16" ht="15.75" thickBot="1">
      <c r="A13" s="12"/>
      <c r="B13" s="42">
        <v>573</v>
      </c>
      <c r="C13" s="19" t="s">
        <v>27</v>
      </c>
      <c r="D13" s="43">
        <v>12936</v>
      </c>
      <c r="E13" s="43">
        <v>19241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32177</v>
      </c>
      <c r="O13" s="44">
        <f t="shared" si="2"/>
        <v>49.809597523219814</v>
      </c>
      <c r="P13" s="9"/>
    </row>
    <row r="14" spans="1:119" ht="16.5" thickBot="1">
      <c r="A14" s="13" t="s">
        <v>10</v>
      </c>
      <c r="B14" s="21"/>
      <c r="C14" s="20"/>
      <c r="D14" s="14">
        <f>SUM(D5,D9,D12)</f>
        <v>346335</v>
      </c>
      <c r="E14" s="14">
        <f aca="true" t="shared" si="5" ref="E14:M14">SUM(E5,E9,E12)</f>
        <v>19241</v>
      </c>
      <c r="F14" s="14">
        <f t="shared" si="5"/>
        <v>0</v>
      </c>
      <c r="G14" s="14">
        <f t="shared" si="5"/>
        <v>0</v>
      </c>
      <c r="H14" s="14">
        <f t="shared" si="5"/>
        <v>0</v>
      </c>
      <c r="I14" s="14">
        <f t="shared" si="5"/>
        <v>0</v>
      </c>
      <c r="J14" s="14">
        <f t="shared" si="5"/>
        <v>0</v>
      </c>
      <c r="K14" s="14">
        <f t="shared" si="5"/>
        <v>0</v>
      </c>
      <c r="L14" s="14">
        <f t="shared" si="5"/>
        <v>0</v>
      </c>
      <c r="M14" s="14">
        <f t="shared" si="5"/>
        <v>0</v>
      </c>
      <c r="N14" s="14">
        <f t="shared" si="1"/>
        <v>365576</v>
      </c>
      <c r="O14" s="35">
        <f t="shared" si="2"/>
        <v>565.907120743034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66</v>
      </c>
      <c r="M16" s="90"/>
      <c r="N16" s="90"/>
      <c r="O16" s="39">
        <v>646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196982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196982</v>
      </c>
      <c r="O5" s="30">
        <f aca="true" t="shared" si="2" ref="O5:O18">(N5/O$20)</f>
        <v>310.69716088328073</v>
      </c>
      <c r="P5" s="6"/>
    </row>
    <row r="6" spans="1:16" ht="15">
      <c r="A6" s="12"/>
      <c r="B6" s="42">
        <v>511</v>
      </c>
      <c r="C6" s="19" t="s">
        <v>18</v>
      </c>
      <c r="D6" s="43">
        <v>61554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61554</v>
      </c>
      <c r="O6" s="44">
        <f t="shared" si="2"/>
        <v>97.08832807570978</v>
      </c>
      <c r="P6" s="9"/>
    </row>
    <row r="7" spans="1:16" ht="15">
      <c r="A7" s="12"/>
      <c r="B7" s="42">
        <v>513</v>
      </c>
      <c r="C7" s="19" t="s">
        <v>19</v>
      </c>
      <c r="D7" s="43">
        <v>6071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6071</v>
      </c>
      <c r="O7" s="44">
        <f t="shared" si="2"/>
        <v>9.57570977917981</v>
      </c>
      <c r="P7" s="9"/>
    </row>
    <row r="8" spans="1:16" ht="15">
      <c r="A8" s="12"/>
      <c r="B8" s="42">
        <v>514</v>
      </c>
      <c r="C8" s="19" t="s">
        <v>20</v>
      </c>
      <c r="D8" s="43">
        <v>63976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63976</v>
      </c>
      <c r="O8" s="44">
        <f t="shared" si="2"/>
        <v>100.90851735015772</v>
      </c>
      <c r="P8" s="9"/>
    </row>
    <row r="9" spans="1:16" ht="15">
      <c r="A9" s="12"/>
      <c r="B9" s="42">
        <v>519</v>
      </c>
      <c r="C9" s="19" t="s">
        <v>49</v>
      </c>
      <c r="D9" s="43">
        <v>65381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65381</v>
      </c>
      <c r="O9" s="44">
        <f t="shared" si="2"/>
        <v>103.12460567823344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64077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64077</v>
      </c>
      <c r="O10" s="41">
        <f t="shared" si="2"/>
        <v>101.06782334384857</v>
      </c>
      <c r="P10" s="10"/>
    </row>
    <row r="11" spans="1:16" ht="15">
      <c r="A11" s="12"/>
      <c r="B11" s="42">
        <v>534</v>
      </c>
      <c r="C11" s="19" t="s">
        <v>50</v>
      </c>
      <c r="D11" s="43">
        <v>63964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63964</v>
      </c>
      <c r="O11" s="44">
        <f t="shared" si="2"/>
        <v>100.88958990536278</v>
      </c>
      <c r="P11" s="9"/>
    </row>
    <row r="12" spans="1:16" ht="15">
      <c r="A12" s="12"/>
      <c r="B12" s="42">
        <v>539</v>
      </c>
      <c r="C12" s="19" t="s">
        <v>42</v>
      </c>
      <c r="D12" s="43">
        <v>113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</v>
      </c>
      <c r="O12" s="44">
        <f t="shared" si="2"/>
        <v>0.17823343848580442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10968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10968</v>
      </c>
      <c r="O13" s="41">
        <f t="shared" si="2"/>
        <v>17.29968454258675</v>
      </c>
      <c r="P13" s="10"/>
    </row>
    <row r="14" spans="1:16" ht="15">
      <c r="A14" s="12"/>
      <c r="B14" s="42">
        <v>541</v>
      </c>
      <c r="C14" s="19" t="s">
        <v>51</v>
      </c>
      <c r="D14" s="43">
        <v>10968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10968</v>
      </c>
      <c r="O14" s="44">
        <f t="shared" si="2"/>
        <v>17.29968454258675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10662</v>
      </c>
      <c r="E15" s="29">
        <f t="shared" si="5"/>
        <v>7067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17729</v>
      </c>
      <c r="O15" s="41">
        <f t="shared" si="2"/>
        <v>27.963722397476342</v>
      </c>
      <c r="P15" s="9"/>
    </row>
    <row r="16" spans="1:16" ht="15">
      <c r="A16" s="12"/>
      <c r="B16" s="42">
        <v>573</v>
      </c>
      <c r="C16" s="19" t="s">
        <v>27</v>
      </c>
      <c r="D16" s="43">
        <v>8568</v>
      </c>
      <c r="E16" s="43">
        <v>7067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15635</v>
      </c>
      <c r="O16" s="44">
        <f t="shared" si="2"/>
        <v>24.660883280757098</v>
      </c>
      <c r="P16" s="9"/>
    </row>
    <row r="17" spans="1:16" ht="15.75" thickBot="1">
      <c r="A17" s="12"/>
      <c r="B17" s="42">
        <v>579</v>
      </c>
      <c r="C17" s="19" t="s">
        <v>28</v>
      </c>
      <c r="D17" s="43">
        <v>2094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2094</v>
      </c>
      <c r="O17" s="44">
        <f t="shared" si="2"/>
        <v>3.302839116719243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282689</v>
      </c>
      <c r="E18" s="14">
        <f aca="true" t="shared" si="6" ref="E18:M18">SUM(E5,E10,E13,E15)</f>
        <v>7067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289756</v>
      </c>
      <c r="O18" s="35">
        <f t="shared" si="2"/>
        <v>457.0283911671924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64</v>
      </c>
      <c r="M20" s="90"/>
      <c r="N20" s="90"/>
      <c r="O20" s="39">
        <v>634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236259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236259</v>
      </c>
      <c r="O5" s="30">
        <f aca="true" t="shared" si="2" ref="O5:O18">(N5/O$20)</f>
        <v>367.43234836702953</v>
      </c>
      <c r="P5" s="6"/>
    </row>
    <row r="6" spans="1:16" ht="15">
      <c r="A6" s="12"/>
      <c r="B6" s="42">
        <v>511</v>
      </c>
      <c r="C6" s="19" t="s">
        <v>18</v>
      </c>
      <c r="D6" s="43">
        <v>47739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47739</v>
      </c>
      <c r="O6" s="44">
        <f t="shared" si="2"/>
        <v>74.24416796267496</v>
      </c>
      <c r="P6" s="9"/>
    </row>
    <row r="7" spans="1:16" ht="15">
      <c r="A7" s="12"/>
      <c r="B7" s="42">
        <v>513</v>
      </c>
      <c r="C7" s="19" t="s">
        <v>19</v>
      </c>
      <c r="D7" s="43">
        <v>1418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1418</v>
      </c>
      <c r="O7" s="44">
        <f t="shared" si="2"/>
        <v>2.2052877138413685</v>
      </c>
      <c r="P7" s="9"/>
    </row>
    <row r="8" spans="1:16" ht="15">
      <c r="A8" s="12"/>
      <c r="B8" s="42">
        <v>514</v>
      </c>
      <c r="C8" s="19" t="s">
        <v>20</v>
      </c>
      <c r="D8" s="43">
        <v>69207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69207</v>
      </c>
      <c r="O8" s="44">
        <f t="shared" si="2"/>
        <v>107.63141524105754</v>
      </c>
      <c r="P8" s="9"/>
    </row>
    <row r="9" spans="1:16" ht="15">
      <c r="A9" s="12"/>
      <c r="B9" s="42">
        <v>519</v>
      </c>
      <c r="C9" s="19" t="s">
        <v>49</v>
      </c>
      <c r="D9" s="43">
        <v>117895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117895</v>
      </c>
      <c r="O9" s="44">
        <f t="shared" si="2"/>
        <v>183.35147744945567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123706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123706</v>
      </c>
      <c r="O10" s="41">
        <f t="shared" si="2"/>
        <v>192.38880248833593</v>
      </c>
      <c r="P10" s="10"/>
    </row>
    <row r="11" spans="1:16" ht="15">
      <c r="A11" s="12"/>
      <c r="B11" s="42">
        <v>534</v>
      </c>
      <c r="C11" s="19" t="s">
        <v>50</v>
      </c>
      <c r="D11" s="43">
        <v>123528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123528</v>
      </c>
      <c r="O11" s="44">
        <f t="shared" si="2"/>
        <v>192.11197511664074</v>
      </c>
      <c r="P11" s="9"/>
    </row>
    <row r="12" spans="1:16" ht="15">
      <c r="A12" s="12"/>
      <c r="B12" s="42">
        <v>539</v>
      </c>
      <c r="C12" s="19" t="s">
        <v>42</v>
      </c>
      <c r="D12" s="43">
        <v>178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178</v>
      </c>
      <c r="O12" s="44">
        <f t="shared" si="2"/>
        <v>0.27682737169517885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27900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27900</v>
      </c>
      <c r="O13" s="41">
        <f t="shared" si="2"/>
        <v>43.39035769828927</v>
      </c>
      <c r="P13" s="10"/>
    </row>
    <row r="14" spans="1:16" ht="15">
      <c r="A14" s="12"/>
      <c r="B14" s="42">
        <v>541</v>
      </c>
      <c r="C14" s="19" t="s">
        <v>51</v>
      </c>
      <c r="D14" s="43">
        <v>27900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27900</v>
      </c>
      <c r="O14" s="44">
        <f t="shared" si="2"/>
        <v>43.39035769828927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10582</v>
      </c>
      <c r="E15" s="29">
        <f t="shared" si="5"/>
        <v>6032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16614</v>
      </c>
      <c r="O15" s="41">
        <f t="shared" si="2"/>
        <v>25.838258164852256</v>
      </c>
      <c r="P15" s="9"/>
    </row>
    <row r="16" spans="1:16" ht="15">
      <c r="A16" s="12"/>
      <c r="B16" s="42">
        <v>573</v>
      </c>
      <c r="C16" s="19" t="s">
        <v>27</v>
      </c>
      <c r="D16" s="43">
        <v>8396</v>
      </c>
      <c r="E16" s="43">
        <v>6032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14428</v>
      </c>
      <c r="O16" s="44">
        <f t="shared" si="2"/>
        <v>22.438569206842924</v>
      </c>
      <c r="P16" s="9"/>
    </row>
    <row r="17" spans="1:16" ht="15.75" thickBot="1">
      <c r="A17" s="12"/>
      <c r="B17" s="42">
        <v>579</v>
      </c>
      <c r="C17" s="19" t="s">
        <v>28</v>
      </c>
      <c r="D17" s="43">
        <v>2186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2186</v>
      </c>
      <c r="O17" s="44">
        <f t="shared" si="2"/>
        <v>3.3996889580093312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398447</v>
      </c>
      <c r="E18" s="14">
        <f aca="true" t="shared" si="6" ref="E18:M18">SUM(E5,E10,E13,E15)</f>
        <v>6032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404479</v>
      </c>
      <c r="O18" s="35">
        <f t="shared" si="2"/>
        <v>629.049766718507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62</v>
      </c>
      <c r="M20" s="90"/>
      <c r="N20" s="90"/>
      <c r="O20" s="39">
        <v>643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156043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156043</v>
      </c>
      <c r="O5" s="30">
        <f aca="true" t="shared" si="2" ref="O5:O19">(N5/O$21)</f>
        <v>257.0724876441516</v>
      </c>
      <c r="P5" s="6"/>
    </row>
    <row r="6" spans="1:16" ht="15">
      <c r="A6" s="12"/>
      <c r="B6" s="42">
        <v>511</v>
      </c>
      <c r="C6" s="19" t="s">
        <v>18</v>
      </c>
      <c r="D6" s="43">
        <v>45946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45946</v>
      </c>
      <c r="O6" s="44">
        <f t="shared" si="2"/>
        <v>75.69357495881384</v>
      </c>
      <c r="P6" s="9"/>
    </row>
    <row r="7" spans="1:16" ht="15">
      <c r="A7" s="12"/>
      <c r="B7" s="42">
        <v>513</v>
      </c>
      <c r="C7" s="19" t="s">
        <v>19</v>
      </c>
      <c r="D7" s="43">
        <v>1628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1628</v>
      </c>
      <c r="O7" s="44">
        <f t="shared" si="2"/>
        <v>2.6820428336079076</v>
      </c>
      <c r="P7" s="9"/>
    </row>
    <row r="8" spans="1:16" ht="15">
      <c r="A8" s="12"/>
      <c r="B8" s="42">
        <v>514</v>
      </c>
      <c r="C8" s="19" t="s">
        <v>20</v>
      </c>
      <c r="D8" s="43">
        <v>52544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52544</v>
      </c>
      <c r="O8" s="44">
        <f t="shared" si="2"/>
        <v>86.56342668863262</v>
      </c>
      <c r="P8" s="9"/>
    </row>
    <row r="9" spans="1:16" ht="15">
      <c r="A9" s="12"/>
      <c r="B9" s="42">
        <v>519</v>
      </c>
      <c r="C9" s="19" t="s">
        <v>49</v>
      </c>
      <c r="D9" s="43">
        <v>55925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55925</v>
      </c>
      <c r="O9" s="44">
        <f t="shared" si="2"/>
        <v>92.1334431630972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62780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62780</v>
      </c>
      <c r="O10" s="41">
        <f t="shared" si="2"/>
        <v>103.42668863261945</v>
      </c>
      <c r="P10" s="10"/>
    </row>
    <row r="11" spans="1:16" ht="15">
      <c r="A11" s="12"/>
      <c r="B11" s="42">
        <v>534</v>
      </c>
      <c r="C11" s="19" t="s">
        <v>50</v>
      </c>
      <c r="D11" s="43">
        <v>62072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62072</v>
      </c>
      <c r="O11" s="44">
        <f t="shared" si="2"/>
        <v>102.26029654036243</v>
      </c>
      <c r="P11" s="9"/>
    </row>
    <row r="12" spans="1:16" ht="15">
      <c r="A12" s="12"/>
      <c r="B12" s="42">
        <v>539</v>
      </c>
      <c r="C12" s="19" t="s">
        <v>42</v>
      </c>
      <c r="D12" s="43">
        <v>708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708</v>
      </c>
      <c r="O12" s="44">
        <f t="shared" si="2"/>
        <v>1.1663920922570017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10995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10995</v>
      </c>
      <c r="O13" s="41">
        <f t="shared" si="2"/>
        <v>18.11367380560132</v>
      </c>
      <c r="P13" s="10"/>
    </row>
    <row r="14" spans="1:16" ht="15">
      <c r="A14" s="12"/>
      <c r="B14" s="42">
        <v>541</v>
      </c>
      <c r="C14" s="19" t="s">
        <v>51</v>
      </c>
      <c r="D14" s="43">
        <v>10995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10995</v>
      </c>
      <c r="O14" s="44">
        <f t="shared" si="2"/>
        <v>18.11367380560132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SUM(D16:D18)</f>
        <v>9445</v>
      </c>
      <c r="E15" s="29">
        <f t="shared" si="5"/>
        <v>6478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15923</v>
      </c>
      <c r="O15" s="41">
        <f t="shared" si="2"/>
        <v>26.232289950576607</v>
      </c>
      <c r="P15" s="9"/>
    </row>
    <row r="16" spans="1:16" ht="15">
      <c r="A16" s="12"/>
      <c r="B16" s="42">
        <v>573</v>
      </c>
      <c r="C16" s="19" t="s">
        <v>27</v>
      </c>
      <c r="D16" s="43">
        <v>0</v>
      </c>
      <c r="E16" s="43">
        <v>6478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6478</v>
      </c>
      <c r="O16" s="44">
        <f t="shared" si="2"/>
        <v>10.672158154859966</v>
      </c>
      <c r="P16" s="9"/>
    </row>
    <row r="17" spans="1:16" ht="15">
      <c r="A17" s="12"/>
      <c r="B17" s="42">
        <v>574</v>
      </c>
      <c r="C17" s="19" t="s">
        <v>59</v>
      </c>
      <c r="D17" s="43">
        <v>7583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7583</v>
      </c>
      <c r="O17" s="44">
        <f t="shared" si="2"/>
        <v>12.492586490939045</v>
      </c>
      <c r="P17" s="9"/>
    </row>
    <row r="18" spans="1:16" ht="15.75" thickBot="1">
      <c r="A18" s="12"/>
      <c r="B18" s="42">
        <v>579</v>
      </c>
      <c r="C18" s="19" t="s">
        <v>28</v>
      </c>
      <c r="D18" s="43">
        <v>1862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1862</v>
      </c>
      <c r="O18" s="44">
        <f t="shared" si="2"/>
        <v>3.0675453047775947</v>
      </c>
      <c r="P18" s="9"/>
    </row>
    <row r="19" spans="1:119" ht="16.5" thickBot="1">
      <c r="A19" s="13" t="s">
        <v>10</v>
      </c>
      <c r="B19" s="21"/>
      <c r="C19" s="20"/>
      <c r="D19" s="14">
        <f>SUM(D5,D10,D13,D15)</f>
        <v>239263</v>
      </c>
      <c r="E19" s="14">
        <f aca="true" t="shared" si="6" ref="E19:M19">SUM(E5,E10,E13,E15)</f>
        <v>6478</v>
      </c>
      <c r="F19" s="14">
        <f t="shared" si="6"/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1"/>
        <v>245741</v>
      </c>
      <c r="O19" s="35">
        <f t="shared" si="2"/>
        <v>404.8451400329489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607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customHeight="1" thickBot="1">
      <c r="A23" s="94" t="s">
        <v>32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157428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157428</v>
      </c>
      <c r="O5" s="30">
        <f aca="true" t="shared" si="2" ref="O5:O18">(N5/O$20)</f>
        <v>263.69849246231155</v>
      </c>
      <c r="P5" s="6"/>
    </row>
    <row r="6" spans="1:16" ht="15">
      <c r="A6" s="12"/>
      <c r="B6" s="42">
        <v>511</v>
      </c>
      <c r="C6" s="19" t="s">
        <v>18</v>
      </c>
      <c r="D6" s="43">
        <v>48310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48310</v>
      </c>
      <c r="O6" s="44">
        <f t="shared" si="2"/>
        <v>80.92127303182579</v>
      </c>
      <c r="P6" s="9"/>
    </row>
    <row r="7" spans="1:16" ht="15">
      <c r="A7" s="12"/>
      <c r="B7" s="42">
        <v>513</v>
      </c>
      <c r="C7" s="19" t="s">
        <v>19</v>
      </c>
      <c r="D7" s="43">
        <v>2777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2777</v>
      </c>
      <c r="O7" s="44">
        <f t="shared" si="2"/>
        <v>4.651591289782244</v>
      </c>
      <c r="P7" s="9"/>
    </row>
    <row r="8" spans="1:16" ht="15">
      <c r="A8" s="12"/>
      <c r="B8" s="42">
        <v>514</v>
      </c>
      <c r="C8" s="19" t="s">
        <v>20</v>
      </c>
      <c r="D8" s="43">
        <v>55424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55424</v>
      </c>
      <c r="O8" s="44">
        <f t="shared" si="2"/>
        <v>92.83752093802345</v>
      </c>
      <c r="P8" s="9"/>
    </row>
    <row r="9" spans="1:16" ht="15">
      <c r="A9" s="12"/>
      <c r="B9" s="42">
        <v>519</v>
      </c>
      <c r="C9" s="19" t="s">
        <v>49</v>
      </c>
      <c r="D9" s="43">
        <v>50917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50917</v>
      </c>
      <c r="O9" s="44">
        <f t="shared" si="2"/>
        <v>85.28810720268007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62414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62414</v>
      </c>
      <c r="O10" s="41">
        <f t="shared" si="2"/>
        <v>104.5460636515913</v>
      </c>
      <c r="P10" s="10"/>
    </row>
    <row r="11" spans="1:16" ht="15">
      <c r="A11" s="12"/>
      <c r="B11" s="42">
        <v>534</v>
      </c>
      <c r="C11" s="19" t="s">
        <v>50</v>
      </c>
      <c r="D11" s="43">
        <v>62222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62222</v>
      </c>
      <c r="O11" s="44">
        <f t="shared" si="2"/>
        <v>104.22445561139028</v>
      </c>
      <c r="P11" s="9"/>
    </row>
    <row r="12" spans="1:16" ht="15">
      <c r="A12" s="12"/>
      <c r="B12" s="42">
        <v>539</v>
      </c>
      <c r="C12" s="19" t="s">
        <v>42</v>
      </c>
      <c r="D12" s="43">
        <v>192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192</v>
      </c>
      <c r="O12" s="44">
        <f t="shared" si="2"/>
        <v>0.32160804020100503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14579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14579</v>
      </c>
      <c r="O13" s="41">
        <f t="shared" si="2"/>
        <v>24.42043551088777</v>
      </c>
      <c r="P13" s="10"/>
    </row>
    <row r="14" spans="1:16" ht="15">
      <c r="A14" s="12"/>
      <c r="B14" s="42">
        <v>541</v>
      </c>
      <c r="C14" s="19" t="s">
        <v>51</v>
      </c>
      <c r="D14" s="43">
        <v>14579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14579</v>
      </c>
      <c r="O14" s="44">
        <f t="shared" si="2"/>
        <v>24.42043551088777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9430</v>
      </c>
      <c r="E15" s="29">
        <f t="shared" si="5"/>
        <v>11728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21158</v>
      </c>
      <c r="O15" s="41">
        <f t="shared" si="2"/>
        <v>35.44053601340033</v>
      </c>
      <c r="P15" s="9"/>
    </row>
    <row r="16" spans="1:16" ht="15">
      <c r="A16" s="12"/>
      <c r="B16" s="42">
        <v>573</v>
      </c>
      <c r="C16" s="19" t="s">
        <v>27</v>
      </c>
      <c r="D16" s="43">
        <v>7842</v>
      </c>
      <c r="E16" s="43">
        <v>11728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19570</v>
      </c>
      <c r="O16" s="44">
        <f t="shared" si="2"/>
        <v>32.780569514237854</v>
      </c>
      <c r="P16" s="9"/>
    </row>
    <row r="17" spans="1:16" ht="15.75" thickBot="1">
      <c r="A17" s="12"/>
      <c r="B17" s="42">
        <v>579</v>
      </c>
      <c r="C17" s="19" t="s">
        <v>28</v>
      </c>
      <c r="D17" s="43">
        <v>1588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1588</v>
      </c>
      <c r="O17" s="44">
        <f t="shared" si="2"/>
        <v>2.659966499162479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243851</v>
      </c>
      <c r="E18" s="14">
        <f aca="true" t="shared" si="6" ref="E18:M18">SUM(E5,E10,E13,E15)</f>
        <v>11728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255579</v>
      </c>
      <c r="O18" s="35">
        <f t="shared" si="2"/>
        <v>428.10552763819095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57</v>
      </c>
      <c r="M20" s="90"/>
      <c r="N20" s="90"/>
      <c r="O20" s="39">
        <v>597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48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11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16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12</v>
      </c>
      <c r="F4" s="50" t="s">
        <v>13</v>
      </c>
      <c r="G4" s="50" t="s">
        <v>14</v>
      </c>
      <c r="H4" s="50" t="s">
        <v>1</v>
      </c>
      <c r="I4" s="50" t="s">
        <v>2</v>
      </c>
      <c r="J4" s="51" t="s">
        <v>15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17</v>
      </c>
      <c r="B5" s="55"/>
      <c r="C5" s="55"/>
      <c r="D5" s="56">
        <f aca="true" t="shared" si="0" ref="D5:M5">SUM(D6:D9)</f>
        <v>250146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8">SUM(D5:M5)</f>
        <v>250146</v>
      </c>
      <c r="O5" s="58">
        <f aca="true" t="shared" si="2" ref="O5:O18">(N5/O$20)</f>
        <v>426.87030716723547</v>
      </c>
      <c r="P5" s="59"/>
    </row>
    <row r="6" spans="1:16" ht="15">
      <c r="A6" s="61"/>
      <c r="B6" s="62">
        <v>511</v>
      </c>
      <c r="C6" s="63" t="s">
        <v>18</v>
      </c>
      <c r="D6" s="64">
        <v>44512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44512</v>
      </c>
      <c r="O6" s="65">
        <f t="shared" si="2"/>
        <v>75.95904436860069</v>
      </c>
      <c r="P6" s="66"/>
    </row>
    <row r="7" spans="1:16" ht="15">
      <c r="A7" s="61"/>
      <c r="B7" s="62">
        <v>513</v>
      </c>
      <c r="C7" s="63" t="s">
        <v>19</v>
      </c>
      <c r="D7" s="64">
        <v>655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655</v>
      </c>
      <c r="O7" s="65">
        <f t="shared" si="2"/>
        <v>1.1177474402730376</v>
      </c>
      <c r="P7" s="66"/>
    </row>
    <row r="8" spans="1:16" ht="15">
      <c r="A8" s="61"/>
      <c r="B8" s="62">
        <v>514</v>
      </c>
      <c r="C8" s="63" t="s">
        <v>20</v>
      </c>
      <c r="D8" s="64">
        <v>33568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33568</v>
      </c>
      <c r="O8" s="65">
        <f t="shared" si="2"/>
        <v>57.28327645051195</v>
      </c>
      <c r="P8" s="66"/>
    </row>
    <row r="9" spans="1:16" ht="15">
      <c r="A9" s="61"/>
      <c r="B9" s="62">
        <v>519</v>
      </c>
      <c r="C9" s="63" t="s">
        <v>49</v>
      </c>
      <c r="D9" s="64">
        <v>171411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171411</v>
      </c>
      <c r="O9" s="65">
        <f t="shared" si="2"/>
        <v>292.51023890784984</v>
      </c>
      <c r="P9" s="66"/>
    </row>
    <row r="10" spans="1:16" ht="15.75">
      <c r="A10" s="67" t="s">
        <v>22</v>
      </c>
      <c r="B10" s="68"/>
      <c r="C10" s="69"/>
      <c r="D10" s="70">
        <f aca="true" t="shared" si="3" ref="D10:M10">SUM(D11:D12)</f>
        <v>64287</v>
      </c>
      <c r="E10" s="70">
        <f t="shared" si="3"/>
        <v>0</v>
      </c>
      <c r="F10" s="70">
        <f t="shared" si="3"/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1">
        <f t="shared" si="1"/>
        <v>64287</v>
      </c>
      <c r="O10" s="72">
        <f t="shared" si="2"/>
        <v>109.70477815699658</v>
      </c>
      <c r="P10" s="73"/>
    </row>
    <row r="11" spans="1:16" ht="15">
      <c r="A11" s="61"/>
      <c r="B11" s="62">
        <v>534</v>
      </c>
      <c r="C11" s="63" t="s">
        <v>50</v>
      </c>
      <c r="D11" s="64">
        <v>63907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63907</v>
      </c>
      <c r="O11" s="65">
        <f t="shared" si="2"/>
        <v>109.05631399317406</v>
      </c>
      <c r="P11" s="66"/>
    </row>
    <row r="12" spans="1:16" ht="15">
      <c r="A12" s="61"/>
      <c r="B12" s="62">
        <v>539</v>
      </c>
      <c r="C12" s="63" t="s">
        <v>42</v>
      </c>
      <c r="D12" s="64">
        <v>380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380</v>
      </c>
      <c r="O12" s="65">
        <f t="shared" si="2"/>
        <v>0.6484641638225256</v>
      </c>
      <c r="P12" s="66"/>
    </row>
    <row r="13" spans="1:16" ht="15.75">
      <c r="A13" s="67" t="s">
        <v>24</v>
      </c>
      <c r="B13" s="68"/>
      <c r="C13" s="69"/>
      <c r="D13" s="70">
        <f aca="true" t="shared" si="4" ref="D13:M13">SUM(D14:D14)</f>
        <v>38822</v>
      </c>
      <c r="E13" s="70">
        <f t="shared" si="4"/>
        <v>0</v>
      </c>
      <c r="F13" s="70">
        <f t="shared" si="4"/>
        <v>0</v>
      </c>
      <c r="G13" s="70">
        <f t="shared" si="4"/>
        <v>0</v>
      </c>
      <c r="H13" s="70">
        <f t="shared" si="4"/>
        <v>0</v>
      </c>
      <c r="I13" s="70">
        <f t="shared" si="4"/>
        <v>0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0">
        <f t="shared" si="1"/>
        <v>38822</v>
      </c>
      <c r="O13" s="72">
        <f t="shared" si="2"/>
        <v>66.24914675767918</v>
      </c>
      <c r="P13" s="73"/>
    </row>
    <row r="14" spans="1:16" ht="15">
      <c r="A14" s="61"/>
      <c r="B14" s="62">
        <v>541</v>
      </c>
      <c r="C14" s="63" t="s">
        <v>51</v>
      </c>
      <c r="D14" s="64">
        <v>38822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38822</v>
      </c>
      <c r="O14" s="65">
        <f t="shared" si="2"/>
        <v>66.24914675767918</v>
      </c>
      <c r="P14" s="66"/>
    </row>
    <row r="15" spans="1:16" ht="15.75">
      <c r="A15" s="67" t="s">
        <v>26</v>
      </c>
      <c r="B15" s="68"/>
      <c r="C15" s="69"/>
      <c r="D15" s="70">
        <f aca="true" t="shared" si="5" ref="D15:M15">SUM(D16:D17)</f>
        <v>10824</v>
      </c>
      <c r="E15" s="70">
        <f t="shared" si="5"/>
        <v>27544</v>
      </c>
      <c r="F15" s="70">
        <f t="shared" si="5"/>
        <v>0</v>
      </c>
      <c r="G15" s="70">
        <f t="shared" si="5"/>
        <v>0</v>
      </c>
      <c r="H15" s="70">
        <f t="shared" si="5"/>
        <v>0</v>
      </c>
      <c r="I15" s="70">
        <f t="shared" si="5"/>
        <v>0</v>
      </c>
      <c r="J15" s="70">
        <f t="shared" si="5"/>
        <v>0</v>
      </c>
      <c r="K15" s="70">
        <f t="shared" si="5"/>
        <v>0</v>
      </c>
      <c r="L15" s="70">
        <f t="shared" si="5"/>
        <v>0</v>
      </c>
      <c r="M15" s="70">
        <f t="shared" si="5"/>
        <v>0</v>
      </c>
      <c r="N15" s="70">
        <f t="shared" si="1"/>
        <v>38368</v>
      </c>
      <c r="O15" s="72">
        <f t="shared" si="2"/>
        <v>65.47440273037543</v>
      </c>
      <c r="P15" s="66"/>
    </row>
    <row r="16" spans="1:16" ht="15">
      <c r="A16" s="61"/>
      <c r="B16" s="62">
        <v>573</v>
      </c>
      <c r="C16" s="63" t="s">
        <v>27</v>
      </c>
      <c r="D16" s="64">
        <v>8156</v>
      </c>
      <c r="E16" s="64">
        <v>27544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35700</v>
      </c>
      <c r="O16" s="65">
        <f t="shared" si="2"/>
        <v>60.92150170648464</v>
      </c>
      <c r="P16" s="66"/>
    </row>
    <row r="17" spans="1:16" ht="15.75" thickBot="1">
      <c r="A17" s="61"/>
      <c r="B17" s="62">
        <v>579</v>
      </c>
      <c r="C17" s="63" t="s">
        <v>28</v>
      </c>
      <c r="D17" s="64">
        <v>2668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2668</v>
      </c>
      <c r="O17" s="65">
        <f t="shared" si="2"/>
        <v>4.552901023890785</v>
      </c>
      <c r="P17" s="66"/>
    </row>
    <row r="18" spans="1:119" ht="16.5" thickBot="1">
      <c r="A18" s="74" t="s">
        <v>10</v>
      </c>
      <c r="B18" s="75"/>
      <c r="C18" s="76"/>
      <c r="D18" s="77">
        <f>SUM(D5,D10,D13,D15)</f>
        <v>364079</v>
      </c>
      <c r="E18" s="77">
        <f aca="true" t="shared" si="6" ref="E18:M18">SUM(E5,E10,E13,E15)</f>
        <v>27544</v>
      </c>
      <c r="F18" s="77">
        <f t="shared" si="6"/>
        <v>0</v>
      </c>
      <c r="G18" s="77">
        <f t="shared" si="6"/>
        <v>0</v>
      </c>
      <c r="H18" s="77">
        <f t="shared" si="6"/>
        <v>0</v>
      </c>
      <c r="I18" s="77">
        <f t="shared" si="6"/>
        <v>0</v>
      </c>
      <c r="J18" s="77">
        <f t="shared" si="6"/>
        <v>0</v>
      </c>
      <c r="K18" s="77">
        <f t="shared" si="6"/>
        <v>0</v>
      </c>
      <c r="L18" s="77">
        <f t="shared" si="6"/>
        <v>0</v>
      </c>
      <c r="M18" s="77">
        <f t="shared" si="6"/>
        <v>0</v>
      </c>
      <c r="N18" s="77">
        <f t="shared" si="1"/>
        <v>391623</v>
      </c>
      <c r="O18" s="78">
        <f t="shared" si="2"/>
        <v>668.2986348122867</v>
      </c>
      <c r="P18" s="59"/>
      <c r="Q18" s="79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</row>
    <row r="19" spans="1:15" ht="15">
      <c r="A19" s="81"/>
      <c r="B19" s="82"/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</row>
    <row r="20" spans="1:15" ht="15">
      <c r="A20" s="85"/>
      <c r="B20" s="86"/>
      <c r="C20" s="86"/>
      <c r="D20" s="87"/>
      <c r="E20" s="87"/>
      <c r="F20" s="87"/>
      <c r="G20" s="87"/>
      <c r="H20" s="87"/>
      <c r="I20" s="87"/>
      <c r="J20" s="87"/>
      <c r="K20" s="87"/>
      <c r="L20" s="114" t="s">
        <v>52</v>
      </c>
      <c r="M20" s="114"/>
      <c r="N20" s="114"/>
      <c r="O20" s="88">
        <v>586</v>
      </c>
    </row>
    <row r="21" spans="1:15" ht="15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7"/>
    </row>
    <row r="22" spans="1:15" ht="15.75" customHeight="1" thickBot="1">
      <c r="A22" s="118" t="s">
        <v>32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20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11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16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SUM(D6:D9)</f>
        <v>119190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8">SUM(D5:M5)</f>
        <v>119190</v>
      </c>
      <c r="O5" s="30">
        <f aca="true" t="shared" si="2" ref="O5:O18">(N5/O$20)</f>
        <v>202.70408163265307</v>
      </c>
      <c r="P5" s="6"/>
    </row>
    <row r="6" spans="1:16" ht="15">
      <c r="A6" s="12"/>
      <c r="B6" s="42">
        <v>511</v>
      </c>
      <c r="C6" s="19" t="s">
        <v>18</v>
      </c>
      <c r="D6" s="43">
        <v>39807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39807</v>
      </c>
      <c r="O6" s="44">
        <f t="shared" si="2"/>
        <v>67.69897959183673</v>
      </c>
      <c r="P6" s="9"/>
    </row>
    <row r="7" spans="1:16" ht="15">
      <c r="A7" s="12"/>
      <c r="B7" s="42">
        <v>513</v>
      </c>
      <c r="C7" s="19" t="s">
        <v>19</v>
      </c>
      <c r="D7" s="43">
        <v>1292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1292</v>
      </c>
      <c r="O7" s="44">
        <f t="shared" si="2"/>
        <v>2.197278911564626</v>
      </c>
      <c r="P7" s="9"/>
    </row>
    <row r="8" spans="1:16" ht="15">
      <c r="A8" s="12"/>
      <c r="B8" s="42">
        <v>514</v>
      </c>
      <c r="C8" s="19" t="s">
        <v>20</v>
      </c>
      <c r="D8" s="43">
        <v>24426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24426</v>
      </c>
      <c r="O8" s="44">
        <f t="shared" si="2"/>
        <v>41.54081632653061</v>
      </c>
      <c r="P8" s="9"/>
    </row>
    <row r="9" spans="1:16" ht="15">
      <c r="A9" s="12"/>
      <c r="B9" s="42">
        <v>519</v>
      </c>
      <c r="C9" s="19" t="s">
        <v>21</v>
      </c>
      <c r="D9" s="43">
        <v>53665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53665</v>
      </c>
      <c r="O9" s="44">
        <f t="shared" si="2"/>
        <v>91.26700680272108</v>
      </c>
      <c r="P9" s="9"/>
    </row>
    <row r="10" spans="1:16" ht="15.75">
      <c r="A10" s="26" t="s">
        <v>22</v>
      </c>
      <c r="B10" s="27"/>
      <c r="C10" s="28"/>
      <c r="D10" s="29">
        <f aca="true" t="shared" si="3" ref="D10:M10">SUM(D11:D12)</f>
        <v>84376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84376</v>
      </c>
      <c r="O10" s="41">
        <f t="shared" si="2"/>
        <v>143.49659863945578</v>
      </c>
      <c r="P10" s="10"/>
    </row>
    <row r="11" spans="1:16" ht="15">
      <c r="A11" s="12"/>
      <c r="B11" s="42">
        <v>534</v>
      </c>
      <c r="C11" s="19" t="s">
        <v>23</v>
      </c>
      <c r="D11" s="43">
        <v>64964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64964</v>
      </c>
      <c r="O11" s="44">
        <f t="shared" si="2"/>
        <v>110.48299319727892</v>
      </c>
      <c r="P11" s="9"/>
    </row>
    <row r="12" spans="1:16" ht="15">
      <c r="A12" s="12"/>
      <c r="B12" s="42">
        <v>539</v>
      </c>
      <c r="C12" s="19" t="s">
        <v>42</v>
      </c>
      <c r="D12" s="43">
        <v>19412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19412</v>
      </c>
      <c r="O12" s="44">
        <f t="shared" si="2"/>
        <v>33.01360544217687</v>
      </c>
      <c r="P12" s="9"/>
    </row>
    <row r="13" spans="1:16" ht="15.75">
      <c r="A13" s="26" t="s">
        <v>24</v>
      </c>
      <c r="B13" s="27"/>
      <c r="C13" s="28"/>
      <c r="D13" s="29">
        <f aca="true" t="shared" si="4" ref="D13:M13">SUM(D14:D14)</f>
        <v>52843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29">
        <f t="shared" si="1"/>
        <v>52843</v>
      </c>
      <c r="O13" s="41">
        <f t="shared" si="2"/>
        <v>89.86904761904762</v>
      </c>
      <c r="P13" s="10"/>
    </row>
    <row r="14" spans="1:16" ht="15">
      <c r="A14" s="12"/>
      <c r="B14" s="42">
        <v>541</v>
      </c>
      <c r="C14" s="19" t="s">
        <v>25</v>
      </c>
      <c r="D14" s="43">
        <v>52843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52843</v>
      </c>
      <c r="O14" s="44">
        <f t="shared" si="2"/>
        <v>89.86904761904762</v>
      </c>
      <c r="P14" s="9"/>
    </row>
    <row r="15" spans="1:16" ht="15.75">
      <c r="A15" s="26" t="s">
        <v>26</v>
      </c>
      <c r="B15" s="27"/>
      <c r="C15" s="28"/>
      <c r="D15" s="29">
        <f aca="true" t="shared" si="5" ref="D15:M15">SUM(D16:D17)</f>
        <v>10672</v>
      </c>
      <c r="E15" s="29">
        <f t="shared" si="5"/>
        <v>6205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16877</v>
      </c>
      <c r="O15" s="41">
        <f t="shared" si="2"/>
        <v>28.702380952380953</v>
      </c>
      <c r="P15" s="9"/>
    </row>
    <row r="16" spans="1:16" ht="15">
      <c r="A16" s="12"/>
      <c r="B16" s="42">
        <v>573</v>
      </c>
      <c r="C16" s="19" t="s">
        <v>27</v>
      </c>
      <c r="D16" s="43">
        <v>7910</v>
      </c>
      <c r="E16" s="43">
        <v>6205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14115</v>
      </c>
      <c r="O16" s="44">
        <f t="shared" si="2"/>
        <v>24.005102040816325</v>
      </c>
      <c r="P16" s="9"/>
    </row>
    <row r="17" spans="1:16" ht="15.75" thickBot="1">
      <c r="A17" s="12"/>
      <c r="B17" s="42">
        <v>579</v>
      </c>
      <c r="C17" s="19" t="s">
        <v>28</v>
      </c>
      <c r="D17" s="43">
        <v>2762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2762</v>
      </c>
      <c r="O17" s="44">
        <f t="shared" si="2"/>
        <v>4.697278911564626</v>
      </c>
      <c r="P17" s="9"/>
    </row>
    <row r="18" spans="1:119" ht="16.5" thickBot="1">
      <c r="A18" s="13" t="s">
        <v>10</v>
      </c>
      <c r="B18" s="21"/>
      <c r="C18" s="20"/>
      <c r="D18" s="14">
        <f>SUM(D5,D10,D13,D15)</f>
        <v>267081</v>
      </c>
      <c r="E18" s="14">
        <f aca="true" t="shared" si="6" ref="E18:M18">SUM(E5,E10,E13,E15)</f>
        <v>6205</v>
      </c>
      <c r="F18" s="14">
        <f t="shared" si="6"/>
        <v>0</v>
      </c>
      <c r="G18" s="14">
        <f t="shared" si="6"/>
        <v>0</v>
      </c>
      <c r="H18" s="14">
        <f t="shared" si="6"/>
        <v>0</v>
      </c>
      <c r="I18" s="14">
        <f t="shared" si="6"/>
        <v>0</v>
      </c>
      <c r="J18" s="14">
        <f t="shared" si="6"/>
        <v>0</v>
      </c>
      <c r="K18" s="14">
        <f t="shared" si="6"/>
        <v>0</v>
      </c>
      <c r="L18" s="14">
        <f t="shared" si="6"/>
        <v>0</v>
      </c>
      <c r="M18" s="14">
        <f t="shared" si="6"/>
        <v>0</v>
      </c>
      <c r="N18" s="14">
        <f t="shared" si="1"/>
        <v>273286</v>
      </c>
      <c r="O18" s="35">
        <f t="shared" si="2"/>
        <v>464.7721088435374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5" ht="15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5" ht="15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588</v>
      </c>
    </row>
    <row r="21" spans="1:15" ht="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5" ht="15.75" customHeight="1" thickBot="1">
      <c r="A22" s="94" t="s">
        <v>32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sheetProtection/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2022-06-14T17:23:42Z</cp:lastPrinted>
  <dcterms:created xsi:type="dcterms:W3CDTF">2000-08-31T21:26:31Z</dcterms:created>
  <dcterms:modified xsi:type="dcterms:W3CDTF">2022-06-14T17:37:02Z</dcterms:modified>
  <cp:category/>
  <cp:version/>
  <cp:contentType/>
  <cp:contentStatus/>
</cp:coreProperties>
</file>