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'2008'!$A$1:$O$80</definedName>
    <definedName name="_xlnm.Print_Area" localSheetId="12">'2009'!$A$1:$O$80</definedName>
    <definedName name="_xlnm.Print_Area" localSheetId="11">'2010'!$A$1:$O$78</definedName>
    <definedName name="_xlnm.Print_Area" localSheetId="10">'2011'!$A$1:$O$77</definedName>
    <definedName name="_xlnm.Print_Area" localSheetId="9">'2012'!$A$1:$O$78</definedName>
    <definedName name="_xlnm.Print_Area" localSheetId="8">'2013'!$A$1:$O$75</definedName>
    <definedName name="_xlnm.Print_Area" localSheetId="7">'2014'!$A$1:$O$80</definedName>
    <definedName name="_xlnm.Print_Area" localSheetId="6">'2015'!$A$1:$O$81</definedName>
    <definedName name="_xlnm.Print_Area" localSheetId="5">'2016'!$A$1:$O$82</definedName>
    <definedName name="_xlnm.Print_Area" localSheetId="4">'2017'!$A$1:$O$76</definedName>
    <definedName name="_xlnm.Print_Area" localSheetId="3">'2018'!$A$1:$O$81</definedName>
    <definedName name="_xlnm.Print_Area" localSheetId="2">'2019'!$A$1:$O$78</definedName>
    <definedName name="_xlnm.Print_Area" localSheetId="1">'2020'!$A$1:$O$78</definedName>
    <definedName name="_xlnm.Print_Area" localSheetId="0">'2021'!$A$1:$P$81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<sst xmlns="http://schemas.openxmlformats.org/spreadsheetml/2006/main" count="1274" uniqueCount="179">
  <si>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</si>
  <si>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</si>
  <si>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</si>
  <si>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</si>
  <si>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</si>
  <si>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</si>
  <si>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</si>
  <si>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</si>
  <si>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</si>
  <si>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</si>
  <si>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</si>
  <si>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</si>
  <si>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</si>
  <si>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</si>
  <si>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</si>
  <si>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</si>
  <si>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</si>
  <si>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</si>
  <si>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Commercial - Public Safety</t>
  </si>
  <si>
    <t>Impact Fees - Commercial - Physical Environment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</si>
  <si>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</si>
  <si>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</si>
  <si>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</si>
  <si>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</si>
  <si>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</si>
  <si>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</si>
  <si>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</si>
  <si>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</si>
  <si>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</si>
  <si>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</si>
  <si>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</si>
  <si>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</si>
  <si>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</si>
  <si>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</si>
  <si>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</si>
  <si>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</si>
  <si>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</si>
  <si>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</si>
  <si>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</si>
  <si>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</si>
  <si>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</si>
  <si>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</si>
  <si>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</si>
  <si>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</si>
  <si>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</si>
  <si>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</si>
  <si>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</si>
  <si>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</si>
  <si>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</si>
  <si>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</si>
  <si>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</si>
  <si>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</si>
  <si>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</si>
  <si>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</si>
  <si>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</si>
  <si>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</si>
  <si>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</si>
  <si>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</si>
  <si>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</si>
  <si>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</si>
  <si>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Mass Transit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</si>
  <si>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</si>
  <si>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</si>
  <si>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</si>
  <si>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</si>
  <si>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</si>
  <si>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</si>
  <si>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</si>
  <si>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</si>
  <si>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</si>
  <si>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</si>
  <si>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</si>
  <si>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</si>
  <si>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</si>
  <si>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</si>
  <si>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</si>
  <si>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</si>
  <si>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</si>
  <si>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</si>
  <si>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</si>
  <si>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</si>
  <si>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</si>
  <si>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</si>
  <si>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</si>
  <si>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</si>
  <si>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</si>
  <si>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</si>
  <si>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</si>
  <si>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</si>
  <si>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</si>
  <si>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Tamarac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</si>
  <si>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</si>
  <si>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</si>
  <si>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</si>
  <si>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Fire Insurance Premium Tax for Firefighters' Pension</t>
  </si>
  <si>
    <t>State Grant - Other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</si>
  <si>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</si>
  <si>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</si>
  <si>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</si>
  <si>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</si>
  <si>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Electricity</t>
  </si>
  <si>
    <t>State Grant - Transportation - Other Transportation</t>
  </si>
  <si>
    <t>2011 Municipal Population:</t>
  </si>
  <si>
    <t>Local Fiscal Year Ended September 30, 2012</t>
  </si>
  <si>
    <t>Special Assessments - Charges for Public Services</t>
  </si>
  <si>
    <t>Other Permits, Fees, and Special Assessments</t>
  </si>
  <si>
    <t>Federal Grant - Transportation - Other Transportation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</si>
  <si>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</si>
  <si>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</si>
  <si>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</si>
  <si>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</si>
  <si>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Federal Grant - Transportation - Airport Development</t>
  </si>
  <si>
    <t>Grants from Other Local Units - Economic Environment</t>
  </si>
  <si>
    <t>Impact Fees - Public Safety</t>
  </si>
  <si>
    <t>Impact Fees - Physical Environment</t>
  </si>
  <si>
    <t>Proprietary Non-Operating Sources - Other Non-Operating Sources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</si>
  <si>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</si>
  <si>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</si>
  <si>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</si>
  <si>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</si>
  <si>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</si>
  <si>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</si>
  <si>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</si>
  <si>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</si>
  <si>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</si>
  <si>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</si>
  <si>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Mass Transit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</si>
  <si>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</si>
  <si>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</si>
  <si>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</si>
  <si>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</si>
  <si>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</si>
  <si>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</si>
  <si>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Impact Fees - Commercial - Transportation</t>
  </si>
  <si>
    <t>Impact Fees - Residential - Economic Environment</t>
  </si>
  <si>
    <t>Impact Fees - Commercial - Economic Environment</t>
  </si>
  <si>
    <t>Impact Fees - Commercial - Culture / Recreation</t>
  </si>
  <si>
    <t>Licenses</t>
  </si>
  <si>
    <t>Culture / Recreation - Other Culture / Recreation Charges</t>
  </si>
  <si>
    <t>Proprietary Non-Operating - Other Grants and Donations</t>
  </si>
  <si>
    <t>2014 Municipal Population:</t>
  </si>
  <si>
    <t>Local Fiscal Year Ended September 30, 2015</t>
  </si>
  <si>
    <t>Impact Fees - Residential - Other</t>
  </si>
  <si>
    <t>2015 Municipal Population:</t>
  </si>
  <si>
    <t>Local Fiscal Year Ended September 30, 2016</t>
  </si>
  <si>
    <t>Utility Service Tax - Water</t>
  </si>
  <si>
    <t>State Grant - Physical Environment - Stormwater Management</t>
  </si>
  <si>
    <t>2016 Municipal Population:</t>
  </si>
  <si>
    <t>Local Fiscal Year Ended September 30, 2017</t>
  </si>
  <si>
    <t>Grants from Other Local Units - Other</t>
  </si>
  <si>
    <t>2017 Municipal Population:</t>
  </si>
  <si>
    <t>Local Fiscal Year Ended September 30, 2018</t>
  </si>
  <si>
    <t>Impact Fees - Residential - Public Safety</t>
  </si>
  <si>
    <t>Impact Fees - Residential - Physical Environment</t>
  </si>
  <si>
    <t>Other Charges for Services</t>
  </si>
  <si>
    <t>Proprietary Non-Operating - Capital Contributions from Private Source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</si>
  <si>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</si>
  <si>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</si>
  <si>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</si>
  <si>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</si>
  <si>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</si>
  <si>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</si>
  <si>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Impact Fees - Residential - Culture / Recreation</t>
  </si>
  <si>
    <t>Grants from Other Local Units - General Government</t>
  </si>
  <si>
    <t>General Government - Recording Fees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</si>
  <si>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</si>
  <si>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</si>
  <si>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</si>
  <si>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</si>
  <si>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</si>
  <si>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</si>
  <si>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</si>
  <si>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</si>
  <si>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</si>
  <si>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</si>
  <si>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</si>
  <si>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</si>
  <si>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</si>
  <si>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Court-Ordered Judgments and Fines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</si>
</sst>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169</v>
      </c>
      <c r="B5" s="26"/>
      <c r="C5" s="26"/>
      <c r="D5" s="27">
        <f aca="true" t="shared" si="0" ref="D5:N5">SUM(D6:D15)</f>
        <v>40167656</v>
      </c>
      <c r="E5" s="27">
        <f t="shared" si="0"/>
        <v>370446</v>
      </c>
      <c r="F5" s="27">
        <f t="shared" si="0"/>
        <v>0</v>
      </c>
      <c r="G5" s="27">
        <f t="shared" si="0"/>
        <v>973316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1349109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42860527</v>
      </c>
      <c r="P5" s="33">
        <f aca="true" t="shared" si="1" ref="P5:P36">(O5/P$79)</f>
        <v>591.1063040450151</v>
      </c>
      <c r="Q5" s="6"/>
    </row>
    <row r="6" spans="1:17" ht="15">
      <c r="A6" s="12"/>
      <c r="B6" s="25">
        <v>311</v>
      </c>
      <c r="C6" s="20" t="s">
        <v>2</v>
      </c>
      <c r="D6" s="46">
        <v>30869393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30869393</v>
      </c>
      <c r="P6" s="47">
        <f t="shared" si="1"/>
        <v>425.73188155953056</v>
      </c>
      <c r="Q6" s="9"/>
    </row>
    <row r="7" spans="1:17" ht="15">
      <c r="A7" s="12"/>
      <c r="B7" s="25">
        <v>312.41</v>
      </c>
      <c r="C7" s="20" t="s">
        <v>170</v>
      </c>
      <c r="D7" s="46">
        <v>614057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614057</v>
      </c>
      <c r="P7" s="47">
        <f t="shared" si="1"/>
        <v>8.468700437187108</v>
      </c>
      <c r="Q7" s="9"/>
    </row>
    <row r="8" spans="1:17" ht="15">
      <c r="A8" s="12"/>
      <c r="B8" s="25">
        <v>312.43</v>
      </c>
      <c r="C8" s="20" t="s">
        <v>171</v>
      </c>
      <c r="D8" s="46">
        <v>60305</v>
      </c>
      <c r="E8" s="46">
        <v>370446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430751</v>
      </c>
      <c r="P8" s="47">
        <f t="shared" si="1"/>
        <v>5.940655642747797</v>
      </c>
      <c r="Q8" s="9"/>
    </row>
    <row r="9" spans="1:17" ht="15">
      <c r="A9" s="12"/>
      <c r="B9" s="25">
        <v>312.51</v>
      </c>
      <c r="C9" s="20" t="s">
        <v>88</v>
      </c>
      <c r="D9" s="46">
        <v>717380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717380</v>
      </c>
      <c r="L9" s="46">
        <v>0</v>
      </c>
      <c r="M9" s="46">
        <v>0</v>
      </c>
      <c r="N9" s="46">
        <v>0</v>
      </c>
      <c r="O9" s="46">
        <f t="shared" si="2"/>
        <v>1434760</v>
      </c>
      <c r="P9" s="47">
        <f t="shared" si="1"/>
        <v>19.787336744404143</v>
      </c>
      <c r="Q9" s="9"/>
    </row>
    <row r="10" spans="1:17" ht="15">
      <c r="A10" s="12"/>
      <c r="B10" s="25">
        <v>312.52</v>
      </c>
      <c r="C10" s="20" t="s">
        <v>118</v>
      </c>
      <c r="D10" s="46">
        <v>631729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631729</v>
      </c>
      <c r="L10" s="46">
        <v>0</v>
      </c>
      <c r="M10" s="46">
        <v>0</v>
      </c>
      <c r="N10" s="46">
        <v>0</v>
      </c>
      <c r="O10" s="46">
        <f t="shared" si="2"/>
        <v>1263458</v>
      </c>
      <c r="P10" s="47">
        <f t="shared" si="1"/>
        <v>17.42484381249224</v>
      </c>
      <c r="Q10" s="9"/>
    </row>
    <row r="11" spans="1:17" ht="15">
      <c r="A11" s="12"/>
      <c r="B11" s="25">
        <v>314.1</v>
      </c>
      <c r="C11" s="20" t="s">
        <v>100</v>
      </c>
      <c r="D11" s="46">
        <v>4744183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4744183</v>
      </c>
      <c r="P11" s="47">
        <f t="shared" si="1"/>
        <v>65.42888469017639</v>
      </c>
      <c r="Q11" s="9"/>
    </row>
    <row r="12" spans="1:17" ht="15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973316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973316</v>
      </c>
      <c r="P12" s="47">
        <f t="shared" si="1"/>
        <v>13.423381925002413</v>
      </c>
      <c r="Q12" s="9"/>
    </row>
    <row r="13" spans="1:17" ht="15">
      <c r="A13" s="12"/>
      <c r="B13" s="25">
        <v>314.8</v>
      </c>
      <c r="C13" s="20" t="s">
        <v>11</v>
      </c>
      <c r="D13" s="46">
        <v>47486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47486</v>
      </c>
      <c r="P13" s="47">
        <f t="shared" si="1"/>
        <v>0.6548980126604973</v>
      </c>
      <c r="Q13" s="9"/>
    </row>
    <row r="14" spans="1:17" ht="15">
      <c r="A14" s="12"/>
      <c r="B14" s="25">
        <v>315.1</v>
      </c>
      <c r="C14" s="20" t="s">
        <v>172</v>
      </c>
      <c r="D14" s="46">
        <v>1803861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1803861</v>
      </c>
      <c r="P14" s="47">
        <f t="shared" si="1"/>
        <v>24.877753106510916</v>
      </c>
      <c r="Q14" s="9"/>
    </row>
    <row r="15" spans="1:17" ht="15">
      <c r="A15" s="12"/>
      <c r="B15" s="25">
        <v>316</v>
      </c>
      <c r="C15" s="20" t="s">
        <v>120</v>
      </c>
      <c r="D15" s="46">
        <v>679262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679262</v>
      </c>
      <c r="P15" s="47">
        <f t="shared" si="1"/>
        <v>9.367968114303052</v>
      </c>
      <c r="Q15" s="9"/>
    </row>
    <row r="16" spans="1:17" ht="15.75">
      <c r="A16" s="29" t="s">
        <v>14</v>
      </c>
      <c r="B16" s="30"/>
      <c r="C16" s="31"/>
      <c r="D16" s="32">
        <f aca="true" t="shared" si="3" ref="D16:N16">SUM(D17:D25)</f>
        <v>5629551</v>
      </c>
      <c r="E16" s="32">
        <f t="shared" si="3"/>
        <v>19330534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6389028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31349113</v>
      </c>
      <c r="P16" s="45">
        <f t="shared" si="1"/>
        <v>432.34788784840504</v>
      </c>
      <c r="Q16" s="10"/>
    </row>
    <row r="17" spans="1:17" ht="15">
      <c r="A17" s="12"/>
      <c r="B17" s="25">
        <v>322</v>
      </c>
      <c r="C17" s="20" t="s">
        <v>173</v>
      </c>
      <c r="D17" s="46">
        <v>0</v>
      </c>
      <c r="E17" s="46">
        <v>4903707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4903707</v>
      </c>
      <c r="P17" s="47">
        <f t="shared" si="1"/>
        <v>67.62894261402033</v>
      </c>
      <c r="Q17" s="9"/>
    </row>
    <row r="18" spans="1:17" ht="15">
      <c r="A18" s="12"/>
      <c r="B18" s="25">
        <v>323.1</v>
      </c>
      <c r="C18" s="20" t="s">
        <v>15</v>
      </c>
      <c r="D18" s="46">
        <v>3311574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4" ref="O18:O25">SUM(D18:N18)</f>
        <v>3311574</v>
      </c>
      <c r="P18" s="47">
        <f t="shared" si="1"/>
        <v>45.67121322870264</v>
      </c>
      <c r="Q18" s="9"/>
    </row>
    <row r="19" spans="1:17" ht="15">
      <c r="A19" s="12"/>
      <c r="B19" s="25">
        <v>323.7</v>
      </c>
      <c r="C19" s="20" t="s">
        <v>16</v>
      </c>
      <c r="D19" s="46">
        <v>1954856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1954856</v>
      </c>
      <c r="P19" s="47">
        <f t="shared" si="1"/>
        <v>26.960184252989283</v>
      </c>
      <c r="Q19" s="9"/>
    </row>
    <row r="20" spans="1:17" ht="15">
      <c r="A20" s="12"/>
      <c r="B20" s="25">
        <v>323.9</v>
      </c>
      <c r="C20" s="20" t="s">
        <v>17</v>
      </c>
      <c r="D20" s="46">
        <v>257707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257707</v>
      </c>
      <c r="P20" s="47">
        <f t="shared" si="1"/>
        <v>3.5541381069936144</v>
      </c>
      <c r="Q20" s="9"/>
    </row>
    <row r="21" spans="1:17" ht="15">
      <c r="A21" s="12"/>
      <c r="B21" s="25">
        <v>324.11</v>
      </c>
      <c r="C21" s="20" t="s">
        <v>152</v>
      </c>
      <c r="D21" s="46">
        <v>0</v>
      </c>
      <c r="E21" s="46">
        <v>62606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62606</v>
      </c>
      <c r="P21" s="47">
        <f t="shared" si="1"/>
        <v>0.8634238508323104</v>
      </c>
      <c r="Q21" s="9"/>
    </row>
    <row r="22" spans="1:17" ht="15">
      <c r="A22" s="12"/>
      <c r="B22" s="25">
        <v>324.21</v>
      </c>
      <c r="C22" s="20" t="s">
        <v>153</v>
      </c>
      <c r="D22" s="46">
        <v>0</v>
      </c>
      <c r="E22" s="46">
        <v>91061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91061</v>
      </c>
      <c r="P22" s="47">
        <f t="shared" si="1"/>
        <v>1.2558578935028755</v>
      </c>
      <c r="Q22" s="9"/>
    </row>
    <row r="23" spans="1:17" ht="15">
      <c r="A23" s="12"/>
      <c r="B23" s="25">
        <v>324.41</v>
      </c>
      <c r="C23" s="20" t="s">
        <v>134</v>
      </c>
      <c r="D23" s="46">
        <v>105414</v>
      </c>
      <c r="E23" s="46">
        <v>495500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600914</v>
      </c>
      <c r="P23" s="47">
        <f t="shared" si="1"/>
        <v>8.287440179839743</v>
      </c>
      <c r="Q23" s="9"/>
    </row>
    <row r="24" spans="1:17" ht="15">
      <c r="A24" s="12"/>
      <c r="B24" s="25">
        <v>324.61</v>
      </c>
      <c r="C24" s="20" t="s">
        <v>162</v>
      </c>
      <c r="D24" s="46">
        <v>0</v>
      </c>
      <c r="E24" s="46">
        <v>316673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316673</v>
      </c>
      <c r="P24" s="47">
        <f t="shared" si="1"/>
        <v>4.367361293080859</v>
      </c>
      <c r="Q24" s="9"/>
    </row>
    <row r="25" spans="1:17" ht="15">
      <c r="A25" s="12"/>
      <c r="B25" s="25">
        <v>325.2</v>
      </c>
      <c r="C25" s="20" t="s">
        <v>104</v>
      </c>
      <c r="D25" s="46">
        <v>0</v>
      </c>
      <c r="E25" s="46">
        <v>13460987</v>
      </c>
      <c r="F25" s="46">
        <v>0</v>
      </c>
      <c r="G25" s="46">
        <v>0</v>
      </c>
      <c r="H25" s="46">
        <v>0</v>
      </c>
      <c r="I25" s="46">
        <v>6389028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19850015</v>
      </c>
      <c r="P25" s="47">
        <f t="shared" si="1"/>
        <v>273.7593264284434</v>
      </c>
      <c r="Q25" s="9"/>
    </row>
    <row r="26" spans="1:17" ht="15.75">
      <c r="A26" s="29" t="s">
        <v>174</v>
      </c>
      <c r="B26" s="30"/>
      <c r="C26" s="31"/>
      <c r="D26" s="32">
        <f aca="true" t="shared" si="5" ref="D26:N26">SUM(D27:D42)</f>
        <v>11679875</v>
      </c>
      <c r="E26" s="32">
        <f t="shared" si="5"/>
        <v>8523022</v>
      </c>
      <c r="F26" s="32">
        <f t="shared" si="5"/>
        <v>0</v>
      </c>
      <c r="G26" s="32">
        <f t="shared" si="5"/>
        <v>1682680</v>
      </c>
      <c r="H26" s="32">
        <f t="shared" si="5"/>
        <v>0</v>
      </c>
      <c r="I26" s="32">
        <f t="shared" si="5"/>
        <v>500000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22385577</v>
      </c>
      <c r="P26" s="45">
        <f t="shared" si="1"/>
        <v>308.7282544235888</v>
      </c>
      <c r="Q26" s="10"/>
    </row>
    <row r="27" spans="1:17" ht="15">
      <c r="A27" s="12"/>
      <c r="B27" s="25">
        <v>331.1</v>
      </c>
      <c r="C27" s="20" t="s">
        <v>20</v>
      </c>
      <c r="D27" s="46">
        <v>0</v>
      </c>
      <c r="E27" s="46">
        <v>0</v>
      </c>
      <c r="F27" s="46">
        <v>0</v>
      </c>
      <c r="G27" s="46">
        <v>470799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470799</v>
      </c>
      <c r="P27" s="47">
        <f t="shared" si="1"/>
        <v>6.492973286074832</v>
      </c>
      <c r="Q27" s="9"/>
    </row>
    <row r="28" spans="1:17" ht="15">
      <c r="A28" s="12"/>
      <c r="B28" s="25">
        <v>331.49</v>
      </c>
      <c r="C28" s="20" t="s">
        <v>106</v>
      </c>
      <c r="D28" s="46">
        <v>0</v>
      </c>
      <c r="E28" s="46">
        <v>0</v>
      </c>
      <c r="F28" s="46">
        <v>0</v>
      </c>
      <c r="G28" s="46">
        <v>211881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6" ref="O28:O34">SUM(D28:N28)</f>
        <v>211881</v>
      </c>
      <c r="P28" s="47">
        <f t="shared" si="1"/>
        <v>2.9221338040794937</v>
      </c>
      <c r="Q28" s="9"/>
    </row>
    <row r="29" spans="1:17" ht="15">
      <c r="A29" s="12"/>
      <c r="B29" s="25">
        <v>331.5</v>
      </c>
      <c r="C29" s="20" t="s">
        <v>23</v>
      </c>
      <c r="D29" s="46">
        <v>0</v>
      </c>
      <c r="E29" s="46">
        <v>7620859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7620859</v>
      </c>
      <c r="P29" s="47">
        <f t="shared" si="1"/>
        <v>105.10224937593954</v>
      </c>
      <c r="Q29" s="9"/>
    </row>
    <row r="30" spans="1:17" ht="15">
      <c r="A30" s="12"/>
      <c r="B30" s="25">
        <v>334.5</v>
      </c>
      <c r="C30" s="20" t="s">
        <v>28</v>
      </c>
      <c r="D30" s="46">
        <v>0</v>
      </c>
      <c r="E30" s="46">
        <v>2870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2870</v>
      </c>
      <c r="P30" s="47">
        <f t="shared" si="1"/>
        <v>0.03958129335668675</v>
      </c>
      <c r="Q30" s="9"/>
    </row>
    <row r="31" spans="1:17" ht="15">
      <c r="A31" s="12"/>
      <c r="B31" s="25">
        <v>335.125</v>
      </c>
      <c r="C31" s="20" t="s">
        <v>175</v>
      </c>
      <c r="D31" s="46">
        <v>2726891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2726891</v>
      </c>
      <c r="P31" s="47">
        <f t="shared" si="1"/>
        <v>37.60762112289509</v>
      </c>
      <c r="Q31" s="9"/>
    </row>
    <row r="32" spans="1:17" ht="15">
      <c r="A32" s="12"/>
      <c r="B32" s="25">
        <v>335.15</v>
      </c>
      <c r="C32" s="20" t="s">
        <v>122</v>
      </c>
      <c r="D32" s="46">
        <v>15473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15473</v>
      </c>
      <c r="P32" s="47">
        <f t="shared" si="1"/>
        <v>0.2133941993407715</v>
      </c>
      <c r="Q32" s="9"/>
    </row>
    <row r="33" spans="1:17" ht="15">
      <c r="A33" s="12"/>
      <c r="B33" s="25">
        <v>335.18</v>
      </c>
      <c r="C33" s="20" t="s">
        <v>176</v>
      </c>
      <c r="D33" s="46">
        <v>4620898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4620898</v>
      </c>
      <c r="P33" s="47">
        <f t="shared" si="1"/>
        <v>63.728612999765545</v>
      </c>
      <c r="Q33" s="9"/>
    </row>
    <row r="34" spans="1:17" ht="15">
      <c r="A34" s="12"/>
      <c r="B34" s="25">
        <v>335.29</v>
      </c>
      <c r="C34" s="20" t="s">
        <v>33</v>
      </c>
      <c r="D34" s="46">
        <v>0</v>
      </c>
      <c r="E34" s="46">
        <v>294316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294316</v>
      </c>
      <c r="P34" s="47">
        <f t="shared" si="1"/>
        <v>4.0590271552496935</v>
      </c>
      <c r="Q34" s="9"/>
    </row>
    <row r="35" spans="1:17" ht="15">
      <c r="A35" s="12"/>
      <c r="B35" s="25">
        <v>335.45</v>
      </c>
      <c r="C35" s="20" t="s">
        <v>177</v>
      </c>
      <c r="D35" s="46">
        <v>21997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7" ref="O35:O41">SUM(D35:N35)</f>
        <v>21997</v>
      </c>
      <c r="P35" s="47">
        <f t="shared" si="1"/>
        <v>0.3033692369223131</v>
      </c>
      <c r="Q35" s="9"/>
    </row>
    <row r="36" spans="1:17" ht="15">
      <c r="A36" s="12"/>
      <c r="B36" s="25">
        <v>335.5</v>
      </c>
      <c r="C36" s="20" t="s">
        <v>35</v>
      </c>
      <c r="D36" s="46">
        <v>0</v>
      </c>
      <c r="E36" s="46">
        <v>-47858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-47858</v>
      </c>
      <c r="P36" s="47">
        <f t="shared" si="1"/>
        <v>-0.6600284102663118</v>
      </c>
      <c r="Q36" s="9"/>
    </row>
    <row r="37" spans="1:17" ht="15">
      <c r="A37" s="12"/>
      <c r="B37" s="25">
        <v>337.1</v>
      </c>
      <c r="C37" s="20" t="s">
        <v>163</v>
      </c>
      <c r="D37" s="46">
        <v>1714724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1714724</v>
      </c>
      <c r="P37" s="47">
        <f aca="true" t="shared" si="8" ref="P37:P68">(O37/P$79)</f>
        <v>23.648429850087574</v>
      </c>
      <c r="Q37" s="9"/>
    </row>
    <row r="38" spans="1:17" ht="15">
      <c r="A38" s="12"/>
      <c r="B38" s="25">
        <v>337.2</v>
      </c>
      <c r="C38" s="20" t="s">
        <v>36</v>
      </c>
      <c r="D38" s="46">
        <v>180000</v>
      </c>
      <c r="E38" s="46">
        <v>652835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832835</v>
      </c>
      <c r="P38" s="47">
        <f t="shared" si="8"/>
        <v>11.485953467845372</v>
      </c>
      <c r="Q38" s="9"/>
    </row>
    <row r="39" spans="1:17" ht="15">
      <c r="A39" s="12"/>
      <c r="B39" s="25">
        <v>337.3</v>
      </c>
      <c r="C39" s="20" t="s">
        <v>37</v>
      </c>
      <c r="D39" s="46">
        <v>0</v>
      </c>
      <c r="E39" s="46">
        <v>0</v>
      </c>
      <c r="F39" s="46">
        <v>0</v>
      </c>
      <c r="G39" s="46">
        <v>1000000</v>
      </c>
      <c r="H39" s="46">
        <v>0</v>
      </c>
      <c r="I39" s="46">
        <v>500000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1500000</v>
      </c>
      <c r="P39" s="47">
        <f t="shared" si="8"/>
        <v>20.68708712021956</v>
      </c>
      <c r="Q39" s="9"/>
    </row>
    <row r="40" spans="1:17" ht="15">
      <c r="A40" s="12"/>
      <c r="B40" s="25">
        <v>337.4</v>
      </c>
      <c r="C40" s="20" t="s">
        <v>38</v>
      </c>
      <c r="D40" s="46">
        <v>259671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259671</v>
      </c>
      <c r="P40" s="47">
        <f t="shared" si="8"/>
        <v>3.5812243997296886</v>
      </c>
      <c r="Q40" s="9"/>
    </row>
    <row r="41" spans="1:17" ht="15">
      <c r="A41" s="12"/>
      <c r="B41" s="25">
        <v>338</v>
      </c>
      <c r="C41" s="20" t="s">
        <v>40</v>
      </c>
      <c r="D41" s="46">
        <v>60044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60044</v>
      </c>
      <c r="P41" s="47">
        <f t="shared" si="8"/>
        <v>0.8280903060309754</v>
      </c>
      <c r="Q41" s="9"/>
    </row>
    <row r="42" spans="1:17" ht="15">
      <c r="A42" s="12"/>
      <c r="B42" s="25">
        <v>339</v>
      </c>
      <c r="C42" s="20" t="s">
        <v>41</v>
      </c>
      <c r="D42" s="46">
        <v>2080177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2080177</v>
      </c>
      <c r="P42" s="47">
        <f t="shared" si="8"/>
        <v>28.688535216317973</v>
      </c>
      <c r="Q42" s="9"/>
    </row>
    <row r="43" spans="1:17" ht="15.75">
      <c r="A43" s="29" t="s">
        <v>46</v>
      </c>
      <c r="B43" s="30"/>
      <c r="C43" s="31"/>
      <c r="D43" s="32">
        <f aca="true" t="shared" si="9" ref="D43:N43">SUM(D44:D58)</f>
        <v>1795415</v>
      </c>
      <c r="E43" s="32">
        <f t="shared" si="9"/>
        <v>3878263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29102917</v>
      </c>
      <c r="J43" s="32">
        <f t="shared" si="9"/>
        <v>7768852</v>
      </c>
      <c r="K43" s="32">
        <f t="shared" si="9"/>
        <v>0</v>
      </c>
      <c r="L43" s="32">
        <f t="shared" si="9"/>
        <v>0</v>
      </c>
      <c r="M43" s="32">
        <f t="shared" si="9"/>
        <v>4852800</v>
      </c>
      <c r="N43" s="32">
        <f t="shared" si="9"/>
        <v>0</v>
      </c>
      <c r="O43" s="32">
        <f>SUM(D43:N43)</f>
        <v>47398247</v>
      </c>
      <c r="P43" s="45">
        <f t="shared" si="8"/>
        <v>653.6877766897902</v>
      </c>
      <c r="Q43" s="10"/>
    </row>
    <row r="44" spans="1:17" ht="15">
      <c r="A44" s="12"/>
      <c r="B44" s="25">
        <v>341.1</v>
      </c>
      <c r="C44" s="20" t="s">
        <v>164</v>
      </c>
      <c r="D44" s="46">
        <v>455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455</v>
      </c>
      <c r="P44" s="47">
        <f t="shared" si="8"/>
        <v>0.006275083093133267</v>
      </c>
      <c r="Q44" s="9"/>
    </row>
    <row r="45" spans="1:17" ht="15">
      <c r="A45" s="12"/>
      <c r="B45" s="25">
        <v>341.2</v>
      </c>
      <c r="C45" s="20" t="s">
        <v>124</v>
      </c>
      <c r="D45" s="46">
        <v>174719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7768852</v>
      </c>
      <c r="K45" s="46">
        <v>0</v>
      </c>
      <c r="L45" s="46">
        <v>0</v>
      </c>
      <c r="M45" s="46">
        <v>0</v>
      </c>
      <c r="N45" s="46">
        <v>0</v>
      </c>
      <c r="O45" s="46">
        <f aca="true" t="shared" si="10" ref="O45:O58">SUM(D45:N45)</f>
        <v>7943571</v>
      </c>
      <c r="P45" s="47">
        <f t="shared" si="8"/>
        <v>109.5528968817664</v>
      </c>
      <c r="Q45" s="9"/>
    </row>
    <row r="46" spans="1:17" ht="15">
      <c r="A46" s="12"/>
      <c r="B46" s="25">
        <v>341.9</v>
      </c>
      <c r="C46" s="20" t="s">
        <v>125</v>
      </c>
      <c r="D46" s="46">
        <v>430531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430531</v>
      </c>
      <c r="P46" s="47">
        <f t="shared" si="8"/>
        <v>5.937621536636831</v>
      </c>
      <c r="Q46" s="9"/>
    </row>
    <row r="47" spans="1:17" ht="15">
      <c r="A47" s="12"/>
      <c r="B47" s="25">
        <v>342.2</v>
      </c>
      <c r="C47" s="20" t="s">
        <v>52</v>
      </c>
      <c r="D47" s="46">
        <v>0</v>
      </c>
      <c r="E47" s="46">
        <v>2892425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2892425</v>
      </c>
      <c r="P47" s="47">
        <f t="shared" si="8"/>
        <v>39.89056530913404</v>
      </c>
      <c r="Q47" s="9"/>
    </row>
    <row r="48" spans="1:17" ht="15">
      <c r="A48" s="12"/>
      <c r="B48" s="25">
        <v>342.9</v>
      </c>
      <c r="C48" s="20" t="s">
        <v>54</v>
      </c>
      <c r="D48" s="46">
        <v>0</v>
      </c>
      <c r="E48" s="46">
        <v>48471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48471</v>
      </c>
      <c r="P48" s="47">
        <f t="shared" si="8"/>
        <v>0.6684825332027748</v>
      </c>
      <c r="Q48" s="9"/>
    </row>
    <row r="49" spans="1:17" ht="15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10040794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10040794</v>
      </c>
      <c r="P49" s="47">
        <f t="shared" si="8"/>
        <v>138.47652015611854</v>
      </c>
      <c r="Q49" s="9"/>
    </row>
    <row r="50" spans="1:17" ht="15">
      <c r="A50" s="12"/>
      <c r="B50" s="25">
        <v>343.4</v>
      </c>
      <c r="C50" s="20" t="s">
        <v>56</v>
      </c>
      <c r="D50" s="46">
        <v>14311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4852800</v>
      </c>
      <c r="N50" s="46">
        <v>0</v>
      </c>
      <c r="O50" s="46">
        <f t="shared" si="10"/>
        <v>4867111</v>
      </c>
      <c r="P50" s="47">
        <f t="shared" si="8"/>
        <v>67.12423285385263</v>
      </c>
      <c r="Q50" s="9"/>
    </row>
    <row r="51" spans="1:17" ht="15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16103477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16103477</v>
      </c>
      <c r="P51" s="47">
        <f t="shared" si="8"/>
        <v>222.08935442496792</v>
      </c>
      <c r="Q51" s="9"/>
    </row>
    <row r="52" spans="1:17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396303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396303</v>
      </c>
      <c r="P52" s="47">
        <f t="shared" si="8"/>
        <v>5.4655697913362475</v>
      </c>
      <c r="Q52" s="9"/>
    </row>
    <row r="53" spans="1:17" ht="15">
      <c r="A53" s="12"/>
      <c r="B53" s="25">
        <v>343.9</v>
      </c>
      <c r="C53" s="20" t="s">
        <v>59</v>
      </c>
      <c r="D53" s="46">
        <v>712787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712787</v>
      </c>
      <c r="P53" s="47">
        <f t="shared" si="8"/>
        <v>9.83032451143996</v>
      </c>
      <c r="Q53" s="9"/>
    </row>
    <row r="54" spans="1:17" ht="15">
      <c r="A54" s="12"/>
      <c r="B54" s="25">
        <v>344.3</v>
      </c>
      <c r="C54" s="20" t="s">
        <v>126</v>
      </c>
      <c r="D54" s="46">
        <v>4877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4877</v>
      </c>
      <c r="P54" s="47">
        <f t="shared" si="8"/>
        <v>0.06726061592354053</v>
      </c>
      <c r="Q54" s="9"/>
    </row>
    <row r="55" spans="1:17" ht="15">
      <c r="A55" s="12"/>
      <c r="B55" s="25">
        <v>347.2</v>
      </c>
      <c r="C55" s="20" t="s">
        <v>61</v>
      </c>
      <c r="D55" s="46">
        <v>444810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444810</v>
      </c>
      <c r="P55" s="47">
        <f t="shared" si="8"/>
        <v>6.134548814629908</v>
      </c>
      <c r="Q55" s="9"/>
    </row>
    <row r="56" spans="1:17" ht="15">
      <c r="A56" s="12"/>
      <c r="B56" s="25">
        <v>347.3</v>
      </c>
      <c r="C56" s="20" t="s">
        <v>62</v>
      </c>
      <c r="D56" s="46">
        <v>0</v>
      </c>
      <c r="E56" s="46">
        <v>937367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937367</v>
      </c>
      <c r="P56" s="47">
        <f t="shared" si="8"/>
        <v>12.927595195079231</v>
      </c>
      <c r="Q56" s="9"/>
    </row>
    <row r="57" spans="1:17" ht="15">
      <c r="A57" s="12"/>
      <c r="B57" s="25">
        <v>347.4</v>
      </c>
      <c r="C57" s="20" t="s">
        <v>63</v>
      </c>
      <c r="D57" s="46">
        <v>11505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11505</v>
      </c>
      <c r="P57" s="47">
        <f t="shared" si="8"/>
        <v>0.15866995821208402</v>
      </c>
      <c r="Q57" s="9"/>
    </row>
    <row r="58" spans="1:17" ht="15">
      <c r="A58" s="12"/>
      <c r="B58" s="25">
        <v>347.9</v>
      </c>
      <c r="C58" s="20" t="s">
        <v>138</v>
      </c>
      <c r="D58" s="46">
        <v>1420</v>
      </c>
      <c r="E58" s="46">
        <v>0</v>
      </c>
      <c r="F58" s="46">
        <v>0</v>
      </c>
      <c r="G58" s="46">
        <v>0</v>
      </c>
      <c r="H58" s="46">
        <v>0</v>
      </c>
      <c r="I58" s="46">
        <v>2562343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2563763</v>
      </c>
      <c r="P58" s="47">
        <f t="shared" si="8"/>
        <v>35.35785902439697</v>
      </c>
      <c r="Q58" s="9"/>
    </row>
    <row r="59" spans="1:17" ht="15.75">
      <c r="A59" s="29" t="s">
        <v>47</v>
      </c>
      <c r="B59" s="30"/>
      <c r="C59" s="31"/>
      <c r="D59" s="32">
        <f aca="true" t="shared" si="11" ref="D59:N59">SUM(D60:D61)</f>
        <v>617050</v>
      </c>
      <c r="E59" s="32">
        <f t="shared" si="11"/>
        <v>414877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>SUM(D59:N59)</f>
        <v>1031927</v>
      </c>
      <c r="P59" s="45">
        <f t="shared" si="8"/>
        <v>14.231709167137872</v>
      </c>
      <c r="Q59" s="10"/>
    </row>
    <row r="60" spans="1:17" ht="15">
      <c r="A60" s="13"/>
      <c r="B60" s="39">
        <v>351.9</v>
      </c>
      <c r="C60" s="21" t="s">
        <v>178</v>
      </c>
      <c r="D60" s="46">
        <v>330345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330345</v>
      </c>
      <c r="P60" s="47">
        <f t="shared" si="8"/>
        <v>4.555917196485954</v>
      </c>
      <c r="Q60" s="9"/>
    </row>
    <row r="61" spans="1:17" ht="15">
      <c r="A61" s="13"/>
      <c r="B61" s="39">
        <v>354</v>
      </c>
      <c r="C61" s="21" t="s">
        <v>66</v>
      </c>
      <c r="D61" s="46">
        <v>286705</v>
      </c>
      <c r="E61" s="46">
        <v>414877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701582</v>
      </c>
      <c r="P61" s="47">
        <f t="shared" si="8"/>
        <v>9.675791970651918</v>
      </c>
      <c r="Q61" s="9"/>
    </row>
    <row r="62" spans="1:17" ht="15.75">
      <c r="A62" s="29" t="s">
        <v>3</v>
      </c>
      <c r="B62" s="30"/>
      <c r="C62" s="31"/>
      <c r="D62" s="32">
        <f aca="true" t="shared" si="12" ref="D62:N62">SUM(D63:D73)</f>
        <v>5693612</v>
      </c>
      <c r="E62" s="32">
        <f t="shared" si="12"/>
        <v>164445</v>
      </c>
      <c r="F62" s="32">
        <f t="shared" si="12"/>
        <v>1216</v>
      </c>
      <c r="G62" s="32">
        <f t="shared" si="12"/>
        <v>1522030</v>
      </c>
      <c r="H62" s="32">
        <f t="shared" si="12"/>
        <v>0</v>
      </c>
      <c r="I62" s="32">
        <f t="shared" si="12"/>
        <v>216261</v>
      </c>
      <c r="J62" s="32">
        <f t="shared" si="12"/>
        <v>379649</v>
      </c>
      <c r="K62" s="32">
        <f t="shared" si="12"/>
        <v>64932661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>SUM(D62:N62)</f>
        <v>72909874</v>
      </c>
      <c r="P62" s="45">
        <f t="shared" si="8"/>
        <v>1005.5286102414873</v>
      </c>
      <c r="Q62" s="10"/>
    </row>
    <row r="63" spans="1:17" ht="15">
      <c r="A63" s="12"/>
      <c r="B63" s="25">
        <v>361.1</v>
      </c>
      <c r="C63" s="20" t="s">
        <v>68</v>
      </c>
      <c r="D63" s="46">
        <v>105303</v>
      </c>
      <c r="E63" s="46">
        <v>49493</v>
      </c>
      <c r="F63" s="46">
        <v>5557</v>
      </c>
      <c r="G63" s="46">
        <v>82197</v>
      </c>
      <c r="H63" s="46">
        <v>0</v>
      </c>
      <c r="I63" s="46">
        <v>183810</v>
      </c>
      <c r="J63" s="46">
        <v>16012</v>
      </c>
      <c r="K63" s="46">
        <v>619115</v>
      </c>
      <c r="L63" s="46">
        <v>0</v>
      </c>
      <c r="M63" s="46">
        <v>0</v>
      </c>
      <c r="N63" s="46">
        <v>0</v>
      </c>
      <c r="O63" s="46">
        <f>SUM(D63:N63)</f>
        <v>1061487</v>
      </c>
      <c r="P63" s="47">
        <f t="shared" si="8"/>
        <v>14.639382697320332</v>
      </c>
      <c r="Q63" s="9"/>
    </row>
    <row r="64" spans="1:17" ht="15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2846204</v>
      </c>
      <c r="L64" s="46">
        <v>0</v>
      </c>
      <c r="M64" s="46">
        <v>0</v>
      </c>
      <c r="N64" s="46">
        <v>0</v>
      </c>
      <c r="O64" s="46">
        <f aca="true" t="shared" si="13" ref="O64:O73">SUM(D64:N64)</f>
        <v>2846204</v>
      </c>
      <c r="P64" s="47">
        <f t="shared" si="8"/>
        <v>39.25311340661159</v>
      </c>
      <c r="Q64" s="9"/>
    </row>
    <row r="65" spans="1:17" ht="15">
      <c r="A65" s="12"/>
      <c r="B65" s="25">
        <v>361.3</v>
      </c>
      <c r="C65" s="20" t="s">
        <v>70</v>
      </c>
      <c r="D65" s="46">
        <v>-73438</v>
      </c>
      <c r="E65" s="46">
        <v>-35993</v>
      </c>
      <c r="F65" s="46">
        <v>-4341</v>
      </c>
      <c r="G65" s="46">
        <v>1429432</v>
      </c>
      <c r="H65" s="46">
        <v>0</v>
      </c>
      <c r="I65" s="46">
        <v>-127516</v>
      </c>
      <c r="J65" s="46">
        <v>-11017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1177127</v>
      </c>
      <c r="P65" s="47">
        <f t="shared" si="8"/>
        <v>16.234219200375126</v>
      </c>
      <c r="Q65" s="9"/>
    </row>
    <row r="66" spans="1:17" ht="15">
      <c r="A66" s="12"/>
      <c r="B66" s="25">
        <v>361.4</v>
      </c>
      <c r="C66" s="20" t="s">
        <v>128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50322893</v>
      </c>
      <c r="L66" s="46">
        <v>0</v>
      </c>
      <c r="M66" s="46">
        <v>0</v>
      </c>
      <c r="N66" s="46">
        <v>0</v>
      </c>
      <c r="O66" s="46">
        <f t="shared" si="13"/>
        <v>50322893</v>
      </c>
      <c r="P66" s="47">
        <f t="shared" si="8"/>
        <v>694.022714421658</v>
      </c>
      <c r="Q66" s="9"/>
    </row>
    <row r="67" spans="1:17" ht="15">
      <c r="A67" s="12"/>
      <c r="B67" s="25">
        <v>362</v>
      </c>
      <c r="C67" s="20" t="s">
        <v>72</v>
      </c>
      <c r="D67" s="46">
        <v>953927</v>
      </c>
      <c r="E67" s="46">
        <v>0</v>
      </c>
      <c r="F67" s="46">
        <v>0</v>
      </c>
      <c r="G67" s="46">
        <v>10401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964328</v>
      </c>
      <c r="P67" s="47">
        <f t="shared" si="8"/>
        <v>13.299424898978058</v>
      </c>
      <c r="Q67" s="9"/>
    </row>
    <row r="68" spans="1:17" ht="15">
      <c r="A68" s="12"/>
      <c r="B68" s="25">
        <v>364</v>
      </c>
      <c r="C68" s="20" t="s">
        <v>129</v>
      </c>
      <c r="D68" s="46">
        <v>752820</v>
      </c>
      <c r="E68" s="46">
        <v>26500</v>
      </c>
      <c r="F68" s="46">
        <v>0</v>
      </c>
      <c r="G68" s="46">
        <v>0</v>
      </c>
      <c r="H68" s="46">
        <v>0</v>
      </c>
      <c r="I68" s="46">
        <v>-10832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768488</v>
      </c>
      <c r="P68" s="47">
        <f t="shared" si="8"/>
        <v>10.598518804562191</v>
      </c>
      <c r="Q68" s="9"/>
    </row>
    <row r="69" spans="1:17" ht="15">
      <c r="A69" s="12"/>
      <c r="B69" s="25">
        <v>365</v>
      </c>
      <c r="C69" s="20" t="s">
        <v>130</v>
      </c>
      <c r="D69" s="46">
        <v>2512</v>
      </c>
      <c r="E69" s="46">
        <v>0</v>
      </c>
      <c r="F69" s="46">
        <v>0</v>
      </c>
      <c r="G69" s="46">
        <v>0</v>
      </c>
      <c r="H69" s="46">
        <v>0</v>
      </c>
      <c r="I69" s="46">
        <v>5044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7556</v>
      </c>
      <c r="P69" s="47">
        <f>(O69/P$79)</f>
        <v>0.10420775352025266</v>
      </c>
      <c r="Q69" s="9"/>
    </row>
    <row r="70" spans="1:17" ht="15">
      <c r="A70" s="12"/>
      <c r="B70" s="25">
        <v>366</v>
      </c>
      <c r="C70" s="20" t="s">
        <v>75</v>
      </c>
      <c r="D70" s="46">
        <v>0</v>
      </c>
      <c r="E70" s="46">
        <v>21451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21451</v>
      </c>
      <c r="P70" s="47">
        <f>(O70/P$79)</f>
        <v>0.29583913721055316</v>
      </c>
      <c r="Q70" s="9"/>
    </row>
    <row r="71" spans="1:17" ht="15">
      <c r="A71" s="12"/>
      <c r="B71" s="25">
        <v>367</v>
      </c>
      <c r="C71" s="20" t="s">
        <v>137</v>
      </c>
      <c r="D71" s="46">
        <v>2550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2550</v>
      </c>
      <c r="P71" s="47">
        <f>(O71/P$79)</f>
        <v>0.03516804810437325</v>
      </c>
      <c r="Q71" s="9"/>
    </row>
    <row r="72" spans="1:17" ht="15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11144449</v>
      </c>
      <c r="L72" s="46">
        <v>0</v>
      </c>
      <c r="M72" s="46">
        <v>0</v>
      </c>
      <c r="N72" s="46">
        <v>0</v>
      </c>
      <c r="O72" s="46">
        <f t="shared" si="13"/>
        <v>11144449</v>
      </c>
      <c r="P72" s="47">
        <f>(O72/P$79)</f>
        <v>153.6974582465625</v>
      </c>
      <c r="Q72" s="9"/>
    </row>
    <row r="73" spans="1:17" ht="15">
      <c r="A73" s="12"/>
      <c r="B73" s="25">
        <v>369.9</v>
      </c>
      <c r="C73" s="20" t="s">
        <v>77</v>
      </c>
      <c r="D73" s="46">
        <v>3949938</v>
      </c>
      <c r="E73" s="46">
        <v>102994</v>
      </c>
      <c r="F73" s="46">
        <v>0</v>
      </c>
      <c r="G73" s="46">
        <v>0</v>
      </c>
      <c r="H73" s="46">
        <v>0</v>
      </c>
      <c r="I73" s="46">
        <v>165755</v>
      </c>
      <c r="J73" s="46">
        <v>374654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4593341</v>
      </c>
      <c r="P73" s="47">
        <f>(O73/P$79)</f>
        <v>63.34856362658429</v>
      </c>
      <c r="Q73" s="9"/>
    </row>
    <row r="74" spans="1:17" ht="15.75">
      <c r="A74" s="29" t="s">
        <v>48</v>
      </c>
      <c r="B74" s="30"/>
      <c r="C74" s="31"/>
      <c r="D74" s="32">
        <f aca="true" t="shared" si="14" ref="D74:N74">SUM(D75:D76)</f>
        <v>9908920</v>
      </c>
      <c r="E74" s="32">
        <f t="shared" si="14"/>
        <v>6647494</v>
      </c>
      <c r="F74" s="32">
        <f t="shared" si="14"/>
        <v>4741269</v>
      </c>
      <c r="G74" s="32">
        <f t="shared" si="14"/>
        <v>4637699</v>
      </c>
      <c r="H74" s="32">
        <f t="shared" si="14"/>
        <v>0</v>
      </c>
      <c r="I74" s="32">
        <f t="shared" si="14"/>
        <v>1999360</v>
      </c>
      <c r="J74" s="32">
        <f t="shared" si="14"/>
        <v>2000000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si="14"/>
        <v>0</v>
      </c>
      <c r="O74" s="32">
        <f>SUM(D74:N74)</f>
        <v>29934742</v>
      </c>
      <c r="P74" s="45">
        <f>(O74/P$79)</f>
        <v>412.8417437835303</v>
      </c>
      <c r="Q74" s="9"/>
    </row>
    <row r="75" spans="1:17" ht="15">
      <c r="A75" s="12"/>
      <c r="B75" s="25">
        <v>381</v>
      </c>
      <c r="C75" s="20" t="s">
        <v>78</v>
      </c>
      <c r="D75" s="46">
        <v>9908920</v>
      </c>
      <c r="E75" s="46">
        <v>6647494</v>
      </c>
      <c r="F75" s="46">
        <v>4741269</v>
      </c>
      <c r="G75" s="46">
        <v>4637699</v>
      </c>
      <c r="H75" s="46">
        <v>0</v>
      </c>
      <c r="I75" s="46">
        <v>539141</v>
      </c>
      <c r="J75" s="46">
        <v>2000000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28474523</v>
      </c>
      <c r="P75" s="47">
        <f>(O75/P$79)</f>
        <v>392.7032920051304</v>
      </c>
      <c r="Q75" s="9"/>
    </row>
    <row r="76" spans="1:17" ht="15.75" thickBot="1">
      <c r="A76" s="12"/>
      <c r="B76" s="25">
        <v>389.9</v>
      </c>
      <c r="C76" s="20" t="s">
        <v>115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1460219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1460219</v>
      </c>
      <c r="P76" s="47">
        <f>(O76/P$79)</f>
        <v>20.138451778399922</v>
      </c>
      <c r="Q76" s="9"/>
    </row>
    <row r="77" spans="1:120" ht="16.5" thickBot="1">
      <c r="A77" s="14" t="s">
        <v>64</v>
      </c>
      <c r="B77" s="23"/>
      <c r="C77" s="22"/>
      <c r="D77" s="15">
        <f aca="true" t="shared" si="15" ref="D77:N77">SUM(D5,D16,D26,D43,D59,D62,D74)</f>
        <v>75492079</v>
      </c>
      <c r="E77" s="15">
        <f t="shared" si="15"/>
        <v>39329081</v>
      </c>
      <c r="F77" s="15">
        <f t="shared" si="15"/>
        <v>4742485</v>
      </c>
      <c r="G77" s="15">
        <f t="shared" si="15"/>
        <v>8815725</v>
      </c>
      <c r="H77" s="15">
        <f t="shared" si="15"/>
        <v>0</v>
      </c>
      <c r="I77" s="15">
        <f t="shared" si="15"/>
        <v>38207566</v>
      </c>
      <c r="J77" s="15">
        <f t="shared" si="15"/>
        <v>10148501</v>
      </c>
      <c r="K77" s="15">
        <f t="shared" si="15"/>
        <v>66281770</v>
      </c>
      <c r="L77" s="15">
        <f t="shared" si="15"/>
        <v>0</v>
      </c>
      <c r="M77" s="15">
        <f t="shared" si="15"/>
        <v>4852800</v>
      </c>
      <c r="N77" s="15">
        <f t="shared" si="15"/>
        <v>0</v>
      </c>
      <c r="O77" s="15">
        <f>SUM(D77:N77)</f>
        <v>247870007</v>
      </c>
      <c r="P77" s="38">
        <f>(O77/P$79)</f>
        <v>3418.4722861989544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6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6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165</v>
      </c>
      <c r="N79" s="48"/>
      <c r="O79" s="48"/>
      <c r="P79" s="43">
        <v>72509</v>
      </c>
    </row>
    <row r="80" spans="1:16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sheetProtection/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24922978</v>
      </c>
      <c r="E5" s="27">
        <f t="shared" si="0"/>
        <v>372913</v>
      </c>
      <c r="F5" s="27">
        <f t="shared" si="0"/>
        <v>222069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1003307</v>
      </c>
      <c r="L5" s="27">
        <f t="shared" si="0"/>
        <v>0</v>
      </c>
      <c r="M5" s="27">
        <f t="shared" si="0"/>
        <v>0</v>
      </c>
      <c r="N5" s="28">
        <f>SUM(D5:M5)</f>
        <v>26521267</v>
      </c>
      <c r="O5" s="33">
        <f aca="true" t="shared" si="1" ref="O5:O36">(N5/O$76)</f>
        <v>434.0490818631141</v>
      </c>
      <c r="P5" s="6"/>
    </row>
    <row r="6" spans="1:16" ht="15">
      <c r="A6" s="12"/>
      <c r="B6" s="25">
        <v>311</v>
      </c>
      <c r="C6" s="20" t="s">
        <v>2</v>
      </c>
      <c r="D6" s="46">
        <v>16031177</v>
      </c>
      <c r="E6" s="46">
        <v>0</v>
      </c>
      <c r="F6" s="46">
        <v>222069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16253246</v>
      </c>
      <c r="O6" s="47">
        <f t="shared" si="1"/>
        <v>266.00186573270923</v>
      </c>
      <c r="P6" s="9"/>
    </row>
    <row r="7" spans="1:16" ht="15">
      <c r="A7" s="12"/>
      <c r="B7" s="25">
        <v>312.41</v>
      </c>
      <c r="C7" s="20" t="s">
        <v>92</v>
      </c>
      <c r="D7" s="46">
        <v>600498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600498</v>
      </c>
      <c r="O7" s="47">
        <f t="shared" si="1"/>
        <v>9.827796144152401</v>
      </c>
      <c r="P7" s="9"/>
    </row>
    <row r="8" spans="1:16" ht="15">
      <c r="A8" s="12"/>
      <c r="B8" s="25">
        <v>312.42</v>
      </c>
      <c r="C8" s="20" t="s">
        <v>93</v>
      </c>
      <c r="D8" s="46">
        <v>61376</v>
      </c>
      <c r="E8" s="46">
        <v>372913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434289</v>
      </c>
      <c r="O8" s="47">
        <f t="shared" si="1"/>
        <v>7.107606952309253</v>
      </c>
      <c r="P8" s="9"/>
    </row>
    <row r="9" spans="1:16" ht="15">
      <c r="A9" s="12"/>
      <c r="B9" s="25">
        <v>312.51</v>
      </c>
      <c r="C9" s="20" t="s">
        <v>94</v>
      </c>
      <c r="D9" s="46">
        <v>592148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592148</v>
      </c>
      <c r="L9" s="46">
        <v>0</v>
      </c>
      <c r="M9" s="46">
        <v>0</v>
      </c>
      <c r="N9" s="46">
        <f>SUM(D9:M9)</f>
        <v>1184296</v>
      </c>
      <c r="O9" s="47">
        <f t="shared" si="1"/>
        <v>19.382278812477498</v>
      </c>
      <c r="P9" s="9"/>
    </row>
    <row r="10" spans="1:16" ht="15">
      <c r="A10" s="12"/>
      <c r="B10" s="25">
        <v>312.52</v>
      </c>
      <c r="C10" s="20" t="s">
        <v>89</v>
      </c>
      <c r="D10" s="46">
        <v>411159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411159</v>
      </c>
      <c r="L10" s="46">
        <v>0</v>
      </c>
      <c r="M10" s="46">
        <v>0</v>
      </c>
      <c r="N10" s="46">
        <f>SUM(D10:M10)</f>
        <v>822318</v>
      </c>
      <c r="O10" s="47">
        <f t="shared" si="1"/>
        <v>13.458119210500474</v>
      </c>
      <c r="P10" s="9"/>
    </row>
    <row r="11" spans="1:16" ht="15">
      <c r="A11" s="12"/>
      <c r="B11" s="25">
        <v>314.1</v>
      </c>
      <c r="C11" s="20" t="s">
        <v>100</v>
      </c>
      <c r="D11" s="46">
        <v>3668839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3668839</v>
      </c>
      <c r="O11" s="47">
        <f t="shared" si="1"/>
        <v>60.04449936172302</v>
      </c>
      <c r="P11" s="9"/>
    </row>
    <row r="12" spans="1:16" ht="15">
      <c r="A12" s="12"/>
      <c r="B12" s="25">
        <v>314.8</v>
      </c>
      <c r="C12" s="20" t="s">
        <v>11</v>
      </c>
      <c r="D12" s="46">
        <v>164963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164963</v>
      </c>
      <c r="O12" s="47">
        <f t="shared" si="1"/>
        <v>2.699797060652679</v>
      </c>
      <c r="P12" s="9"/>
    </row>
    <row r="13" spans="1:16" ht="15">
      <c r="A13" s="12"/>
      <c r="B13" s="25">
        <v>315</v>
      </c>
      <c r="C13" s="20" t="s">
        <v>12</v>
      </c>
      <c r="D13" s="46">
        <v>2684920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2684920</v>
      </c>
      <c r="O13" s="47">
        <f t="shared" si="1"/>
        <v>43.941605839416056</v>
      </c>
      <c r="P13" s="9"/>
    </row>
    <row r="14" spans="1:16" ht="15">
      <c r="A14" s="12"/>
      <c r="B14" s="25">
        <v>316</v>
      </c>
      <c r="C14" s="20" t="s">
        <v>13</v>
      </c>
      <c r="D14" s="46">
        <v>707898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707898</v>
      </c>
      <c r="O14" s="47">
        <f t="shared" si="1"/>
        <v>11.585512749173514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SUM(D16:D21)</f>
        <v>4858123</v>
      </c>
      <c r="E15" s="32">
        <f t="shared" si="3"/>
        <v>13959482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5106492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23924097</v>
      </c>
      <c r="O15" s="45">
        <f t="shared" si="1"/>
        <v>391.5435992275212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2172234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2172234</v>
      </c>
      <c r="O16" s="47">
        <f t="shared" si="1"/>
        <v>35.55094759582338</v>
      </c>
      <c r="P16" s="9"/>
    </row>
    <row r="17" spans="1:16" ht="15">
      <c r="A17" s="12"/>
      <c r="B17" s="25">
        <v>323.1</v>
      </c>
      <c r="C17" s="20" t="s">
        <v>15</v>
      </c>
      <c r="D17" s="46">
        <v>3058986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3058986</v>
      </c>
      <c r="O17" s="47">
        <f t="shared" si="1"/>
        <v>50.063598572878135</v>
      </c>
      <c r="P17" s="9"/>
    </row>
    <row r="18" spans="1:16" ht="15">
      <c r="A18" s="12"/>
      <c r="B18" s="25">
        <v>323.7</v>
      </c>
      <c r="C18" s="20" t="s">
        <v>16</v>
      </c>
      <c r="D18" s="46">
        <v>1725590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1725590</v>
      </c>
      <c r="O18" s="47">
        <f t="shared" si="1"/>
        <v>28.24113776963111</v>
      </c>
      <c r="P18" s="9"/>
    </row>
    <row r="19" spans="1:16" ht="15">
      <c r="A19" s="12"/>
      <c r="B19" s="25">
        <v>323.9</v>
      </c>
      <c r="C19" s="20" t="s">
        <v>17</v>
      </c>
      <c r="D19" s="46">
        <v>73547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73547</v>
      </c>
      <c r="O19" s="47">
        <f t="shared" si="1"/>
        <v>1.2036758207587313</v>
      </c>
      <c r="P19" s="9"/>
    </row>
    <row r="20" spans="1:16" ht="15">
      <c r="A20" s="12"/>
      <c r="B20" s="25">
        <v>325.2</v>
      </c>
      <c r="C20" s="20" t="s">
        <v>104</v>
      </c>
      <c r="D20" s="46">
        <v>0</v>
      </c>
      <c r="E20" s="46">
        <v>11787248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11787248</v>
      </c>
      <c r="O20" s="47">
        <f t="shared" si="1"/>
        <v>192.91100127655395</v>
      </c>
      <c r="P20" s="9"/>
    </row>
    <row r="21" spans="1:16" ht="15">
      <c r="A21" s="12"/>
      <c r="B21" s="25">
        <v>329</v>
      </c>
      <c r="C21" s="20" t="s">
        <v>105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5106492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5106492</v>
      </c>
      <c r="O21" s="47">
        <f t="shared" si="1"/>
        <v>83.57323819187587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SUM(D23:D41)</f>
        <v>7146896</v>
      </c>
      <c r="E22" s="32">
        <f t="shared" si="5"/>
        <v>1307963</v>
      </c>
      <c r="F22" s="32">
        <f t="shared" si="5"/>
        <v>0</v>
      </c>
      <c r="G22" s="32">
        <f t="shared" si="5"/>
        <v>1451558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9906417</v>
      </c>
      <c r="O22" s="45">
        <f t="shared" si="1"/>
        <v>162.1291774410003</v>
      </c>
      <c r="P22" s="10"/>
    </row>
    <row r="23" spans="1:16" ht="15">
      <c r="A23" s="12"/>
      <c r="B23" s="25">
        <v>331.1</v>
      </c>
      <c r="C23" s="20" t="s">
        <v>20</v>
      </c>
      <c r="D23" s="46">
        <v>0</v>
      </c>
      <c r="E23" s="46">
        <v>84764</v>
      </c>
      <c r="F23" s="46">
        <v>0</v>
      </c>
      <c r="G23" s="46">
        <v>743617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828381</v>
      </c>
      <c r="O23" s="47">
        <f t="shared" si="1"/>
        <v>13.557346731694544</v>
      </c>
      <c r="P23" s="9"/>
    </row>
    <row r="24" spans="1:16" ht="15">
      <c r="A24" s="12"/>
      <c r="B24" s="25">
        <v>331.2</v>
      </c>
      <c r="C24" s="20" t="s">
        <v>21</v>
      </c>
      <c r="D24" s="46">
        <v>0</v>
      </c>
      <c r="E24" s="46">
        <v>58541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58541</v>
      </c>
      <c r="O24" s="47">
        <f t="shared" si="1"/>
        <v>0.9580864783476809</v>
      </c>
      <c r="P24" s="9"/>
    </row>
    <row r="25" spans="1:16" ht="15">
      <c r="A25" s="12"/>
      <c r="B25" s="25">
        <v>331.49</v>
      </c>
      <c r="C25" s="20" t="s">
        <v>106</v>
      </c>
      <c r="D25" s="46">
        <v>0</v>
      </c>
      <c r="E25" s="46">
        <v>0</v>
      </c>
      <c r="F25" s="46">
        <v>0</v>
      </c>
      <c r="G25" s="46">
        <v>524250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524250</v>
      </c>
      <c r="O25" s="47">
        <f t="shared" si="1"/>
        <v>8.579915551045792</v>
      </c>
      <c r="P25" s="9"/>
    </row>
    <row r="26" spans="1:16" ht="15">
      <c r="A26" s="12"/>
      <c r="B26" s="25">
        <v>331.5</v>
      </c>
      <c r="C26" s="20" t="s">
        <v>23</v>
      </c>
      <c r="D26" s="46">
        <v>0</v>
      </c>
      <c r="E26" s="46">
        <v>1002202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1002202</v>
      </c>
      <c r="O26" s="47">
        <f t="shared" si="1"/>
        <v>16.40211449707047</v>
      </c>
      <c r="P26" s="9"/>
    </row>
    <row r="27" spans="1:16" ht="15">
      <c r="A27" s="12"/>
      <c r="B27" s="25">
        <v>334.1</v>
      </c>
      <c r="C27" s="20" t="s">
        <v>25</v>
      </c>
      <c r="D27" s="46">
        <v>0</v>
      </c>
      <c r="E27" s="46">
        <v>11179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11179</v>
      </c>
      <c r="O27" s="47">
        <f t="shared" si="1"/>
        <v>0.182956368040326</v>
      </c>
      <c r="P27" s="9"/>
    </row>
    <row r="28" spans="1:16" ht="15">
      <c r="A28" s="12"/>
      <c r="B28" s="25">
        <v>334.5</v>
      </c>
      <c r="C28" s="20" t="s">
        <v>28</v>
      </c>
      <c r="D28" s="46">
        <v>0</v>
      </c>
      <c r="E28" s="46">
        <v>71745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71745</v>
      </c>
      <c r="O28" s="47">
        <f t="shared" si="1"/>
        <v>1.1741841510916173</v>
      </c>
      <c r="P28" s="9"/>
    </row>
    <row r="29" spans="1:16" ht="15">
      <c r="A29" s="12"/>
      <c r="B29" s="25">
        <v>334.7</v>
      </c>
      <c r="C29" s="20" t="s">
        <v>29</v>
      </c>
      <c r="D29" s="46">
        <v>0</v>
      </c>
      <c r="E29" s="46">
        <v>0</v>
      </c>
      <c r="F29" s="46">
        <v>0</v>
      </c>
      <c r="G29" s="46">
        <v>132931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132931</v>
      </c>
      <c r="O29" s="47">
        <f t="shared" si="1"/>
        <v>2.175558901508952</v>
      </c>
      <c r="P29" s="9"/>
    </row>
    <row r="30" spans="1:16" ht="15">
      <c r="A30" s="12"/>
      <c r="B30" s="25">
        <v>335.12</v>
      </c>
      <c r="C30" s="20" t="s">
        <v>30</v>
      </c>
      <c r="D30" s="46">
        <v>1685833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1685833</v>
      </c>
      <c r="O30" s="47">
        <f t="shared" si="1"/>
        <v>27.590471670321758</v>
      </c>
      <c r="P30" s="9"/>
    </row>
    <row r="31" spans="1:16" ht="15">
      <c r="A31" s="12"/>
      <c r="B31" s="25">
        <v>335.15</v>
      </c>
      <c r="C31" s="20" t="s">
        <v>31</v>
      </c>
      <c r="D31" s="46">
        <v>13098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13098</v>
      </c>
      <c r="O31" s="47">
        <f t="shared" si="1"/>
        <v>0.21436286864587084</v>
      </c>
      <c r="P31" s="9"/>
    </row>
    <row r="32" spans="1:16" ht="15">
      <c r="A32" s="12"/>
      <c r="B32" s="25">
        <v>335.18</v>
      </c>
      <c r="C32" s="20" t="s">
        <v>32</v>
      </c>
      <c r="D32" s="46">
        <v>3319822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3319822</v>
      </c>
      <c r="O32" s="47">
        <f t="shared" si="1"/>
        <v>54.3324604759255</v>
      </c>
      <c r="P32" s="9"/>
    </row>
    <row r="33" spans="1:16" ht="15">
      <c r="A33" s="12"/>
      <c r="B33" s="25">
        <v>335.29</v>
      </c>
      <c r="C33" s="20" t="s">
        <v>33</v>
      </c>
      <c r="D33" s="46">
        <v>0</v>
      </c>
      <c r="E33" s="46">
        <v>44839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44839</v>
      </c>
      <c r="O33" s="47">
        <f t="shared" si="1"/>
        <v>0.733838499558116</v>
      </c>
      <c r="P33" s="9"/>
    </row>
    <row r="34" spans="1:16" ht="15">
      <c r="A34" s="12"/>
      <c r="B34" s="25">
        <v>335.49</v>
      </c>
      <c r="C34" s="20" t="s">
        <v>34</v>
      </c>
      <c r="D34" s="46">
        <v>16922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16922</v>
      </c>
      <c r="O34" s="47">
        <f t="shared" si="1"/>
        <v>0.27694674478740466</v>
      </c>
      <c r="P34" s="9"/>
    </row>
    <row r="35" spans="1:16" ht="15">
      <c r="A35" s="12"/>
      <c r="B35" s="25">
        <v>335.5</v>
      </c>
      <c r="C35" s="20" t="s">
        <v>35</v>
      </c>
      <c r="D35" s="46">
        <v>0</v>
      </c>
      <c r="E35" s="46">
        <v>8645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8645</v>
      </c>
      <c r="O35" s="47">
        <f t="shared" si="1"/>
        <v>0.14148473045072174</v>
      </c>
      <c r="P35" s="9"/>
    </row>
    <row r="36" spans="1:16" ht="15">
      <c r="A36" s="12"/>
      <c r="B36" s="25">
        <v>337.2</v>
      </c>
      <c r="C36" s="20" t="s">
        <v>36</v>
      </c>
      <c r="D36" s="46">
        <v>46252</v>
      </c>
      <c r="E36" s="46">
        <v>26048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2">SUM(D36:M36)</f>
        <v>72300</v>
      </c>
      <c r="O36" s="47">
        <f t="shared" si="1"/>
        <v>1.183267323491866</v>
      </c>
      <c r="P36" s="9"/>
    </row>
    <row r="37" spans="1:16" ht="15">
      <c r="A37" s="12"/>
      <c r="B37" s="25">
        <v>337.3</v>
      </c>
      <c r="C37" s="20" t="s">
        <v>37</v>
      </c>
      <c r="D37" s="46">
        <v>588312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588312</v>
      </c>
      <c r="O37" s="47">
        <f aca="true" t="shared" si="8" ref="O37:O68">(N37/O$76)</f>
        <v>9.628359137180452</v>
      </c>
      <c r="P37" s="9"/>
    </row>
    <row r="38" spans="1:16" ht="15">
      <c r="A38" s="12"/>
      <c r="B38" s="25">
        <v>337.4</v>
      </c>
      <c r="C38" s="20" t="s">
        <v>38</v>
      </c>
      <c r="D38" s="46">
        <v>95276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95276</v>
      </c>
      <c r="O38" s="47">
        <f t="shared" si="8"/>
        <v>1.559294294785768</v>
      </c>
      <c r="P38" s="9"/>
    </row>
    <row r="39" spans="1:16" ht="15">
      <c r="A39" s="12"/>
      <c r="B39" s="25">
        <v>337.7</v>
      </c>
      <c r="C39" s="20" t="s">
        <v>39</v>
      </c>
      <c r="D39" s="46">
        <v>0</v>
      </c>
      <c r="E39" s="46">
        <v>0</v>
      </c>
      <c r="F39" s="46">
        <v>0</v>
      </c>
      <c r="G39" s="46">
        <v>50760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50760</v>
      </c>
      <c r="O39" s="47">
        <f t="shared" si="8"/>
        <v>0.8307420379038329</v>
      </c>
      <c r="P39" s="9"/>
    </row>
    <row r="40" spans="1:16" ht="15">
      <c r="A40" s="12"/>
      <c r="B40" s="25">
        <v>338</v>
      </c>
      <c r="C40" s="20" t="s">
        <v>40</v>
      </c>
      <c r="D40" s="46">
        <v>74054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74054</v>
      </c>
      <c r="O40" s="47">
        <f t="shared" si="8"/>
        <v>1.2119734214919315</v>
      </c>
      <c r="P40" s="9"/>
    </row>
    <row r="41" spans="1:16" ht="15">
      <c r="A41" s="12"/>
      <c r="B41" s="25">
        <v>339</v>
      </c>
      <c r="C41" s="20" t="s">
        <v>41</v>
      </c>
      <c r="D41" s="46">
        <v>1307327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1307327</v>
      </c>
      <c r="O41" s="47">
        <f t="shared" si="8"/>
        <v>21.395813557657686</v>
      </c>
      <c r="P41" s="9"/>
    </row>
    <row r="42" spans="1:16" ht="15.75">
      <c r="A42" s="29" t="s">
        <v>46</v>
      </c>
      <c r="B42" s="30"/>
      <c r="C42" s="31"/>
      <c r="D42" s="32">
        <f aca="true" t="shared" si="9" ref="D42:M42">SUM(D43:D56)</f>
        <v>1568464</v>
      </c>
      <c r="E42" s="32">
        <f t="shared" si="9"/>
        <v>2547039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21658900</v>
      </c>
      <c r="J42" s="32">
        <f t="shared" si="9"/>
        <v>1149618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26924021</v>
      </c>
      <c r="O42" s="45">
        <f t="shared" si="8"/>
        <v>440.6405845962489</v>
      </c>
      <c r="P42" s="10"/>
    </row>
    <row r="43" spans="1:16" ht="15">
      <c r="A43" s="12"/>
      <c r="B43" s="25">
        <v>341.2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1149618</v>
      </c>
      <c r="K43" s="46">
        <v>0</v>
      </c>
      <c r="L43" s="46">
        <v>0</v>
      </c>
      <c r="M43" s="46">
        <v>0</v>
      </c>
      <c r="N43" s="46">
        <f aca="true" t="shared" si="10" ref="N43:N56">SUM(D43:M43)</f>
        <v>1149618</v>
      </c>
      <c r="O43" s="47">
        <f t="shared" si="8"/>
        <v>18.81473601518772</v>
      </c>
      <c r="P43" s="9"/>
    </row>
    <row r="44" spans="1:16" ht="15">
      <c r="A44" s="12"/>
      <c r="B44" s="25">
        <v>341.9</v>
      </c>
      <c r="C44" s="20" t="s">
        <v>50</v>
      </c>
      <c r="D44" s="46">
        <v>239814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239814</v>
      </c>
      <c r="O44" s="47">
        <f t="shared" si="8"/>
        <v>3.9248142450328958</v>
      </c>
      <c r="P44" s="9"/>
    </row>
    <row r="45" spans="1:16" ht="15">
      <c r="A45" s="12"/>
      <c r="B45" s="25">
        <v>342.2</v>
      </c>
      <c r="C45" s="20" t="s">
        <v>52</v>
      </c>
      <c r="D45" s="46">
        <v>0</v>
      </c>
      <c r="E45" s="46">
        <v>2451044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2451044</v>
      </c>
      <c r="O45" s="47">
        <f t="shared" si="8"/>
        <v>40.11397335602763</v>
      </c>
      <c r="P45" s="9"/>
    </row>
    <row r="46" spans="1:16" ht="15">
      <c r="A46" s="12"/>
      <c r="B46" s="25">
        <v>342.5</v>
      </c>
      <c r="C46" s="20" t="s">
        <v>53</v>
      </c>
      <c r="D46" s="46">
        <v>295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295</v>
      </c>
      <c r="O46" s="47">
        <f t="shared" si="8"/>
        <v>0.004827992537069163</v>
      </c>
      <c r="P46" s="9"/>
    </row>
    <row r="47" spans="1:16" ht="15">
      <c r="A47" s="12"/>
      <c r="B47" s="25">
        <v>342.9</v>
      </c>
      <c r="C47" s="20" t="s">
        <v>54</v>
      </c>
      <c r="D47" s="46">
        <v>5104</v>
      </c>
      <c r="E47" s="46">
        <v>8960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14064</v>
      </c>
      <c r="O47" s="47">
        <f t="shared" si="8"/>
        <v>0.23017249844522275</v>
      </c>
      <c r="P47" s="9"/>
    </row>
    <row r="48" spans="1:16" ht="15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8059338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8059338</v>
      </c>
      <c r="O48" s="47">
        <f t="shared" si="8"/>
        <v>131.89974141599293</v>
      </c>
      <c r="P48" s="9"/>
    </row>
    <row r="49" spans="1:16" ht="15">
      <c r="A49" s="12"/>
      <c r="B49" s="25">
        <v>343.4</v>
      </c>
      <c r="C49" s="20" t="s">
        <v>56</v>
      </c>
      <c r="D49" s="46">
        <v>291562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291562</v>
      </c>
      <c r="O49" s="47">
        <f t="shared" si="8"/>
        <v>4.7717259664168115</v>
      </c>
      <c r="P49" s="9"/>
    </row>
    <row r="50" spans="1:16" ht="15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13064451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13064451</v>
      </c>
      <c r="O50" s="47">
        <f t="shared" si="8"/>
        <v>213.8138031488331</v>
      </c>
      <c r="P50" s="9"/>
    </row>
    <row r="51" spans="1:16" ht="15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535111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535111</v>
      </c>
      <c r="O51" s="47">
        <f t="shared" si="8"/>
        <v>8.757667506791922</v>
      </c>
      <c r="P51" s="9"/>
    </row>
    <row r="52" spans="1:16" ht="15">
      <c r="A52" s="12"/>
      <c r="B52" s="25">
        <v>343.9</v>
      </c>
      <c r="C52" s="20" t="s">
        <v>59</v>
      </c>
      <c r="D52" s="46">
        <v>267368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267368</v>
      </c>
      <c r="O52" s="47">
        <f t="shared" si="8"/>
        <v>4.3757651140715526</v>
      </c>
      <c r="P52" s="9"/>
    </row>
    <row r="53" spans="1:16" ht="15">
      <c r="A53" s="12"/>
      <c r="B53" s="25">
        <v>344.3</v>
      </c>
      <c r="C53" s="20" t="s">
        <v>60</v>
      </c>
      <c r="D53" s="46">
        <v>44806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44806</v>
      </c>
      <c r="O53" s="47">
        <f t="shared" si="8"/>
        <v>0.7332984190370201</v>
      </c>
      <c r="P53" s="9"/>
    </row>
    <row r="54" spans="1:16" ht="15">
      <c r="A54" s="12"/>
      <c r="B54" s="25">
        <v>347.2</v>
      </c>
      <c r="C54" s="20" t="s">
        <v>61</v>
      </c>
      <c r="D54" s="46">
        <v>681162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681162</v>
      </c>
      <c r="O54" s="47">
        <f t="shared" si="8"/>
        <v>11.147949330627476</v>
      </c>
      <c r="P54" s="9"/>
    </row>
    <row r="55" spans="1:16" ht="15">
      <c r="A55" s="12"/>
      <c r="B55" s="25">
        <v>347.3</v>
      </c>
      <c r="C55" s="20" t="s">
        <v>62</v>
      </c>
      <c r="D55" s="46">
        <v>0</v>
      </c>
      <c r="E55" s="46">
        <v>87035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87035</v>
      </c>
      <c r="O55" s="47">
        <f t="shared" si="8"/>
        <v>1.4244214591993716</v>
      </c>
      <c r="P55" s="9"/>
    </row>
    <row r="56" spans="1:16" ht="15">
      <c r="A56" s="12"/>
      <c r="B56" s="25">
        <v>347.4</v>
      </c>
      <c r="C56" s="20" t="s">
        <v>63</v>
      </c>
      <c r="D56" s="46">
        <v>38353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38353</v>
      </c>
      <c r="O56" s="47">
        <f t="shared" si="8"/>
        <v>0.6276881280481817</v>
      </c>
      <c r="P56" s="9"/>
    </row>
    <row r="57" spans="1:16" ht="15.75">
      <c r="A57" s="29" t="s">
        <v>47</v>
      </c>
      <c r="B57" s="30"/>
      <c r="C57" s="31"/>
      <c r="D57" s="32">
        <f aca="true" t="shared" si="11" ref="D57:M57">SUM(D58:D59)</f>
        <v>734987</v>
      </c>
      <c r="E57" s="32">
        <f t="shared" si="11"/>
        <v>418126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1153113</v>
      </c>
      <c r="O57" s="45">
        <f t="shared" si="8"/>
        <v>18.87193545219469</v>
      </c>
      <c r="P57" s="10"/>
    </row>
    <row r="58" spans="1:16" ht="15">
      <c r="A58" s="13"/>
      <c r="B58" s="39">
        <v>351.9</v>
      </c>
      <c r="C58" s="21" t="s">
        <v>67</v>
      </c>
      <c r="D58" s="46">
        <v>248101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248101</v>
      </c>
      <c r="O58" s="47">
        <f t="shared" si="8"/>
        <v>4.060439920133547</v>
      </c>
      <c r="P58" s="9"/>
    </row>
    <row r="59" spans="1:16" ht="15">
      <c r="A59" s="13"/>
      <c r="B59" s="39">
        <v>354</v>
      </c>
      <c r="C59" s="21" t="s">
        <v>66</v>
      </c>
      <c r="D59" s="46">
        <v>486886</v>
      </c>
      <c r="E59" s="46">
        <v>418126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905012</v>
      </c>
      <c r="O59" s="47">
        <f t="shared" si="8"/>
        <v>14.811495532061144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SUM(D61:D69)</f>
        <v>3691444</v>
      </c>
      <c r="E60" s="32">
        <f t="shared" si="12"/>
        <v>75245</v>
      </c>
      <c r="F60" s="32">
        <f t="shared" si="12"/>
        <v>5150</v>
      </c>
      <c r="G60" s="32">
        <f t="shared" si="12"/>
        <v>453382</v>
      </c>
      <c r="H60" s="32">
        <f t="shared" si="12"/>
        <v>0</v>
      </c>
      <c r="I60" s="32">
        <f t="shared" si="12"/>
        <v>137451</v>
      </c>
      <c r="J60" s="32">
        <f t="shared" si="12"/>
        <v>137919</v>
      </c>
      <c r="K60" s="32">
        <f t="shared" si="12"/>
        <v>26967008</v>
      </c>
      <c r="L60" s="32">
        <f t="shared" si="12"/>
        <v>0</v>
      </c>
      <c r="M60" s="32">
        <f t="shared" si="12"/>
        <v>0</v>
      </c>
      <c r="N60" s="32">
        <f>SUM(D60:M60)</f>
        <v>31467599</v>
      </c>
      <c r="O60" s="45">
        <f t="shared" si="8"/>
        <v>515.0011292592714</v>
      </c>
      <c r="P60" s="10"/>
    </row>
    <row r="61" spans="1:16" ht="15">
      <c r="A61" s="12"/>
      <c r="B61" s="25">
        <v>361.1</v>
      </c>
      <c r="C61" s="20" t="s">
        <v>68</v>
      </c>
      <c r="D61" s="46">
        <v>181075</v>
      </c>
      <c r="E61" s="46">
        <v>70624</v>
      </c>
      <c r="F61" s="46">
        <v>8481</v>
      </c>
      <c r="G61" s="46">
        <v>157264</v>
      </c>
      <c r="H61" s="46">
        <v>0</v>
      </c>
      <c r="I61" s="46">
        <v>210734</v>
      </c>
      <c r="J61" s="46">
        <v>53537</v>
      </c>
      <c r="K61" s="46">
        <v>1041270</v>
      </c>
      <c r="L61" s="46">
        <v>0</v>
      </c>
      <c r="M61" s="46">
        <v>0</v>
      </c>
      <c r="N61" s="46">
        <f>SUM(D61:M61)</f>
        <v>1722985</v>
      </c>
      <c r="O61" s="47">
        <f t="shared" si="8"/>
        <v>28.198504140617327</v>
      </c>
      <c r="P61" s="9"/>
    </row>
    <row r="62" spans="1:16" ht="15">
      <c r="A62" s="12"/>
      <c r="B62" s="25">
        <v>361.2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940045</v>
      </c>
      <c r="L62" s="46">
        <v>0</v>
      </c>
      <c r="M62" s="46">
        <v>0</v>
      </c>
      <c r="N62" s="46">
        <f aca="true" t="shared" si="13" ref="N62:N69">SUM(D62:M62)</f>
        <v>940045</v>
      </c>
      <c r="O62" s="47">
        <f t="shared" si="8"/>
        <v>15.3848482864718</v>
      </c>
      <c r="P62" s="9"/>
    </row>
    <row r="63" spans="1:16" ht="15">
      <c r="A63" s="12"/>
      <c r="B63" s="25">
        <v>361.3</v>
      </c>
      <c r="C63" s="20" t="s">
        <v>70</v>
      </c>
      <c r="D63" s="46">
        <v>-72699</v>
      </c>
      <c r="E63" s="46">
        <v>-27909</v>
      </c>
      <c r="F63" s="46">
        <v>-3331</v>
      </c>
      <c r="G63" s="46">
        <v>-68235</v>
      </c>
      <c r="H63" s="46">
        <v>0</v>
      </c>
      <c r="I63" s="46">
        <v>-91434</v>
      </c>
      <c r="J63" s="46">
        <v>-23178</v>
      </c>
      <c r="K63" s="46">
        <v>14705244</v>
      </c>
      <c r="L63" s="46">
        <v>0</v>
      </c>
      <c r="M63" s="46">
        <v>0</v>
      </c>
      <c r="N63" s="46">
        <f t="shared" si="13"/>
        <v>14418458</v>
      </c>
      <c r="O63" s="47">
        <f t="shared" si="8"/>
        <v>235.9735851526955</v>
      </c>
      <c r="P63" s="9"/>
    </row>
    <row r="64" spans="1:16" ht="15">
      <c r="A64" s="12"/>
      <c r="B64" s="25">
        <v>362</v>
      </c>
      <c r="C64" s="20" t="s">
        <v>72</v>
      </c>
      <c r="D64" s="46">
        <v>689598</v>
      </c>
      <c r="E64" s="46">
        <v>0</v>
      </c>
      <c r="F64" s="46">
        <v>0</v>
      </c>
      <c r="G64" s="46">
        <v>75000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764598</v>
      </c>
      <c r="O64" s="47">
        <f t="shared" si="8"/>
        <v>12.513469280874602</v>
      </c>
      <c r="P64" s="9"/>
    </row>
    <row r="65" spans="1:16" ht="15">
      <c r="A65" s="12"/>
      <c r="B65" s="25">
        <v>364</v>
      </c>
      <c r="C65" s="20" t="s">
        <v>73</v>
      </c>
      <c r="D65" s="46">
        <v>61195</v>
      </c>
      <c r="E65" s="46">
        <v>0</v>
      </c>
      <c r="F65" s="46">
        <v>0</v>
      </c>
      <c r="G65" s="46">
        <v>0</v>
      </c>
      <c r="H65" s="46">
        <v>0</v>
      </c>
      <c r="I65" s="46">
        <v>5275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66470</v>
      </c>
      <c r="O65" s="47">
        <f t="shared" si="8"/>
        <v>1.087853098098262</v>
      </c>
      <c r="P65" s="9"/>
    </row>
    <row r="66" spans="1:16" ht="15">
      <c r="A66" s="12"/>
      <c r="B66" s="25">
        <v>365</v>
      </c>
      <c r="C66" s="20" t="s">
        <v>74</v>
      </c>
      <c r="D66" s="46">
        <v>2294</v>
      </c>
      <c r="E66" s="46">
        <v>0</v>
      </c>
      <c r="F66" s="46">
        <v>0</v>
      </c>
      <c r="G66" s="46">
        <v>0</v>
      </c>
      <c r="H66" s="46">
        <v>0</v>
      </c>
      <c r="I66" s="46">
        <v>6977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9271</v>
      </c>
      <c r="O66" s="47">
        <f t="shared" si="8"/>
        <v>0.15172989427514647</v>
      </c>
      <c r="P66" s="9"/>
    </row>
    <row r="67" spans="1:16" ht="15">
      <c r="A67" s="12"/>
      <c r="B67" s="25">
        <v>366</v>
      </c>
      <c r="C67" s="20" t="s">
        <v>75</v>
      </c>
      <c r="D67" s="46">
        <v>1201</v>
      </c>
      <c r="E67" s="46">
        <v>10792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11993</v>
      </c>
      <c r="O67" s="47">
        <f t="shared" si="8"/>
        <v>0.19627835422735754</v>
      </c>
      <c r="P67" s="9"/>
    </row>
    <row r="68" spans="1:16" ht="15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10274734</v>
      </c>
      <c r="L68" s="46">
        <v>0</v>
      </c>
      <c r="M68" s="46">
        <v>0</v>
      </c>
      <c r="N68" s="46">
        <f t="shared" si="13"/>
        <v>10274734</v>
      </c>
      <c r="O68" s="47">
        <f t="shared" si="8"/>
        <v>168.15708160125692</v>
      </c>
      <c r="P68" s="9"/>
    </row>
    <row r="69" spans="1:16" ht="15">
      <c r="A69" s="12"/>
      <c r="B69" s="25">
        <v>369.9</v>
      </c>
      <c r="C69" s="20" t="s">
        <v>77</v>
      </c>
      <c r="D69" s="46">
        <v>2828780</v>
      </c>
      <c r="E69" s="46">
        <v>21738</v>
      </c>
      <c r="F69" s="46">
        <v>0</v>
      </c>
      <c r="G69" s="46">
        <v>289353</v>
      </c>
      <c r="H69" s="46">
        <v>0</v>
      </c>
      <c r="I69" s="46">
        <v>5899</v>
      </c>
      <c r="J69" s="46">
        <v>107560</v>
      </c>
      <c r="K69" s="46">
        <v>5715</v>
      </c>
      <c r="L69" s="46">
        <v>0</v>
      </c>
      <c r="M69" s="46">
        <v>0</v>
      </c>
      <c r="N69" s="46">
        <f t="shared" si="13"/>
        <v>3259045</v>
      </c>
      <c r="O69" s="47">
        <f aca="true" t="shared" si="14" ref="O69:O74">(N69/O$76)</f>
        <v>53.337779450754475</v>
      </c>
      <c r="P69" s="9"/>
    </row>
    <row r="70" spans="1:16" ht="15.75">
      <c r="A70" s="29" t="s">
        <v>48</v>
      </c>
      <c r="B70" s="30"/>
      <c r="C70" s="31"/>
      <c r="D70" s="32">
        <f aca="true" t="shared" si="15" ref="D70:M70">SUM(D71:D73)</f>
        <v>2206900</v>
      </c>
      <c r="E70" s="32">
        <f t="shared" si="15"/>
        <v>6581789</v>
      </c>
      <c r="F70" s="32">
        <f t="shared" si="15"/>
        <v>2672600</v>
      </c>
      <c r="G70" s="32">
        <f t="shared" si="15"/>
        <v>3667292</v>
      </c>
      <c r="H70" s="32">
        <f t="shared" si="15"/>
        <v>0</v>
      </c>
      <c r="I70" s="32">
        <f t="shared" si="15"/>
        <v>426128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15554709</v>
      </c>
      <c r="O70" s="45">
        <f t="shared" si="14"/>
        <v>254.5695558246866</v>
      </c>
      <c r="P70" s="9"/>
    </row>
    <row r="71" spans="1:16" ht="15">
      <c r="A71" s="12"/>
      <c r="B71" s="25">
        <v>381</v>
      </c>
      <c r="C71" s="20" t="s">
        <v>78</v>
      </c>
      <c r="D71" s="46">
        <v>2206900</v>
      </c>
      <c r="E71" s="46">
        <v>5974122</v>
      </c>
      <c r="F71" s="46">
        <v>2672600</v>
      </c>
      <c r="G71" s="46">
        <v>3667292</v>
      </c>
      <c r="H71" s="46">
        <v>0</v>
      </c>
      <c r="I71" s="46">
        <v>329508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14850422</v>
      </c>
      <c r="O71" s="47">
        <f t="shared" si="14"/>
        <v>243.04314097738208</v>
      </c>
      <c r="P71" s="9"/>
    </row>
    <row r="72" spans="1:16" ht="15">
      <c r="A72" s="12"/>
      <c r="B72" s="25">
        <v>383</v>
      </c>
      <c r="C72" s="20" t="s">
        <v>96</v>
      </c>
      <c r="D72" s="46">
        <v>0</v>
      </c>
      <c r="E72" s="46">
        <v>607667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607667</v>
      </c>
      <c r="O72" s="47">
        <f t="shared" si="14"/>
        <v>9.94512454584138</v>
      </c>
      <c r="P72" s="9"/>
    </row>
    <row r="73" spans="1:16" ht="15.75" thickBot="1">
      <c r="A73" s="12"/>
      <c r="B73" s="25">
        <v>389.4</v>
      </c>
      <c r="C73" s="20" t="s">
        <v>107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96620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96620</v>
      </c>
      <c r="O73" s="47">
        <f t="shared" si="14"/>
        <v>1.5812903014631272</v>
      </c>
      <c r="P73" s="9"/>
    </row>
    <row r="74" spans="1:119" ht="16.5" thickBot="1">
      <c r="A74" s="14" t="s">
        <v>64</v>
      </c>
      <c r="B74" s="23"/>
      <c r="C74" s="22"/>
      <c r="D74" s="15">
        <f aca="true" t="shared" si="16" ref="D74:M74">SUM(D5,D15,D22,D42,D57,D60,D70)</f>
        <v>45129792</v>
      </c>
      <c r="E74" s="15">
        <f t="shared" si="16"/>
        <v>25262557</v>
      </c>
      <c r="F74" s="15">
        <f t="shared" si="16"/>
        <v>2899819</v>
      </c>
      <c r="G74" s="15">
        <f t="shared" si="16"/>
        <v>5572232</v>
      </c>
      <c r="H74" s="15">
        <f t="shared" si="16"/>
        <v>0</v>
      </c>
      <c r="I74" s="15">
        <f t="shared" si="16"/>
        <v>27328971</v>
      </c>
      <c r="J74" s="15">
        <f t="shared" si="16"/>
        <v>1287537</v>
      </c>
      <c r="K74" s="15">
        <f t="shared" si="16"/>
        <v>27970315</v>
      </c>
      <c r="L74" s="15">
        <f t="shared" si="16"/>
        <v>0</v>
      </c>
      <c r="M74" s="15">
        <f t="shared" si="16"/>
        <v>0</v>
      </c>
      <c r="N74" s="15">
        <f>SUM(D74:M74)</f>
        <v>135451223</v>
      </c>
      <c r="O74" s="38">
        <f t="shared" si="14"/>
        <v>2216.8050636640373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108</v>
      </c>
      <c r="M76" s="48"/>
      <c r="N76" s="48"/>
      <c r="O76" s="43">
        <v>61102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24761684</v>
      </c>
      <c r="E5" s="27">
        <f t="shared" si="0"/>
        <v>381146</v>
      </c>
      <c r="F5" s="27">
        <f t="shared" si="0"/>
        <v>222832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989071</v>
      </c>
      <c r="L5" s="27">
        <f t="shared" si="0"/>
        <v>0</v>
      </c>
      <c r="M5" s="27">
        <f t="shared" si="0"/>
        <v>0</v>
      </c>
      <c r="N5" s="28">
        <f>SUM(D5:M5)</f>
        <v>26354733</v>
      </c>
      <c r="O5" s="33">
        <f aca="true" t="shared" si="1" ref="O5:O36">(N5/O$75)</f>
        <v>434.7602731816757</v>
      </c>
      <c r="P5" s="6"/>
    </row>
    <row r="6" spans="1:16" ht="15">
      <c r="A6" s="12"/>
      <c r="B6" s="25">
        <v>311</v>
      </c>
      <c r="C6" s="20" t="s">
        <v>2</v>
      </c>
      <c r="D6" s="46">
        <v>16158683</v>
      </c>
      <c r="E6" s="46">
        <v>0</v>
      </c>
      <c r="F6" s="46">
        <v>222832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16381515</v>
      </c>
      <c r="O6" s="47">
        <f t="shared" si="1"/>
        <v>270.237301836058</v>
      </c>
      <c r="P6" s="9"/>
    </row>
    <row r="7" spans="1:16" ht="15">
      <c r="A7" s="12"/>
      <c r="B7" s="25">
        <v>312.41</v>
      </c>
      <c r="C7" s="20" t="s">
        <v>92</v>
      </c>
      <c r="D7" s="46">
        <v>57945</v>
      </c>
      <c r="E7" s="46">
        <v>381146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439091</v>
      </c>
      <c r="O7" s="47">
        <f t="shared" si="1"/>
        <v>7.243455022352728</v>
      </c>
      <c r="P7" s="9"/>
    </row>
    <row r="8" spans="1:16" ht="15">
      <c r="A8" s="12"/>
      <c r="B8" s="25">
        <v>312.42</v>
      </c>
      <c r="C8" s="20" t="s">
        <v>93</v>
      </c>
      <c r="D8" s="46">
        <v>606749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606749</v>
      </c>
      <c r="O8" s="47">
        <f t="shared" si="1"/>
        <v>10.009221531203089</v>
      </c>
      <c r="P8" s="9"/>
    </row>
    <row r="9" spans="1:16" ht="15">
      <c r="A9" s="12"/>
      <c r="B9" s="25">
        <v>312.51</v>
      </c>
      <c r="C9" s="20" t="s">
        <v>94</v>
      </c>
      <c r="D9" s="46">
        <v>593971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593971</v>
      </c>
      <c r="L9" s="46">
        <v>0</v>
      </c>
      <c r="M9" s="46">
        <v>0</v>
      </c>
      <c r="N9" s="46">
        <f>SUM(D9:M9)</f>
        <v>1187942</v>
      </c>
      <c r="O9" s="47">
        <f t="shared" si="1"/>
        <v>19.59685907058843</v>
      </c>
      <c r="P9" s="9"/>
    </row>
    <row r="10" spans="1:16" ht="15">
      <c r="A10" s="12"/>
      <c r="B10" s="25">
        <v>312.52</v>
      </c>
      <c r="C10" s="20" t="s">
        <v>89</v>
      </c>
      <c r="D10" s="46">
        <v>395100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395100</v>
      </c>
      <c r="L10" s="46">
        <v>0</v>
      </c>
      <c r="M10" s="46">
        <v>0</v>
      </c>
      <c r="N10" s="46">
        <f>SUM(D10:M10)</f>
        <v>790200</v>
      </c>
      <c r="O10" s="47">
        <f t="shared" si="1"/>
        <v>13.03551691713819</v>
      </c>
      <c r="P10" s="9"/>
    </row>
    <row r="11" spans="1:16" ht="15">
      <c r="A11" s="12"/>
      <c r="B11" s="25">
        <v>314.1</v>
      </c>
      <c r="C11" s="20" t="s">
        <v>100</v>
      </c>
      <c r="D11" s="46">
        <v>3185834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3185834</v>
      </c>
      <c r="O11" s="47">
        <f t="shared" si="1"/>
        <v>52.555040498853494</v>
      </c>
      <c r="P11" s="9"/>
    </row>
    <row r="12" spans="1:16" ht="15">
      <c r="A12" s="12"/>
      <c r="B12" s="25">
        <v>314.8</v>
      </c>
      <c r="C12" s="20" t="s">
        <v>11</v>
      </c>
      <c r="D12" s="46">
        <v>155713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155713</v>
      </c>
      <c r="O12" s="47">
        <f t="shared" si="1"/>
        <v>2.5687160791171086</v>
      </c>
      <c r="P12" s="9"/>
    </row>
    <row r="13" spans="1:16" ht="15">
      <c r="A13" s="12"/>
      <c r="B13" s="25">
        <v>315</v>
      </c>
      <c r="C13" s="20" t="s">
        <v>12</v>
      </c>
      <c r="D13" s="46">
        <v>2843342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2843342</v>
      </c>
      <c r="O13" s="47">
        <f t="shared" si="1"/>
        <v>46.90512875501081</v>
      </c>
      <c r="P13" s="9"/>
    </row>
    <row r="14" spans="1:16" ht="15">
      <c r="A14" s="12"/>
      <c r="B14" s="25">
        <v>316</v>
      </c>
      <c r="C14" s="20" t="s">
        <v>13</v>
      </c>
      <c r="D14" s="46">
        <v>764347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764347</v>
      </c>
      <c r="O14" s="47">
        <f t="shared" si="1"/>
        <v>12.609033471353866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SUM(D16:D20)</f>
        <v>4409430</v>
      </c>
      <c r="E15" s="32">
        <f t="shared" si="3"/>
        <v>10771391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15180821</v>
      </c>
      <c r="O15" s="45">
        <f t="shared" si="1"/>
        <v>250.43007967798874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1979975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1979975</v>
      </c>
      <c r="O16" s="47">
        <f t="shared" si="1"/>
        <v>32.66261403190419</v>
      </c>
      <c r="P16" s="9"/>
    </row>
    <row r="17" spans="1:16" ht="15">
      <c r="A17" s="12"/>
      <c r="B17" s="25">
        <v>323.1</v>
      </c>
      <c r="C17" s="20" t="s">
        <v>15</v>
      </c>
      <c r="D17" s="46">
        <v>3126258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3126258</v>
      </c>
      <c r="O17" s="47">
        <f t="shared" si="1"/>
        <v>51.57224632540952</v>
      </c>
      <c r="P17" s="9"/>
    </row>
    <row r="18" spans="1:16" ht="15">
      <c r="A18" s="12"/>
      <c r="B18" s="25">
        <v>323.7</v>
      </c>
      <c r="C18" s="20" t="s">
        <v>16</v>
      </c>
      <c r="D18" s="46">
        <v>1222777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1222777</v>
      </c>
      <c r="O18" s="47">
        <f t="shared" si="1"/>
        <v>20.17151388178624</v>
      </c>
      <c r="P18" s="9"/>
    </row>
    <row r="19" spans="1:16" ht="15">
      <c r="A19" s="12"/>
      <c r="B19" s="25">
        <v>323.9</v>
      </c>
      <c r="C19" s="20" t="s">
        <v>17</v>
      </c>
      <c r="D19" s="46">
        <v>60395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60395</v>
      </c>
      <c r="O19" s="47">
        <f t="shared" si="1"/>
        <v>0.9963047889275639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8791416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8791416</v>
      </c>
      <c r="O20" s="47">
        <f t="shared" si="1"/>
        <v>145.02740064996124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SUM(D22:D40)</f>
        <v>6644684</v>
      </c>
      <c r="E21" s="32">
        <f t="shared" si="5"/>
        <v>2644694</v>
      </c>
      <c r="F21" s="32">
        <f t="shared" si="5"/>
        <v>0</v>
      </c>
      <c r="G21" s="32">
        <f t="shared" si="5"/>
        <v>91622</v>
      </c>
      <c r="H21" s="32">
        <f t="shared" si="5"/>
        <v>0</v>
      </c>
      <c r="I21" s="32">
        <f t="shared" si="5"/>
        <v>4701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9385701</v>
      </c>
      <c r="O21" s="45">
        <f t="shared" si="1"/>
        <v>154.83101007934806</v>
      </c>
      <c r="P21" s="10"/>
    </row>
    <row r="22" spans="1:16" ht="15">
      <c r="A22" s="12"/>
      <c r="B22" s="25">
        <v>331.1</v>
      </c>
      <c r="C22" s="20" t="s">
        <v>20</v>
      </c>
      <c r="D22" s="46">
        <v>0</v>
      </c>
      <c r="E22" s="46">
        <v>645023</v>
      </c>
      <c r="F22" s="46">
        <v>0</v>
      </c>
      <c r="G22" s="46">
        <v>45053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690076</v>
      </c>
      <c r="O22" s="47">
        <f t="shared" si="1"/>
        <v>11.383823553671292</v>
      </c>
      <c r="P22" s="9"/>
    </row>
    <row r="23" spans="1:16" ht="15">
      <c r="A23" s="12"/>
      <c r="B23" s="25">
        <v>331.2</v>
      </c>
      <c r="C23" s="20" t="s">
        <v>21</v>
      </c>
      <c r="D23" s="46">
        <v>0</v>
      </c>
      <c r="E23" s="46">
        <v>25547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25547</v>
      </c>
      <c r="O23" s="47">
        <f t="shared" si="1"/>
        <v>0.4214355235157294</v>
      </c>
      <c r="P23" s="9"/>
    </row>
    <row r="24" spans="1:16" ht="15">
      <c r="A24" s="12"/>
      <c r="B24" s="25">
        <v>331.5</v>
      </c>
      <c r="C24" s="20" t="s">
        <v>23</v>
      </c>
      <c r="D24" s="46">
        <v>0</v>
      </c>
      <c r="E24" s="46">
        <v>1527578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1527578</v>
      </c>
      <c r="O24" s="47">
        <f t="shared" si="1"/>
        <v>25.19965687325756</v>
      </c>
      <c r="P24" s="9"/>
    </row>
    <row r="25" spans="1:16" ht="15">
      <c r="A25" s="12"/>
      <c r="B25" s="25">
        <v>331.7</v>
      </c>
      <c r="C25" s="20" t="s">
        <v>24</v>
      </c>
      <c r="D25" s="46">
        <v>0</v>
      </c>
      <c r="E25" s="46">
        <v>17435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17435</v>
      </c>
      <c r="O25" s="47">
        <f t="shared" si="1"/>
        <v>0.2876160939639387</v>
      </c>
      <c r="P25" s="9"/>
    </row>
    <row r="26" spans="1:16" ht="15">
      <c r="A26" s="12"/>
      <c r="B26" s="25">
        <v>334.1</v>
      </c>
      <c r="C26" s="20" t="s">
        <v>25</v>
      </c>
      <c r="D26" s="46">
        <v>0</v>
      </c>
      <c r="E26" s="46">
        <v>171125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171125</v>
      </c>
      <c r="O26" s="47">
        <f t="shared" si="1"/>
        <v>2.8229597980831094</v>
      </c>
      <c r="P26" s="9"/>
    </row>
    <row r="27" spans="1:16" ht="15">
      <c r="A27" s="12"/>
      <c r="B27" s="25">
        <v>334.2</v>
      </c>
      <c r="C27" s="20" t="s">
        <v>26</v>
      </c>
      <c r="D27" s="46">
        <v>0</v>
      </c>
      <c r="E27" s="46">
        <v>90423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90423</v>
      </c>
      <c r="O27" s="47">
        <f t="shared" si="1"/>
        <v>1.491661030370016</v>
      </c>
      <c r="P27" s="9"/>
    </row>
    <row r="28" spans="1:16" ht="15">
      <c r="A28" s="12"/>
      <c r="B28" s="25">
        <v>334.49</v>
      </c>
      <c r="C28" s="20" t="s">
        <v>101</v>
      </c>
      <c r="D28" s="46">
        <v>71421</v>
      </c>
      <c r="E28" s="46">
        <v>0</v>
      </c>
      <c r="F28" s="46">
        <v>0</v>
      </c>
      <c r="G28" s="46">
        <v>46569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117990</v>
      </c>
      <c r="O28" s="47">
        <f t="shared" si="1"/>
        <v>1.9464194394496774</v>
      </c>
      <c r="P28" s="9"/>
    </row>
    <row r="29" spans="1:16" ht="15">
      <c r="A29" s="12"/>
      <c r="B29" s="25">
        <v>334.5</v>
      </c>
      <c r="C29" s="20" t="s">
        <v>28</v>
      </c>
      <c r="D29" s="46">
        <v>0</v>
      </c>
      <c r="E29" s="46">
        <v>82864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82864</v>
      </c>
      <c r="O29" s="47">
        <f t="shared" si="1"/>
        <v>1.3669641531533017</v>
      </c>
      <c r="P29" s="9"/>
    </row>
    <row r="30" spans="1:16" ht="15">
      <c r="A30" s="12"/>
      <c r="B30" s="25">
        <v>335.12</v>
      </c>
      <c r="C30" s="20" t="s">
        <v>30</v>
      </c>
      <c r="D30" s="46">
        <v>1608230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1608230</v>
      </c>
      <c r="O30" s="47">
        <f t="shared" si="1"/>
        <v>26.530130817070557</v>
      </c>
      <c r="P30" s="9"/>
    </row>
    <row r="31" spans="1:16" ht="15">
      <c r="A31" s="12"/>
      <c r="B31" s="25">
        <v>335.15</v>
      </c>
      <c r="C31" s="20" t="s">
        <v>31</v>
      </c>
      <c r="D31" s="46">
        <v>14764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14764</v>
      </c>
      <c r="O31" s="47">
        <f t="shared" si="1"/>
        <v>0.24355400122073936</v>
      </c>
      <c r="P31" s="9"/>
    </row>
    <row r="32" spans="1:16" ht="15">
      <c r="A32" s="12"/>
      <c r="B32" s="25">
        <v>335.18</v>
      </c>
      <c r="C32" s="20" t="s">
        <v>32</v>
      </c>
      <c r="D32" s="46">
        <v>3140797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3140797</v>
      </c>
      <c r="O32" s="47">
        <f t="shared" si="1"/>
        <v>51.81208861907982</v>
      </c>
      <c r="P32" s="9"/>
    </row>
    <row r="33" spans="1:16" ht="15">
      <c r="A33" s="12"/>
      <c r="B33" s="25">
        <v>335.29</v>
      </c>
      <c r="C33" s="20" t="s">
        <v>33</v>
      </c>
      <c r="D33" s="46">
        <v>0</v>
      </c>
      <c r="E33" s="46">
        <v>40566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40566</v>
      </c>
      <c r="O33" s="47">
        <f t="shared" si="1"/>
        <v>0.6691961266269651</v>
      </c>
      <c r="P33" s="9"/>
    </row>
    <row r="34" spans="1:16" ht="15">
      <c r="A34" s="12"/>
      <c r="B34" s="25">
        <v>335.49</v>
      </c>
      <c r="C34" s="20" t="s">
        <v>34</v>
      </c>
      <c r="D34" s="46">
        <v>15899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15899</v>
      </c>
      <c r="O34" s="47">
        <f t="shared" si="1"/>
        <v>0.2622775037529487</v>
      </c>
      <c r="P34" s="9"/>
    </row>
    <row r="35" spans="1:16" ht="15">
      <c r="A35" s="12"/>
      <c r="B35" s="25">
        <v>335.5</v>
      </c>
      <c r="C35" s="20" t="s">
        <v>35</v>
      </c>
      <c r="D35" s="46">
        <v>0</v>
      </c>
      <c r="E35" s="46">
        <v>27017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27017</v>
      </c>
      <c r="O35" s="47">
        <f t="shared" si="1"/>
        <v>0.44568534617859085</v>
      </c>
      <c r="P35" s="9"/>
    </row>
    <row r="36" spans="1:16" ht="15">
      <c r="A36" s="12"/>
      <c r="B36" s="25">
        <v>337.2</v>
      </c>
      <c r="C36" s="20" t="s">
        <v>36</v>
      </c>
      <c r="D36" s="46">
        <v>75378</v>
      </c>
      <c r="E36" s="46">
        <v>17116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92494</v>
      </c>
      <c r="O36" s="47">
        <f t="shared" si="1"/>
        <v>1.5258252363120475</v>
      </c>
      <c r="P36" s="9"/>
    </row>
    <row r="37" spans="1:16" ht="15">
      <c r="A37" s="12"/>
      <c r="B37" s="25">
        <v>337.3</v>
      </c>
      <c r="C37" s="20" t="s">
        <v>37</v>
      </c>
      <c r="D37" s="46">
        <v>11142</v>
      </c>
      <c r="E37" s="46">
        <v>0</v>
      </c>
      <c r="F37" s="46">
        <v>0</v>
      </c>
      <c r="G37" s="46">
        <v>0</v>
      </c>
      <c r="H37" s="46">
        <v>0</v>
      </c>
      <c r="I37" s="46">
        <v>4701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15843</v>
      </c>
      <c r="O37" s="47">
        <f aca="true" t="shared" si="8" ref="O37:O68">(N37/O$75)</f>
        <v>0.26135370098483973</v>
      </c>
      <c r="P37" s="9"/>
    </row>
    <row r="38" spans="1:16" ht="15">
      <c r="A38" s="12"/>
      <c r="B38" s="25">
        <v>337.4</v>
      </c>
      <c r="C38" s="20" t="s">
        <v>38</v>
      </c>
      <c r="D38" s="46">
        <v>79291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79291</v>
      </c>
      <c r="O38" s="47">
        <f t="shared" si="8"/>
        <v>1.3080222372523467</v>
      </c>
      <c r="P38" s="9"/>
    </row>
    <row r="39" spans="1:16" ht="15">
      <c r="A39" s="12"/>
      <c r="B39" s="25">
        <v>338</v>
      </c>
      <c r="C39" s="20" t="s">
        <v>40</v>
      </c>
      <c r="D39" s="46">
        <v>38432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38432</v>
      </c>
      <c r="O39" s="47">
        <f t="shared" si="8"/>
        <v>0.6339926425708111</v>
      </c>
      <c r="P39" s="9"/>
    </row>
    <row r="40" spans="1:16" ht="15">
      <c r="A40" s="12"/>
      <c r="B40" s="25">
        <v>339</v>
      </c>
      <c r="C40" s="20" t="s">
        <v>41</v>
      </c>
      <c r="D40" s="46">
        <v>1589330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1589330</v>
      </c>
      <c r="O40" s="47">
        <f t="shared" si="8"/>
        <v>26.218347382833766</v>
      </c>
      <c r="P40" s="9"/>
    </row>
    <row r="41" spans="1:16" ht="15.75">
      <c r="A41" s="29" t="s">
        <v>46</v>
      </c>
      <c r="B41" s="30"/>
      <c r="C41" s="31"/>
      <c r="D41" s="32">
        <f aca="true" t="shared" si="9" ref="D41:M41">SUM(D42:D55)</f>
        <v>1534136</v>
      </c>
      <c r="E41" s="32">
        <f t="shared" si="9"/>
        <v>2187388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24965848</v>
      </c>
      <c r="J41" s="32">
        <f t="shared" si="9"/>
        <v>1511063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30198435</v>
      </c>
      <c r="O41" s="45">
        <f t="shared" si="8"/>
        <v>498.1678186707138</v>
      </c>
      <c r="P41" s="10"/>
    </row>
    <row r="42" spans="1:16" ht="15">
      <c r="A42" s="12"/>
      <c r="B42" s="25">
        <v>341.2</v>
      </c>
      <c r="C42" s="20" t="s">
        <v>49</v>
      </c>
      <c r="D42" s="46">
        <v>93130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1511063</v>
      </c>
      <c r="K42" s="46">
        <v>0</v>
      </c>
      <c r="L42" s="46">
        <v>0</v>
      </c>
      <c r="M42" s="46">
        <v>0</v>
      </c>
      <c r="N42" s="46">
        <f aca="true" t="shared" si="10" ref="N42:N55">SUM(D42:M42)</f>
        <v>1604193</v>
      </c>
      <c r="O42" s="47">
        <f t="shared" si="8"/>
        <v>26.4635345353767</v>
      </c>
      <c r="P42" s="9"/>
    </row>
    <row r="43" spans="1:16" ht="15">
      <c r="A43" s="12"/>
      <c r="B43" s="25">
        <v>341.9</v>
      </c>
      <c r="C43" s="20" t="s">
        <v>50</v>
      </c>
      <c r="D43" s="46">
        <v>264542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264542</v>
      </c>
      <c r="O43" s="47">
        <f t="shared" si="8"/>
        <v>4.364011283590953</v>
      </c>
      <c r="P43" s="9"/>
    </row>
    <row r="44" spans="1:16" ht="15">
      <c r="A44" s="12"/>
      <c r="B44" s="25">
        <v>342.1</v>
      </c>
      <c r="C44" s="20" t="s">
        <v>51</v>
      </c>
      <c r="D44" s="46">
        <v>1227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1227</v>
      </c>
      <c r="O44" s="47">
        <f t="shared" si="8"/>
        <v>0.02024117850838846</v>
      </c>
      <c r="P44" s="9"/>
    </row>
    <row r="45" spans="1:16" ht="15">
      <c r="A45" s="12"/>
      <c r="B45" s="25">
        <v>342.2</v>
      </c>
      <c r="C45" s="20" t="s">
        <v>52</v>
      </c>
      <c r="D45" s="46">
        <v>0</v>
      </c>
      <c r="E45" s="46">
        <v>2108284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2108284</v>
      </c>
      <c r="O45" s="47">
        <f t="shared" si="8"/>
        <v>34.779260627855955</v>
      </c>
      <c r="P45" s="9"/>
    </row>
    <row r="46" spans="1:16" ht="15">
      <c r="A46" s="12"/>
      <c r="B46" s="25">
        <v>342.9</v>
      </c>
      <c r="C46" s="20" t="s">
        <v>54</v>
      </c>
      <c r="D46" s="46">
        <v>7597</v>
      </c>
      <c r="E46" s="46">
        <v>8054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15651</v>
      </c>
      <c r="O46" s="47">
        <f t="shared" si="8"/>
        <v>0.258186377208466</v>
      </c>
      <c r="P46" s="9"/>
    </row>
    <row r="47" spans="1:16" ht="15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7551025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7551025</v>
      </c>
      <c r="O47" s="47">
        <f t="shared" si="8"/>
        <v>124.56531780464871</v>
      </c>
      <c r="P47" s="9"/>
    </row>
    <row r="48" spans="1:16" ht="15">
      <c r="A48" s="12"/>
      <c r="B48" s="25">
        <v>343.4</v>
      </c>
      <c r="C48" s="20" t="s">
        <v>56</v>
      </c>
      <c r="D48" s="46">
        <v>342088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342088</v>
      </c>
      <c r="O48" s="47">
        <f t="shared" si="8"/>
        <v>5.643247166729903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12122058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12122058</v>
      </c>
      <c r="O49" s="47">
        <f t="shared" si="8"/>
        <v>199.9712631353206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318433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318433</v>
      </c>
      <c r="O50" s="47">
        <f t="shared" si="8"/>
        <v>5.253022979593856</v>
      </c>
      <c r="P50" s="9"/>
    </row>
    <row r="51" spans="1:16" ht="15">
      <c r="A51" s="12"/>
      <c r="B51" s="25">
        <v>343.9</v>
      </c>
      <c r="C51" s="20" t="s">
        <v>59</v>
      </c>
      <c r="D51" s="46">
        <v>84592</v>
      </c>
      <c r="E51" s="46">
        <v>0</v>
      </c>
      <c r="F51" s="46">
        <v>0</v>
      </c>
      <c r="G51" s="46">
        <v>0</v>
      </c>
      <c r="H51" s="46">
        <v>0</v>
      </c>
      <c r="I51" s="46">
        <v>4974332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5058924</v>
      </c>
      <c r="O51" s="47">
        <f t="shared" si="8"/>
        <v>83.45442847951962</v>
      </c>
      <c r="P51" s="9"/>
    </row>
    <row r="52" spans="1:16" ht="15">
      <c r="A52" s="12"/>
      <c r="B52" s="25">
        <v>344.3</v>
      </c>
      <c r="C52" s="20" t="s">
        <v>60</v>
      </c>
      <c r="D52" s="46">
        <v>30064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30064</v>
      </c>
      <c r="O52" s="47">
        <f t="shared" si="8"/>
        <v>0.49595011465052213</v>
      </c>
      <c r="P52" s="9"/>
    </row>
    <row r="53" spans="1:16" ht="15">
      <c r="A53" s="12"/>
      <c r="B53" s="25">
        <v>347.2</v>
      </c>
      <c r="C53" s="20" t="s">
        <v>61</v>
      </c>
      <c r="D53" s="46">
        <v>671527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671527</v>
      </c>
      <c r="O53" s="47">
        <f t="shared" si="8"/>
        <v>11.077830383213184</v>
      </c>
      <c r="P53" s="9"/>
    </row>
    <row r="54" spans="1:16" ht="15">
      <c r="A54" s="12"/>
      <c r="B54" s="25">
        <v>347.3</v>
      </c>
      <c r="C54" s="20" t="s">
        <v>62</v>
      </c>
      <c r="D54" s="46">
        <v>0</v>
      </c>
      <c r="E54" s="46">
        <v>71050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71050</v>
      </c>
      <c r="O54" s="47">
        <f t="shared" si="8"/>
        <v>1.1720747620383047</v>
      </c>
      <c r="P54" s="9"/>
    </row>
    <row r="55" spans="1:16" ht="15">
      <c r="A55" s="12"/>
      <c r="B55" s="25">
        <v>347.4</v>
      </c>
      <c r="C55" s="20" t="s">
        <v>63</v>
      </c>
      <c r="D55" s="46">
        <v>39369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39369</v>
      </c>
      <c r="O55" s="47">
        <f t="shared" si="8"/>
        <v>0.6494498424586351</v>
      </c>
      <c r="P55" s="9"/>
    </row>
    <row r="56" spans="1:16" ht="15.75">
      <c r="A56" s="29" t="s">
        <v>47</v>
      </c>
      <c r="B56" s="30"/>
      <c r="C56" s="31"/>
      <c r="D56" s="32">
        <f aca="true" t="shared" si="11" ref="D56:M56">SUM(D57:D58)</f>
        <v>795074</v>
      </c>
      <c r="E56" s="32">
        <f t="shared" si="11"/>
        <v>209251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1004325</v>
      </c>
      <c r="O56" s="45">
        <f t="shared" si="8"/>
        <v>16.567825269305004</v>
      </c>
      <c r="P56" s="10"/>
    </row>
    <row r="57" spans="1:16" ht="15">
      <c r="A57" s="13"/>
      <c r="B57" s="39">
        <v>351.9</v>
      </c>
      <c r="C57" s="21" t="s">
        <v>67</v>
      </c>
      <c r="D57" s="46">
        <v>254032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254032</v>
      </c>
      <c r="O57" s="47">
        <f t="shared" si="8"/>
        <v>4.190633299790495</v>
      </c>
      <c r="P57" s="9"/>
    </row>
    <row r="58" spans="1:16" ht="15">
      <c r="A58" s="13"/>
      <c r="B58" s="39">
        <v>354</v>
      </c>
      <c r="C58" s="21" t="s">
        <v>66</v>
      </c>
      <c r="D58" s="46">
        <v>541042</v>
      </c>
      <c r="E58" s="46">
        <v>209251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750293</v>
      </c>
      <c r="O58" s="47">
        <f t="shared" si="8"/>
        <v>12.37719196951451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SUM(D60:D69)</f>
        <v>3600504</v>
      </c>
      <c r="E59" s="32">
        <f t="shared" si="12"/>
        <v>135650</v>
      </c>
      <c r="F59" s="32">
        <f t="shared" si="12"/>
        <v>2089</v>
      </c>
      <c r="G59" s="32">
        <f t="shared" si="12"/>
        <v>83908</v>
      </c>
      <c r="H59" s="32">
        <f t="shared" si="12"/>
        <v>0</v>
      </c>
      <c r="I59" s="32">
        <f t="shared" si="12"/>
        <v>147286</v>
      </c>
      <c r="J59" s="32">
        <f t="shared" si="12"/>
        <v>50156</v>
      </c>
      <c r="K59" s="32">
        <f t="shared" si="12"/>
        <v>10629641</v>
      </c>
      <c r="L59" s="32">
        <f t="shared" si="12"/>
        <v>0</v>
      </c>
      <c r="M59" s="32">
        <f t="shared" si="12"/>
        <v>0</v>
      </c>
      <c r="N59" s="32">
        <f>SUM(D59:M59)</f>
        <v>14649234</v>
      </c>
      <c r="O59" s="45">
        <f t="shared" si="8"/>
        <v>241.66076642636796</v>
      </c>
      <c r="P59" s="10"/>
    </row>
    <row r="60" spans="1:16" ht="15">
      <c r="A60" s="12"/>
      <c r="B60" s="25">
        <v>361.1</v>
      </c>
      <c r="C60" s="20" t="s">
        <v>68</v>
      </c>
      <c r="D60" s="46">
        <v>172101</v>
      </c>
      <c r="E60" s="46">
        <v>44835</v>
      </c>
      <c r="F60" s="46">
        <v>6940</v>
      </c>
      <c r="G60" s="46">
        <v>124997</v>
      </c>
      <c r="H60" s="46">
        <v>0</v>
      </c>
      <c r="I60" s="46">
        <v>169154</v>
      </c>
      <c r="J60" s="46">
        <v>48620</v>
      </c>
      <c r="K60" s="46">
        <v>925725</v>
      </c>
      <c r="L60" s="46">
        <v>0</v>
      </c>
      <c r="M60" s="46">
        <v>0</v>
      </c>
      <c r="N60" s="46">
        <f>SUM(D60:M60)</f>
        <v>1492372</v>
      </c>
      <c r="O60" s="47">
        <f t="shared" si="8"/>
        <v>24.61888186872103</v>
      </c>
      <c r="P60" s="9"/>
    </row>
    <row r="61" spans="1:16" ht="15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788494</v>
      </c>
      <c r="L61" s="46">
        <v>0</v>
      </c>
      <c r="M61" s="46">
        <v>0</v>
      </c>
      <c r="N61" s="46">
        <f aca="true" t="shared" si="13" ref="N61:N69">SUM(D61:M61)</f>
        <v>788494</v>
      </c>
      <c r="O61" s="47">
        <f t="shared" si="8"/>
        <v>13.00737392566687</v>
      </c>
      <c r="P61" s="9"/>
    </row>
    <row r="62" spans="1:16" ht="15">
      <c r="A62" s="12"/>
      <c r="B62" s="25">
        <v>361.3</v>
      </c>
      <c r="C62" s="20" t="s">
        <v>70</v>
      </c>
      <c r="D62" s="46">
        <v>-106189</v>
      </c>
      <c r="E62" s="46">
        <v>-27217</v>
      </c>
      <c r="F62" s="46">
        <v>-4851</v>
      </c>
      <c r="G62" s="46">
        <v>-79133</v>
      </c>
      <c r="H62" s="46">
        <v>0</v>
      </c>
      <c r="I62" s="46">
        <v>-108068</v>
      </c>
      <c r="J62" s="46">
        <v>-30737</v>
      </c>
      <c r="K62" s="46">
        <v>-5368490</v>
      </c>
      <c r="L62" s="46">
        <v>0</v>
      </c>
      <c r="M62" s="46">
        <v>0</v>
      </c>
      <c r="N62" s="46">
        <f t="shared" si="13"/>
        <v>-5724685</v>
      </c>
      <c r="O62" s="47">
        <f t="shared" si="8"/>
        <v>-94.43714017057358</v>
      </c>
      <c r="P62" s="9"/>
    </row>
    <row r="63" spans="1:16" ht="15">
      <c r="A63" s="12"/>
      <c r="B63" s="25">
        <v>361.4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4833418</v>
      </c>
      <c r="L63" s="46">
        <v>0</v>
      </c>
      <c r="M63" s="46">
        <v>0</v>
      </c>
      <c r="N63" s="46">
        <f t="shared" si="13"/>
        <v>4833418</v>
      </c>
      <c r="O63" s="47">
        <f t="shared" si="8"/>
        <v>79.73437371121265</v>
      </c>
      <c r="P63" s="9"/>
    </row>
    <row r="64" spans="1:16" ht="15">
      <c r="A64" s="12"/>
      <c r="B64" s="25">
        <v>362</v>
      </c>
      <c r="C64" s="20" t="s">
        <v>72</v>
      </c>
      <c r="D64" s="46">
        <v>741426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741426</v>
      </c>
      <c r="O64" s="47">
        <f t="shared" si="8"/>
        <v>12.230917699071249</v>
      </c>
      <c r="P64" s="9"/>
    </row>
    <row r="65" spans="1:16" ht="15">
      <c r="A65" s="12"/>
      <c r="B65" s="25">
        <v>364</v>
      </c>
      <c r="C65" s="20" t="s">
        <v>73</v>
      </c>
      <c r="D65" s="46">
        <v>4828</v>
      </c>
      <c r="E65" s="46">
        <v>9622</v>
      </c>
      <c r="F65" s="46">
        <v>0</v>
      </c>
      <c r="G65" s="46">
        <v>0</v>
      </c>
      <c r="H65" s="46">
        <v>0</v>
      </c>
      <c r="I65" s="46">
        <v>7856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22306</v>
      </c>
      <c r="O65" s="47">
        <f t="shared" si="8"/>
        <v>0.3679704383114205</v>
      </c>
      <c r="P65" s="9"/>
    </row>
    <row r="66" spans="1:16" ht="15">
      <c r="A66" s="12"/>
      <c r="B66" s="25">
        <v>365</v>
      </c>
      <c r="C66" s="20" t="s">
        <v>74</v>
      </c>
      <c r="D66" s="46">
        <v>68822</v>
      </c>
      <c r="E66" s="46">
        <v>0</v>
      </c>
      <c r="F66" s="46">
        <v>0</v>
      </c>
      <c r="G66" s="46">
        <v>0</v>
      </c>
      <c r="H66" s="46">
        <v>0</v>
      </c>
      <c r="I66" s="46">
        <v>6948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75770</v>
      </c>
      <c r="O66" s="47">
        <f t="shared" si="8"/>
        <v>1.2499381382074928</v>
      </c>
      <c r="P66" s="9"/>
    </row>
    <row r="67" spans="1:16" ht="15">
      <c r="A67" s="12"/>
      <c r="B67" s="25">
        <v>366</v>
      </c>
      <c r="C67" s="20" t="s">
        <v>75</v>
      </c>
      <c r="D67" s="46">
        <v>1870</v>
      </c>
      <c r="E67" s="46">
        <v>12430</v>
      </c>
      <c r="F67" s="46">
        <v>0</v>
      </c>
      <c r="G67" s="46">
        <v>38044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52344</v>
      </c>
      <c r="O67" s="47">
        <f t="shared" si="8"/>
        <v>0.863491644533892</v>
      </c>
      <c r="P67" s="9"/>
    </row>
    <row r="68" spans="1:16" ht="15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9444504</v>
      </c>
      <c r="L68" s="46">
        <v>0</v>
      </c>
      <c r="M68" s="46">
        <v>0</v>
      </c>
      <c r="N68" s="46">
        <f t="shared" si="13"/>
        <v>9444504</v>
      </c>
      <c r="O68" s="47">
        <f t="shared" si="8"/>
        <v>155.80105247529653</v>
      </c>
      <c r="P68" s="9"/>
    </row>
    <row r="69" spans="1:16" ht="15">
      <c r="A69" s="12"/>
      <c r="B69" s="25">
        <v>369.9</v>
      </c>
      <c r="C69" s="20" t="s">
        <v>77</v>
      </c>
      <c r="D69" s="46">
        <v>2717646</v>
      </c>
      <c r="E69" s="46">
        <v>95980</v>
      </c>
      <c r="F69" s="46">
        <v>0</v>
      </c>
      <c r="G69" s="46">
        <v>0</v>
      </c>
      <c r="H69" s="46">
        <v>0</v>
      </c>
      <c r="I69" s="46">
        <v>71396</v>
      </c>
      <c r="J69" s="46">
        <v>32273</v>
      </c>
      <c r="K69" s="46">
        <v>5990</v>
      </c>
      <c r="L69" s="46">
        <v>0</v>
      </c>
      <c r="M69" s="46">
        <v>0</v>
      </c>
      <c r="N69" s="46">
        <f t="shared" si="13"/>
        <v>2923285</v>
      </c>
      <c r="O69" s="47">
        <f>(N69/O$75)</f>
        <v>48.22390669592042</v>
      </c>
      <c r="P69" s="9"/>
    </row>
    <row r="70" spans="1:16" ht="15.75">
      <c r="A70" s="29" t="s">
        <v>48</v>
      </c>
      <c r="B70" s="30"/>
      <c r="C70" s="31"/>
      <c r="D70" s="32">
        <f aca="true" t="shared" si="14" ref="D70:M70">SUM(D71:D72)</f>
        <v>2417060</v>
      </c>
      <c r="E70" s="32">
        <f t="shared" si="14"/>
        <v>7108328</v>
      </c>
      <c r="F70" s="32">
        <f t="shared" si="14"/>
        <v>12073300</v>
      </c>
      <c r="G70" s="32">
        <f t="shared" si="14"/>
        <v>15133636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36732324</v>
      </c>
      <c r="O70" s="45">
        <f>(N70/O$75)</f>
        <v>605.9539748263745</v>
      </c>
      <c r="P70" s="9"/>
    </row>
    <row r="71" spans="1:16" ht="15">
      <c r="A71" s="12"/>
      <c r="B71" s="25">
        <v>381</v>
      </c>
      <c r="C71" s="20" t="s">
        <v>78</v>
      </c>
      <c r="D71" s="46">
        <v>2417060</v>
      </c>
      <c r="E71" s="46">
        <v>7108328</v>
      </c>
      <c r="F71" s="46">
        <v>2572300</v>
      </c>
      <c r="G71" s="46">
        <v>1362127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13459815</v>
      </c>
      <c r="O71" s="47">
        <f>(N71/O$75)</f>
        <v>222.03954205777066</v>
      </c>
      <c r="P71" s="9"/>
    </row>
    <row r="72" spans="1:16" ht="15.75" thickBot="1">
      <c r="A72" s="12"/>
      <c r="B72" s="25">
        <v>384</v>
      </c>
      <c r="C72" s="20" t="s">
        <v>79</v>
      </c>
      <c r="D72" s="46">
        <v>0</v>
      </c>
      <c r="E72" s="46">
        <v>0</v>
      </c>
      <c r="F72" s="46">
        <v>9501000</v>
      </c>
      <c r="G72" s="46">
        <v>13771509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23272509</v>
      </c>
      <c r="O72" s="47">
        <f>(N72/O$75)</f>
        <v>383.9144327686039</v>
      </c>
      <c r="P72" s="9"/>
    </row>
    <row r="73" spans="1:119" ht="16.5" thickBot="1">
      <c r="A73" s="14" t="s">
        <v>64</v>
      </c>
      <c r="B73" s="23"/>
      <c r="C73" s="22"/>
      <c r="D73" s="15">
        <f aca="true" t="shared" si="15" ref="D73:M73">SUM(D5,D15,D21,D41,D56,D59,D70)</f>
        <v>44162572</v>
      </c>
      <c r="E73" s="15">
        <f t="shared" si="15"/>
        <v>23437848</v>
      </c>
      <c r="F73" s="15">
        <f t="shared" si="15"/>
        <v>12298221</v>
      </c>
      <c r="G73" s="15">
        <f t="shared" si="15"/>
        <v>15309166</v>
      </c>
      <c r="H73" s="15">
        <f t="shared" si="15"/>
        <v>0</v>
      </c>
      <c r="I73" s="15">
        <f t="shared" si="15"/>
        <v>25117835</v>
      </c>
      <c r="J73" s="15">
        <f t="shared" si="15"/>
        <v>1561219</v>
      </c>
      <c r="K73" s="15">
        <f t="shared" si="15"/>
        <v>11618712</v>
      </c>
      <c r="L73" s="15">
        <f t="shared" si="15"/>
        <v>0</v>
      </c>
      <c r="M73" s="15">
        <f t="shared" si="15"/>
        <v>0</v>
      </c>
      <c r="N73" s="15">
        <f>SUM(D73:M73)</f>
        <v>133505573</v>
      </c>
      <c r="O73" s="38">
        <f>(N73/O$75)</f>
        <v>2202.371748131774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102</v>
      </c>
      <c r="M75" s="48"/>
      <c r="N75" s="48"/>
      <c r="O75" s="43">
        <v>60619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23577139</v>
      </c>
      <c r="E5" s="27">
        <f t="shared" si="0"/>
        <v>0</v>
      </c>
      <c r="F5" s="27">
        <f t="shared" si="0"/>
        <v>249730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1011104</v>
      </c>
      <c r="L5" s="27">
        <f t="shared" si="0"/>
        <v>0</v>
      </c>
      <c r="M5" s="27">
        <f t="shared" si="0"/>
        <v>0</v>
      </c>
      <c r="N5" s="28">
        <f>SUM(D5:M5)</f>
        <v>24837973</v>
      </c>
      <c r="O5" s="33">
        <f aca="true" t="shared" si="1" ref="O5:O36">(N5/O$76)</f>
        <v>411.0409750608172</v>
      </c>
      <c r="P5" s="6"/>
    </row>
    <row r="6" spans="1:16" ht="15">
      <c r="A6" s="12"/>
      <c r="B6" s="25">
        <v>311</v>
      </c>
      <c r="C6" s="20" t="s">
        <v>2</v>
      </c>
      <c r="D6" s="46">
        <v>18615754</v>
      </c>
      <c r="E6" s="46">
        <v>0</v>
      </c>
      <c r="F6" s="46">
        <v>249730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18865484</v>
      </c>
      <c r="O6" s="47">
        <f t="shared" si="1"/>
        <v>312.20288943684113</v>
      </c>
      <c r="P6" s="9"/>
    </row>
    <row r="7" spans="1:16" ht="15">
      <c r="A7" s="12"/>
      <c r="B7" s="25">
        <v>312.41</v>
      </c>
      <c r="C7" s="20" t="s">
        <v>92</v>
      </c>
      <c r="D7" s="46">
        <v>602898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602898</v>
      </c>
      <c r="O7" s="47">
        <f t="shared" si="1"/>
        <v>9.977294917834742</v>
      </c>
      <c r="P7" s="9"/>
    </row>
    <row r="8" spans="1:16" ht="15">
      <c r="A8" s="12"/>
      <c r="B8" s="25">
        <v>312.42</v>
      </c>
      <c r="C8" s="20" t="s">
        <v>93</v>
      </c>
      <c r="D8" s="46">
        <v>434523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434523</v>
      </c>
      <c r="O8" s="47">
        <f t="shared" si="1"/>
        <v>7.190874940010261</v>
      </c>
      <c r="P8" s="9"/>
    </row>
    <row r="9" spans="1:16" ht="15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577192</v>
      </c>
      <c r="L9" s="46">
        <v>0</v>
      </c>
      <c r="M9" s="46">
        <v>0</v>
      </c>
      <c r="N9" s="46">
        <f>SUM(D9:M9)</f>
        <v>577192</v>
      </c>
      <c r="O9" s="47">
        <f t="shared" si="1"/>
        <v>9.551889056216591</v>
      </c>
      <c r="P9" s="9"/>
    </row>
    <row r="10" spans="1:16" ht="15">
      <c r="A10" s="12"/>
      <c r="B10" s="25">
        <v>312.52</v>
      </c>
      <c r="C10" s="20" t="s">
        <v>89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433912</v>
      </c>
      <c r="L10" s="46">
        <v>0</v>
      </c>
      <c r="M10" s="46">
        <v>0</v>
      </c>
      <c r="N10" s="46">
        <f>SUM(D10:M10)</f>
        <v>433912</v>
      </c>
      <c r="O10" s="47">
        <f t="shared" si="1"/>
        <v>7.1807635659556155</v>
      </c>
      <c r="P10" s="9"/>
    </row>
    <row r="11" spans="1:16" ht="15">
      <c r="A11" s="12"/>
      <c r="B11" s="25">
        <v>314.8</v>
      </c>
      <c r="C11" s="20" t="s">
        <v>11</v>
      </c>
      <c r="D11" s="46">
        <v>140557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140557</v>
      </c>
      <c r="O11" s="47">
        <f t="shared" si="1"/>
        <v>2.326062852698297</v>
      </c>
      <c r="P11" s="9"/>
    </row>
    <row r="12" spans="1:16" ht="15">
      <c r="A12" s="12"/>
      <c r="B12" s="25">
        <v>315</v>
      </c>
      <c r="C12" s="20" t="s">
        <v>12</v>
      </c>
      <c r="D12" s="46">
        <v>3077739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3077739</v>
      </c>
      <c r="O12" s="47">
        <f t="shared" si="1"/>
        <v>50.93317556721333</v>
      </c>
      <c r="P12" s="9"/>
    </row>
    <row r="13" spans="1:16" ht="15">
      <c r="A13" s="12"/>
      <c r="B13" s="25">
        <v>316</v>
      </c>
      <c r="C13" s="20" t="s">
        <v>13</v>
      </c>
      <c r="D13" s="46">
        <v>705668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705668</v>
      </c>
      <c r="O13" s="47">
        <f t="shared" si="1"/>
        <v>11.678024724047198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SUM(D15:D20)</f>
        <v>4680810</v>
      </c>
      <c r="E14" s="32">
        <f t="shared" si="3"/>
        <v>10391257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15083767</v>
      </c>
      <c r="O14" s="45">
        <f t="shared" si="1"/>
        <v>249.61965677594452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1687145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1687145</v>
      </c>
      <c r="O15" s="47">
        <f t="shared" si="1"/>
        <v>27.920383272378242</v>
      </c>
      <c r="P15" s="9"/>
    </row>
    <row r="16" spans="1:16" ht="15">
      <c r="A16" s="12"/>
      <c r="B16" s="25">
        <v>323.1</v>
      </c>
      <c r="C16" s="20" t="s">
        <v>15</v>
      </c>
      <c r="D16" s="46">
        <v>3247694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3247694</v>
      </c>
      <c r="O16" s="47">
        <f t="shared" si="1"/>
        <v>53.74574279709402</v>
      </c>
      <c r="P16" s="9"/>
    </row>
    <row r="17" spans="1:16" ht="15">
      <c r="A17" s="12"/>
      <c r="B17" s="25">
        <v>323.7</v>
      </c>
      <c r="C17" s="20" t="s">
        <v>16</v>
      </c>
      <c r="D17" s="46">
        <v>1374093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1374093</v>
      </c>
      <c r="O17" s="47">
        <f t="shared" si="1"/>
        <v>22.739718999784863</v>
      </c>
      <c r="P17" s="9"/>
    </row>
    <row r="18" spans="1:16" ht="15">
      <c r="A18" s="12"/>
      <c r="B18" s="25">
        <v>323.9</v>
      </c>
      <c r="C18" s="20" t="s">
        <v>17</v>
      </c>
      <c r="D18" s="46">
        <v>59023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59023</v>
      </c>
      <c r="O18" s="47">
        <f t="shared" si="1"/>
        <v>0.9767653532361361</v>
      </c>
      <c r="P18" s="9"/>
    </row>
    <row r="19" spans="1:16" ht="15">
      <c r="A19" s="12"/>
      <c r="B19" s="25">
        <v>324.12</v>
      </c>
      <c r="C19" s="20" t="s">
        <v>18</v>
      </c>
      <c r="D19" s="46">
        <v>0</v>
      </c>
      <c r="E19" s="46">
        <v>8704112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8704112</v>
      </c>
      <c r="O19" s="47">
        <f t="shared" si="1"/>
        <v>144.04342429708575</v>
      </c>
      <c r="P19" s="9"/>
    </row>
    <row r="20" spans="1:16" ht="15">
      <c r="A20" s="12"/>
      <c r="B20" s="25">
        <v>324.22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11700</v>
      </c>
      <c r="O20" s="47">
        <f t="shared" si="1"/>
        <v>0.19362205636553195</v>
      </c>
      <c r="P20" s="9"/>
    </row>
    <row r="21" spans="1:16" ht="15.75">
      <c r="A21" s="29" t="s">
        <v>22</v>
      </c>
      <c r="B21" s="30"/>
      <c r="C21" s="31"/>
      <c r="D21" s="32">
        <f>SUM(D22:D39)</f>
        <v>5651028</v>
      </c>
      <c r="E21" s="32">
        <f aca="true" t="shared" si="5" ref="E21:M21">SUM(E22:E39)</f>
        <v>4729166</v>
      </c>
      <c r="F21" s="32">
        <f t="shared" si="5"/>
        <v>0</v>
      </c>
      <c r="G21" s="32">
        <f t="shared" si="5"/>
        <v>155000</v>
      </c>
      <c r="H21" s="32">
        <f t="shared" si="5"/>
        <v>0</v>
      </c>
      <c r="I21" s="32">
        <f t="shared" si="5"/>
        <v>13047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10548241</v>
      </c>
      <c r="O21" s="45">
        <f t="shared" si="1"/>
        <v>174.56171909907823</v>
      </c>
      <c r="P21" s="10"/>
    </row>
    <row r="22" spans="1:16" ht="15">
      <c r="A22" s="12"/>
      <c r="B22" s="25">
        <v>331.1</v>
      </c>
      <c r="C22" s="20" t="s">
        <v>20</v>
      </c>
      <c r="D22" s="46">
        <v>0</v>
      </c>
      <c r="E22" s="46">
        <v>87639</v>
      </c>
      <c r="F22" s="46">
        <v>0</v>
      </c>
      <c r="G22" s="46">
        <v>80000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167639</v>
      </c>
      <c r="O22" s="47">
        <f t="shared" si="1"/>
        <v>2.774239992056531</v>
      </c>
      <c r="P22" s="9"/>
    </row>
    <row r="23" spans="1:16" ht="15">
      <c r="A23" s="12"/>
      <c r="B23" s="25">
        <v>331.2</v>
      </c>
      <c r="C23" s="20" t="s">
        <v>21</v>
      </c>
      <c r="D23" s="46">
        <v>0</v>
      </c>
      <c r="E23" s="46">
        <v>76650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76650</v>
      </c>
      <c r="O23" s="47">
        <f t="shared" si="1"/>
        <v>1.2684727025998312</v>
      </c>
      <c r="P23" s="9"/>
    </row>
    <row r="24" spans="1:16" ht="15">
      <c r="A24" s="12"/>
      <c r="B24" s="25">
        <v>331.5</v>
      </c>
      <c r="C24" s="20" t="s">
        <v>23</v>
      </c>
      <c r="D24" s="46">
        <v>0</v>
      </c>
      <c r="E24" s="46">
        <v>3918368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3918368</v>
      </c>
      <c r="O24" s="47">
        <f t="shared" si="1"/>
        <v>64.8446555347775</v>
      </c>
      <c r="P24" s="9"/>
    </row>
    <row r="25" spans="1:16" ht="15">
      <c r="A25" s="12"/>
      <c r="B25" s="25">
        <v>334.1</v>
      </c>
      <c r="C25" s="20" t="s">
        <v>25</v>
      </c>
      <c r="D25" s="46">
        <v>0</v>
      </c>
      <c r="E25" s="46">
        <v>120572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120572</v>
      </c>
      <c r="O25" s="47">
        <f t="shared" si="1"/>
        <v>1.9953332119747795</v>
      </c>
      <c r="P25" s="9"/>
    </row>
    <row r="26" spans="1:16" ht="15">
      <c r="A26" s="12"/>
      <c r="B26" s="25">
        <v>334.2</v>
      </c>
      <c r="C26" s="20" t="s">
        <v>26</v>
      </c>
      <c r="D26" s="46">
        <v>0</v>
      </c>
      <c r="E26" s="46">
        <v>25097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25097</v>
      </c>
      <c r="O26" s="47">
        <f t="shared" si="1"/>
        <v>0.4153275853509193</v>
      </c>
      <c r="P26" s="9"/>
    </row>
    <row r="27" spans="1:16" ht="15">
      <c r="A27" s="12"/>
      <c r="B27" s="25">
        <v>334.9</v>
      </c>
      <c r="C27" s="20" t="s">
        <v>95</v>
      </c>
      <c r="D27" s="46">
        <v>71421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71421</v>
      </c>
      <c r="O27" s="47">
        <f t="shared" si="1"/>
        <v>1.1819385374087743</v>
      </c>
      <c r="P27" s="9"/>
    </row>
    <row r="28" spans="1:16" ht="15">
      <c r="A28" s="12"/>
      <c r="B28" s="25">
        <v>335.12</v>
      </c>
      <c r="C28" s="20" t="s">
        <v>30</v>
      </c>
      <c r="D28" s="46">
        <v>1527486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1527486</v>
      </c>
      <c r="O28" s="47">
        <f t="shared" si="1"/>
        <v>25.278203452099227</v>
      </c>
      <c r="P28" s="9"/>
    </row>
    <row r="29" spans="1:16" ht="15">
      <c r="A29" s="12"/>
      <c r="B29" s="25">
        <v>335.15</v>
      </c>
      <c r="C29" s="20" t="s">
        <v>31</v>
      </c>
      <c r="D29" s="46">
        <v>17886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17886</v>
      </c>
      <c r="O29" s="47">
        <f t="shared" si="1"/>
        <v>0.2959935128336671</v>
      </c>
      <c r="P29" s="9"/>
    </row>
    <row r="30" spans="1:16" ht="15">
      <c r="A30" s="12"/>
      <c r="B30" s="25">
        <v>335.18</v>
      </c>
      <c r="C30" s="20" t="s">
        <v>32</v>
      </c>
      <c r="D30" s="46">
        <v>3016203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3016203</v>
      </c>
      <c r="O30" s="47">
        <f t="shared" si="1"/>
        <v>49.914822844092875</v>
      </c>
      <c r="P30" s="9"/>
    </row>
    <row r="31" spans="1:16" ht="15">
      <c r="A31" s="12"/>
      <c r="B31" s="25">
        <v>335.29</v>
      </c>
      <c r="C31" s="20" t="s">
        <v>33</v>
      </c>
      <c r="D31" s="46">
        <v>0</v>
      </c>
      <c r="E31" s="46">
        <v>41580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41580</v>
      </c>
      <c r="O31" s="47">
        <f t="shared" si="1"/>
        <v>0.688103000314429</v>
      </c>
      <c r="P31" s="9"/>
    </row>
    <row r="32" spans="1:16" ht="15">
      <c r="A32" s="12"/>
      <c r="B32" s="25">
        <v>335.49</v>
      </c>
      <c r="C32" s="20" t="s">
        <v>34</v>
      </c>
      <c r="D32" s="46">
        <v>18605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18605</v>
      </c>
      <c r="O32" s="47">
        <f t="shared" si="1"/>
        <v>0.30789216740860875</v>
      </c>
      <c r="P32" s="9"/>
    </row>
    <row r="33" spans="1:16" ht="15">
      <c r="A33" s="12"/>
      <c r="B33" s="25">
        <v>335.5</v>
      </c>
      <c r="C33" s="20" t="s">
        <v>35</v>
      </c>
      <c r="D33" s="46">
        <v>0</v>
      </c>
      <c r="E33" s="46">
        <v>176930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176930</v>
      </c>
      <c r="O33" s="47">
        <f t="shared" si="1"/>
        <v>2.927995763483211</v>
      </c>
      <c r="P33" s="9"/>
    </row>
    <row r="34" spans="1:16" ht="15">
      <c r="A34" s="12"/>
      <c r="B34" s="25">
        <v>337.2</v>
      </c>
      <c r="C34" s="20" t="s">
        <v>36</v>
      </c>
      <c r="D34" s="46">
        <v>58252</v>
      </c>
      <c r="E34" s="46">
        <v>233746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291998</v>
      </c>
      <c r="O34" s="47">
        <f t="shared" si="1"/>
        <v>4.832243864497658</v>
      </c>
      <c r="P34" s="9"/>
    </row>
    <row r="35" spans="1:16" ht="15">
      <c r="A35" s="12"/>
      <c r="B35" s="25">
        <v>337.3</v>
      </c>
      <c r="C35" s="20" t="s">
        <v>37</v>
      </c>
      <c r="D35" s="46">
        <v>121516</v>
      </c>
      <c r="E35" s="46">
        <v>0</v>
      </c>
      <c r="F35" s="46">
        <v>0</v>
      </c>
      <c r="G35" s="46">
        <v>0</v>
      </c>
      <c r="H35" s="46">
        <v>0</v>
      </c>
      <c r="I35" s="46">
        <v>13047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134563</v>
      </c>
      <c r="O35" s="47">
        <f t="shared" si="1"/>
        <v>2.2268687838218013</v>
      </c>
      <c r="P35" s="9"/>
    </row>
    <row r="36" spans="1:16" ht="15">
      <c r="A36" s="12"/>
      <c r="B36" s="25">
        <v>337.4</v>
      </c>
      <c r="C36" s="20" t="s">
        <v>38</v>
      </c>
      <c r="D36" s="46">
        <v>30413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30413</v>
      </c>
      <c r="O36" s="47">
        <f t="shared" si="1"/>
        <v>0.5033015042944379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48584</v>
      </c>
      <c r="F37" s="46">
        <v>0</v>
      </c>
      <c r="G37" s="46">
        <v>75000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123584</v>
      </c>
      <c r="O37" s="47">
        <f aca="true" t="shared" si="8" ref="O37:O68">(N37/O$76)</f>
        <v>2.0451784798186243</v>
      </c>
      <c r="P37" s="9"/>
    </row>
    <row r="38" spans="1:16" ht="15">
      <c r="A38" s="12"/>
      <c r="B38" s="25">
        <v>338</v>
      </c>
      <c r="C38" s="20" t="s">
        <v>40</v>
      </c>
      <c r="D38" s="46">
        <v>45246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45246</v>
      </c>
      <c r="O38" s="47">
        <f t="shared" si="8"/>
        <v>0.7487712446422956</v>
      </c>
      <c r="P38" s="9"/>
    </row>
    <row r="39" spans="1:16" ht="15">
      <c r="A39" s="12"/>
      <c r="B39" s="25">
        <v>339</v>
      </c>
      <c r="C39" s="20" t="s">
        <v>41</v>
      </c>
      <c r="D39" s="46">
        <v>744000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744000</v>
      </c>
      <c r="O39" s="47">
        <f t="shared" si="8"/>
        <v>12.312376917603059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SUM(D41:D55)</f>
        <v>3284693</v>
      </c>
      <c r="E40" s="32">
        <f t="shared" si="9"/>
        <v>2277062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23707795</v>
      </c>
      <c r="J40" s="32">
        <f t="shared" si="9"/>
        <v>2152480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31422030</v>
      </c>
      <c r="O40" s="45">
        <f t="shared" si="8"/>
        <v>519.9998345110629</v>
      </c>
      <c r="P40" s="10"/>
    </row>
    <row r="41" spans="1:16" ht="15">
      <c r="A41" s="12"/>
      <c r="B41" s="25">
        <v>341.2</v>
      </c>
      <c r="C41" s="20" t="s">
        <v>49</v>
      </c>
      <c r="D41" s="46">
        <v>1853380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2152480</v>
      </c>
      <c r="K41" s="46">
        <v>0</v>
      </c>
      <c r="L41" s="46">
        <v>0</v>
      </c>
      <c r="M41" s="46">
        <v>0</v>
      </c>
      <c r="N41" s="46">
        <f aca="true" t="shared" si="10" ref="N41:N55">SUM(D41:M41)</f>
        <v>4005860</v>
      </c>
      <c r="O41" s="47">
        <f t="shared" si="8"/>
        <v>66.29255134294273</v>
      </c>
      <c r="P41" s="9"/>
    </row>
    <row r="42" spans="1:16" ht="15">
      <c r="A42" s="12"/>
      <c r="B42" s="25">
        <v>341.9</v>
      </c>
      <c r="C42" s="20" t="s">
        <v>50</v>
      </c>
      <c r="D42" s="46">
        <v>272142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272142</v>
      </c>
      <c r="O42" s="47">
        <f t="shared" si="8"/>
        <v>4.503649031062274</v>
      </c>
      <c r="P42" s="9"/>
    </row>
    <row r="43" spans="1:16" ht="15">
      <c r="A43" s="12"/>
      <c r="B43" s="25">
        <v>342.1</v>
      </c>
      <c r="C43" s="20" t="s">
        <v>51</v>
      </c>
      <c r="D43" s="46">
        <v>2703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2703</v>
      </c>
      <c r="O43" s="47">
        <f t="shared" si="8"/>
        <v>0.04473165968854982</v>
      </c>
      <c r="P43" s="9"/>
    </row>
    <row r="44" spans="1:16" ht="15">
      <c r="A44" s="12"/>
      <c r="B44" s="25">
        <v>342.2</v>
      </c>
      <c r="C44" s="20" t="s">
        <v>52</v>
      </c>
      <c r="D44" s="46">
        <v>0</v>
      </c>
      <c r="E44" s="46">
        <v>2207924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2207924</v>
      </c>
      <c r="O44" s="47">
        <f t="shared" si="8"/>
        <v>36.53869958793255</v>
      </c>
      <c r="P44" s="9"/>
    </row>
    <row r="45" spans="1:16" ht="15">
      <c r="A45" s="12"/>
      <c r="B45" s="25">
        <v>342.5</v>
      </c>
      <c r="C45" s="20" t="s">
        <v>53</v>
      </c>
      <c r="D45" s="46">
        <v>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885</v>
      </c>
      <c r="O45" s="47">
        <f t="shared" si="8"/>
        <v>0.014645770930213315</v>
      </c>
      <c r="P45" s="9"/>
    </row>
    <row r="46" spans="1:16" ht="15">
      <c r="A46" s="12"/>
      <c r="B46" s="25">
        <v>342.9</v>
      </c>
      <c r="C46" s="20" t="s">
        <v>54</v>
      </c>
      <c r="D46" s="46">
        <v>0</v>
      </c>
      <c r="E46" s="46">
        <v>7907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7907</v>
      </c>
      <c r="O46" s="47">
        <f t="shared" si="8"/>
        <v>0.1308521025369454</v>
      </c>
      <c r="P46" s="9"/>
    </row>
    <row r="47" spans="1:16" ht="15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6883119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6883119</v>
      </c>
      <c r="O47" s="47">
        <f t="shared" si="8"/>
        <v>113.90800469988581</v>
      </c>
      <c r="P47" s="9"/>
    </row>
    <row r="48" spans="1:16" ht="15">
      <c r="A48" s="12"/>
      <c r="B48" s="25">
        <v>343.4</v>
      </c>
      <c r="C48" s="20" t="s">
        <v>56</v>
      </c>
      <c r="D48" s="46">
        <v>395792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395792</v>
      </c>
      <c r="O48" s="47">
        <f t="shared" si="8"/>
        <v>6.549919737865523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11293180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11293180</v>
      </c>
      <c r="O49" s="47">
        <f t="shared" si="8"/>
        <v>186.88963542787164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731896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731896</v>
      </c>
      <c r="O50" s="47">
        <f t="shared" si="8"/>
        <v>12.112069108180117</v>
      </c>
      <c r="P50" s="9"/>
    </row>
    <row r="51" spans="1:16" ht="15">
      <c r="A51" s="12"/>
      <c r="B51" s="25">
        <v>343.9</v>
      </c>
      <c r="C51" s="20" t="s">
        <v>59</v>
      </c>
      <c r="D51" s="46">
        <v>108013</v>
      </c>
      <c r="E51" s="46">
        <v>0</v>
      </c>
      <c r="F51" s="46">
        <v>0</v>
      </c>
      <c r="G51" s="46">
        <v>0</v>
      </c>
      <c r="H51" s="46">
        <v>0</v>
      </c>
      <c r="I51" s="46">
        <v>4799600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4907613</v>
      </c>
      <c r="O51" s="47">
        <f t="shared" si="8"/>
        <v>81.21556588942029</v>
      </c>
      <c r="P51" s="9"/>
    </row>
    <row r="52" spans="1:16" ht="15">
      <c r="A52" s="12"/>
      <c r="B52" s="25">
        <v>344.3</v>
      </c>
      <c r="C52" s="20" t="s">
        <v>60</v>
      </c>
      <c r="D52" s="46">
        <v>24118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24118</v>
      </c>
      <c r="O52" s="47">
        <f t="shared" si="8"/>
        <v>0.3991262184122991</v>
      </c>
      <c r="P52" s="9"/>
    </row>
    <row r="53" spans="1:16" ht="15">
      <c r="A53" s="12"/>
      <c r="B53" s="25">
        <v>347.2</v>
      </c>
      <c r="C53" s="20" t="s">
        <v>61</v>
      </c>
      <c r="D53" s="46">
        <v>589923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589923</v>
      </c>
      <c r="O53" s="47">
        <f t="shared" si="8"/>
        <v>9.76257302199348</v>
      </c>
      <c r="P53" s="9"/>
    </row>
    <row r="54" spans="1:16" ht="15">
      <c r="A54" s="12"/>
      <c r="B54" s="25">
        <v>347.3</v>
      </c>
      <c r="C54" s="20" t="s">
        <v>62</v>
      </c>
      <c r="D54" s="46">
        <v>0</v>
      </c>
      <c r="E54" s="46">
        <v>61231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61231</v>
      </c>
      <c r="O54" s="47">
        <f t="shared" si="8"/>
        <v>1.0133053105399905</v>
      </c>
      <c r="P54" s="9"/>
    </row>
    <row r="55" spans="1:16" ht="15">
      <c r="A55" s="12"/>
      <c r="B55" s="25">
        <v>347.4</v>
      </c>
      <c r="C55" s="20" t="s">
        <v>63</v>
      </c>
      <c r="D55" s="46">
        <v>37737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37737</v>
      </c>
      <c r="O55" s="47">
        <f t="shared" si="8"/>
        <v>0.6245056018005196</v>
      </c>
      <c r="P55" s="9"/>
    </row>
    <row r="56" spans="1:16" ht="15.75">
      <c r="A56" s="29" t="s">
        <v>47</v>
      </c>
      <c r="B56" s="30"/>
      <c r="C56" s="31"/>
      <c r="D56" s="32">
        <f aca="true" t="shared" si="11" ref="D56:M56">SUM(D57:D58)</f>
        <v>686233</v>
      </c>
      <c r="E56" s="32">
        <f t="shared" si="11"/>
        <v>86045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772278</v>
      </c>
      <c r="O56" s="45">
        <f t="shared" si="8"/>
        <v>12.780346533834214</v>
      </c>
      <c r="P56" s="10"/>
    </row>
    <row r="57" spans="1:16" ht="15">
      <c r="A57" s="13"/>
      <c r="B57" s="39">
        <v>351.9</v>
      </c>
      <c r="C57" s="21" t="s">
        <v>67</v>
      </c>
      <c r="D57" s="46">
        <v>340194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340194</v>
      </c>
      <c r="O57" s="47">
        <f t="shared" si="8"/>
        <v>5.6298343455739985</v>
      </c>
      <c r="P57" s="9"/>
    </row>
    <row r="58" spans="1:16" ht="15">
      <c r="A58" s="13"/>
      <c r="B58" s="39">
        <v>354</v>
      </c>
      <c r="C58" s="21" t="s">
        <v>66</v>
      </c>
      <c r="D58" s="46">
        <v>346039</v>
      </c>
      <c r="E58" s="46">
        <v>86045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432084</v>
      </c>
      <c r="O58" s="47">
        <f t="shared" si="8"/>
        <v>7.1505121882602145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SUM(D60:D69)</f>
        <v>5029156</v>
      </c>
      <c r="E59" s="32">
        <f t="shared" si="12"/>
        <v>69572</v>
      </c>
      <c r="F59" s="32">
        <f t="shared" si="12"/>
        <v>3295</v>
      </c>
      <c r="G59" s="32">
        <f t="shared" si="12"/>
        <v>108177</v>
      </c>
      <c r="H59" s="32">
        <f t="shared" si="12"/>
        <v>0</v>
      </c>
      <c r="I59" s="32">
        <f t="shared" si="12"/>
        <v>980165</v>
      </c>
      <c r="J59" s="32">
        <f t="shared" si="12"/>
        <v>40969</v>
      </c>
      <c r="K59" s="32">
        <f t="shared" si="12"/>
        <v>18285501</v>
      </c>
      <c r="L59" s="32">
        <f t="shared" si="12"/>
        <v>0</v>
      </c>
      <c r="M59" s="32">
        <f t="shared" si="12"/>
        <v>0</v>
      </c>
      <c r="N59" s="32">
        <f>SUM(D59:M59)</f>
        <v>24516835</v>
      </c>
      <c r="O59" s="45">
        <f t="shared" si="8"/>
        <v>405.7264964337134</v>
      </c>
      <c r="P59" s="10"/>
    </row>
    <row r="60" spans="1:16" ht="15">
      <c r="A60" s="12"/>
      <c r="B60" s="25">
        <v>361.1</v>
      </c>
      <c r="C60" s="20" t="s">
        <v>68</v>
      </c>
      <c r="D60" s="46">
        <v>292814</v>
      </c>
      <c r="E60" s="46">
        <v>77642</v>
      </c>
      <c r="F60" s="46">
        <v>8871</v>
      </c>
      <c r="G60" s="46">
        <v>222565</v>
      </c>
      <c r="H60" s="46">
        <v>0</v>
      </c>
      <c r="I60" s="46">
        <v>241170</v>
      </c>
      <c r="J60" s="46">
        <v>72647</v>
      </c>
      <c r="K60" s="46">
        <v>896200</v>
      </c>
      <c r="L60" s="46">
        <v>0</v>
      </c>
      <c r="M60" s="46">
        <v>0</v>
      </c>
      <c r="N60" s="46">
        <f>SUM(D60:M60)</f>
        <v>1811909</v>
      </c>
      <c r="O60" s="47">
        <f t="shared" si="8"/>
        <v>29.985089446770484</v>
      </c>
      <c r="P60" s="9"/>
    </row>
    <row r="61" spans="1:16" ht="15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727564</v>
      </c>
      <c r="L61" s="46">
        <v>0</v>
      </c>
      <c r="M61" s="46">
        <v>0</v>
      </c>
      <c r="N61" s="46">
        <f aca="true" t="shared" si="13" ref="N61:N69">SUM(D61:M61)</f>
        <v>727564</v>
      </c>
      <c r="O61" s="47">
        <f t="shared" si="8"/>
        <v>12.040379300643751</v>
      </c>
      <c r="P61" s="9"/>
    </row>
    <row r="62" spans="1:16" ht="15">
      <c r="A62" s="12"/>
      <c r="B62" s="25">
        <v>361.3</v>
      </c>
      <c r="C62" s="20" t="s">
        <v>70</v>
      </c>
      <c r="D62" s="46">
        <v>-136218</v>
      </c>
      <c r="E62" s="46">
        <v>-37001</v>
      </c>
      <c r="F62" s="46">
        <v>-5576</v>
      </c>
      <c r="G62" s="46">
        <v>-114388</v>
      </c>
      <c r="H62" s="46">
        <v>0</v>
      </c>
      <c r="I62" s="46">
        <v>-123552</v>
      </c>
      <c r="J62" s="46">
        <v>-37107</v>
      </c>
      <c r="K62" s="46">
        <v>2658269</v>
      </c>
      <c r="L62" s="46">
        <v>0</v>
      </c>
      <c r="M62" s="46">
        <v>0</v>
      </c>
      <c r="N62" s="46">
        <f t="shared" si="13"/>
        <v>2204427</v>
      </c>
      <c r="O62" s="47">
        <f t="shared" si="8"/>
        <v>36.48082810664107</v>
      </c>
      <c r="P62" s="9"/>
    </row>
    <row r="63" spans="1:16" ht="15">
      <c r="A63" s="12"/>
      <c r="B63" s="25">
        <v>361.4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3916264</v>
      </c>
      <c r="L63" s="46">
        <v>0</v>
      </c>
      <c r="M63" s="46">
        <v>0</v>
      </c>
      <c r="N63" s="46">
        <f t="shared" si="13"/>
        <v>3916264</v>
      </c>
      <c r="O63" s="47">
        <f t="shared" si="8"/>
        <v>64.80983666241912</v>
      </c>
      <c r="P63" s="9"/>
    </row>
    <row r="64" spans="1:16" ht="15">
      <c r="A64" s="12"/>
      <c r="B64" s="25">
        <v>362</v>
      </c>
      <c r="C64" s="20" t="s">
        <v>72</v>
      </c>
      <c r="D64" s="46">
        <v>714368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714368</v>
      </c>
      <c r="O64" s="47">
        <f t="shared" si="8"/>
        <v>11.822000099293362</v>
      </c>
      <c r="P64" s="9"/>
    </row>
    <row r="65" spans="1:16" ht="15">
      <c r="A65" s="12"/>
      <c r="B65" s="25">
        <v>364</v>
      </c>
      <c r="C65" s="20" t="s">
        <v>73</v>
      </c>
      <c r="D65" s="46">
        <v>34464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34464</v>
      </c>
      <c r="O65" s="47">
        <f t="shared" si="8"/>
        <v>0.57034107269929</v>
      </c>
      <c r="P65" s="9"/>
    </row>
    <row r="66" spans="1:16" ht="15">
      <c r="A66" s="12"/>
      <c r="B66" s="25">
        <v>365</v>
      </c>
      <c r="C66" s="20" t="s">
        <v>74</v>
      </c>
      <c r="D66" s="46">
        <v>106946</v>
      </c>
      <c r="E66" s="46">
        <v>0</v>
      </c>
      <c r="F66" s="46">
        <v>0</v>
      </c>
      <c r="G66" s="46">
        <v>0</v>
      </c>
      <c r="H66" s="46">
        <v>0</v>
      </c>
      <c r="I66" s="46">
        <v>2521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109467</v>
      </c>
      <c r="O66" s="47">
        <f t="shared" si="8"/>
        <v>1.8115577473645887</v>
      </c>
      <c r="P66" s="9"/>
    </row>
    <row r="67" spans="1:16" ht="15">
      <c r="A67" s="12"/>
      <c r="B67" s="25">
        <v>366</v>
      </c>
      <c r="C67" s="20" t="s">
        <v>75</v>
      </c>
      <c r="D67" s="46">
        <v>0</v>
      </c>
      <c r="E67" s="46">
        <v>26324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26324</v>
      </c>
      <c r="O67" s="47">
        <f t="shared" si="8"/>
        <v>0.43563307792874045</v>
      </c>
      <c r="P67" s="9"/>
    </row>
    <row r="68" spans="1:16" ht="15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10087204</v>
      </c>
      <c r="L68" s="46">
        <v>0</v>
      </c>
      <c r="M68" s="46">
        <v>0</v>
      </c>
      <c r="N68" s="46">
        <f t="shared" si="13"/>
        <v>10087204</v>
      </c>
      <c r="O68" s="47">
        <f t="shared" si="8"/>
        <v>166.932066791335</v>
      </c>
      <c r="P68" s="9"/>
    </row>
    <row r="69" spans="1:16" ht="15">
      <c r="A69" s="12"/>
      <c r="B69" s="25">
        <v>369.9</v>
      </c>
      <c r="C69" s="20" t="s">
        <v>77</v>
      </c>
      <c r="D69" s="46">
        <v>4016782</v>
      </c>
      <c r="E69" s="46">
        <v>2607</v>
      </c>
      <c r="F69" s="46">
        <v>0</v>
      </c>
      <c r="G69" s="46">
        <v>0</v>
      </c>
      <c r="H69" s="46">
        <v>0</v>
      </c>
      <c r="I69" s="46">
        <v>860026</v>
      </c>
      <c r="J69" s="46">
        <v>5429</v>
      </c>
      <c r="K69" s="46">
        <v>0</v>
      </c>
      <c r="L69" s="46">
        <v>0</v>
      </c>
      <c r="M69" s="46">
        <v>0</v>
      </c>
      <c r="N69" s="46">
        <f t="shared" si="13"/>
        <v>4884844</v>
      </c>
      <c r="O69" s="47">
        <f aca="true" t="shared" si="14" ref="O69:O74">(N69/O$76)</f>
        <v>80.838764128618</v>
      </c>
      <c r="P69" s="9"/>
    </row>
    <row r="70" spans="1:16" ht="15.75">
      <c r="A70" s="29" t="s">
        <v>48</v>
      </c>
      <c r="B70" s="30"/>
      <c r="C70" s="31"/>
      <c r="D70" s="32">
        <f aca="true" t="shared" si="15" ref="D70:M70">SUM(D71:D73)</f>
        <v>612100</v>
      </c>
      <c r="E70" s="32">
        <f t="shared" si="15"/>
        <v>6071006</v>
      </c>
      <c r="F70" s="32">
        <f t="shared" si="15"/>
        <v>2601700</v>
      </c>
      <c r="G70" s="32">
        <f t="shared" si="15"/>
        <v>2079760</v>
      </c>
      <c r="H70" s="32">
        <f t="shared" si="15"/>
        <v>0</v>
      </c>
      <c r="I70" s="32">
        <f t="shared" si="15"/>
        <v>663360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12027926</v>
      </c>
      <c r="O70" s="45">
        <f t="shared" si="14"/>
        <v>199.04886888311518</v>
      </c>
      <c r="P70" s="9"/>
    </row>
    <row r="71" spans="1:16" ht="15">
      <c r="A71" s="12"/>
      <c r="B71" s="25">
        <v>381</v>
      </c>
      <c r="C71" s="20" t="s">
        <v>78</v>
      </c>
      <c r="D71" s="46">
        <v>612100</v>
      </c>
      <c r="E71" s="46">
        <v>5700486</v>
      </c>
      <c r="F71" s="46">
        <v>2601700</v>
      </c>
      <c r="G71" s="46">
        <v>1005000</v>
      </c>
      <c r="H71" s="46">
        <v>0</v>
      </c>
      <c r="I71" s="46">
        <v>663360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10582646</v>
      </c>
      <c r="O71" s="47">
        <f t="shared" si="14"/>
        <v>175.13108378704882</v>
      </c>
      <c r="P71" s="9"/>
    </row>
    <row r="72" spans="1:16" ht="15">
      <c r="A72" s="12"/>
      <c r="B72" s="25">
        <v>383</v>
      </c>
      <c r="C72" s="20" t="s">
        <v>96</v>
      </c>
      <c r="D72" s="46">
        <v>0</v>
      </c>
      <c r="E72" s="46">
        <v>370520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370520</v>
      </c>
      <c r="O72" s="47">
        <f t="shared" si="14"/>
        <v>6.1316960961159745</v>
      </c>
      <c r="P72" s="9"/>
    </row>
    <row r="73" spans="1:16" ht="15.75" thickBot="1">
      <c r="A73" s="12"/>
      <c r="B73" s="25">
        <v>384</v>
      </c>
      <c r="C73" s="20" t="s">
        <v>79</v>
      </c>
      <c r="D73" s="46">
        <v>0</v>
      </c>
      <c r="E73" s="46">
        <v>0</v>
      </c>
      <c r="F73" s="46">
        <v>0</v>
      </c>
      <c r="G73" s="46">
        <v>1074760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1074760</v>
      </c>
      <c r="O73" s="47">
        <f t="shared" si="14"/>
        <v>17.786088999950355</v>
      </c>
      <c r="P73" s="9"/>
    </row>
    <row r="74" spans="1:119" ht="16.5" thickBot="1">
      <c r="A74" s="14" t="s">
        <v>64</v>
      </c>
      <c r="B74" s="23"/>
      <c r="C74" s="22"/>
      <c r="D74" s="15">
        <f aca="true" t="shared" si="16" ref="D74:M74">SUM(D5,D14,D21,D40,D56,D59,D70)</f>
        <v>43521159</v>
      </c>
      <c r="E74" s="15">
        <f t="shared" si="16"/>
        <v>23624108</v>
      </c>
      <c r="F74" s="15">
        <f t="shared" si="16"/>
        <v>2854725</v>
      </c>
      <c r="G74" s="15">
        <f t="shared" si="16"/>
        <v>2342937</v>
      </c>
      <c r="H74" s="15">
        <f t="shared" si="16"/>
        <v>0</v>
      </c>
      <c r="I74" s="15">
        <f t="shared" si="16"/>
        <v>25376067</v>
      </c>
      <c r="J74" s="15">
        <f t="shared" si="16"/>
        <v>2193449</v>
      </c>
      <c r="K74" s="15">
        <f t="shared" si="16"/>
        <v>19296605</v>
      </c>
      <c r="L74" s="15">
        <f t="shared" si="16"/>
        <v>0</v>
      </c>
      <c r="M74" s="15">
        <f t="shared" si="16"/>
        <v>0</v>
      </c>
      <c r="N74" s="15">
        <f>SUM(D74:M74)</f>
        <v>119209050</v>
      </c>
      <c r="O74" s="38">
        <f t="shared" si="14"/>
        <v>1972.7778972975657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97</v>
      </c>
      <c r="M76" s="48"/>
      <c r="N76" s="48"/>
      <c r="O76" s="43">
        <v>60427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24889500</v>
      </c>
      <c r="E5" s="27">
        <f t="shared" si="0"/>
        <v>0</v>
      </c>
      <c r="F5" s="27">
        <f t="shared" si="0"/>
        <v>261027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1057013</v>
      </c>
      <c r="L5" s="27">
        <f t="shared" si="0"/>
        <v>0</v>
      </c>
      <c r="M5" s="27">
        <f t="shared" si="0"/>
        <v>0</v>
      </c>
      <c r="N5" s="28">
        <f>SUM(D5:M5)</f>
        <v>26207540</v>
      </c>
      <c r="O5" s="33">
        <f aca="true" t="shared" si="1" ref="O5:O36">(N5/O$78)</f>
        <v>443.0616557623709</v>
      </c>
      <c r="P5" s="6"/>
    </row>
    <row r="6" spans="1:16" ht="15">
      <c r="A6" s="12"/>
      <c r="B6" s="25">
        <v>311</v>
      </c>
      <c r="C6" s="20" t="s">
        <v>2</v>
      </c>
      <c r="D6" s="46">
        <v>19970717</v>
      </c>
      <c r="E6" s="46">
        <v>0</v>
      </c>
      <c r="F6" s="46">
        <v>261027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20231744</v>
      </c>
      <c r="O6" s="47">
        <f t="shared" si="1"/>
        <v>342.0355361701408</v>
      </c>
      <c r="P6" s="9"/>
    </row>
    <row r="7" spans="1:16" ht="15">
      <c r="A7" s="12"/>
      <c r="B7" s="25">
        <v>312.1</v>
      </c>
      <c r="C7" s="20" t="s">
        <v>10</v>
      </c>
      <c r="D7" s="46">
        <v>972074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972074</v>
      </c>
      <c r="O7" s="47">
        <f t="shared" si="1"/>
        <v>16.43377119575324</v>
      </c>
      <c r="P7" s="9"/>
    </row>
    <row r="8" spans="1:16" ht="15">
      <c r="A8" s="12"/>
      <c r="B8" s="25">
        <v>312.51</v>
      </c>
      <c r="C8" s="20" t="s">
        <v>88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599378</v>
      </c>
      <c r="L8" s="46">
        <v>0</v>
      </c>
      <c r="M8" s="46">
        <v>0</v>
      </c>
      <c r="N8" s="46">
        <f>SUM(D8:M8)</f>
        <v>599378</v>
      </c>
      <c r="O8" s="47">
        <f t="shared" si="1"/>
        <v>10.13301550269649</v>
      </c>
      <c r="P8" s="9"/>
    </row>
    <row r="9" spans="1:16" ht="15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457635</v>
      </c>
      <c r="L9" s="46">
        <v>0</v>
      </c>
      <c r="M9" s="46">
        <v>0</v>
      </c>
      <c r="N9" s="46">
        <f>SUM(D9:M9)</f>
        <v>457635</v>
      </c>
      <c r="O9" s="47">
        <f t="shared" si="1"/>
        <v>7.736724653852006</v>
      </c>
      <c r="P9" s="9"/>
    </row>
    <row r="10" spans="1:16" ht="15">
      <c r="A10" s="12"/>
      <c r="B10" s="25">
        <v>314.8</v>
      </c>
      <c r="C10" s="20" t="s">
        <v>11</v>
      </c>
      <c r="D10" s="46">
        <v>145444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145444</v>
      </c>
      <c r="O10" s="47">
        <f t="shared" si="1"/>
        <v>2.4588595290020456</v>
      </c>
      <c r="P10" s="9"/>
    </row>
    <row r="11" spans="1:16" ht="15">
      <c r="A11" s="12"/>
      <c r="B11" s="25">
        <v>315</v>
      </c>
      <c r="C11" s="20" t="s">
        <v>12</v>
      </c>
      <c r="D11" s="46">
        <v>3095399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3095399</v>
      </c>
      <c r="O11" s="47">
        <f t="shared" si="1"/>
        <v>52.33045933289378</v>
      </c>
      <c r="P11" s="9"/>
    </row>
    <row r="12" spans="1:16" ht="15">
      <c r="A12" s="12"/>
      <c r="B12" s="25">
        <v>316</v>
      </c>
      <c r="C12" s="20" t="s">
        <v>13</v>
      </c>
      <c r="D12" s="46">
        <v>705866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705866</v>
      </c>
      <c r="O12" s="47">
        <f t="shared" si="1"/>
        <v>11.933289378032493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SUM(D14:D19)</f>
        <v>6298855</v>
      </c>
      <c r="E13" s="32">
        <f t="shared" si="3"/>
        <v>8746586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15064941</v>
      </c>
      <c r="O13" s="45">
        <f t="shared" si="1"/>
        <v>254.6861591520008</v>
      </c>
      <c r="P13" s="10"/>
    </row>
    <row r="14" spans="1:16" ht="15">
      <c r="A14" s="12"/>
      <c r="B14" s="25">
        <v>322</v>
      </c>
      <c r="C14" s="20" t="s">
        <v>0</v>
      </c>
      <c r="D14" s="46">
        <v>1670364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1670364</v>
      </c>
      <c r="O14" s="47">
        <f t="shared" si="1"/>
        <v>28.238981589491303</v>
      </c>
      <c r="P14" s="9"/>
    </row>
    <row r="15" spans="1:16" ht="15">
      <c r="A15" s="12"/>
      <c r="B15" s="25">
        <v>323.1</v>
      </c>
      <c r="C15" s="20" t="s">
        <v>15</v>
      </c>
      <c r="D15" s="46">
        <v>3525046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3525046</v>
      </c>
      <c r="O15" s="47">
        <f t="shared" si="1"/>
        <v>59.59402207908573</v>
      </c>
      <c r="P15" s="9"/>
    </row>
    <row r="16" spans="1:16" ht="15">
      <c r="A16" s="12"/>
      <c r="B16" s="25">
        <v>323.7</v>
      </c>
      <c r="C16" s="20" t="s">
        <v>16</v>
      </c>
      <c r="D16" s="46">
        <v>1049789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1049789</v>
      </c>
      <c r="O16" s="47">
        <f t="shared" si="1"/>
        <v>17.74761204375243</v>
      </c>
      <c r="P16" s="9"/>
    </row>
    <row r="17" spans="1:16" ht="15">
      <c r="A17" s="12"/>
      <c r="B17" s="25">
        <v>323.9</v>
      </c>
      <c r="C17" s="20" t="s">
        <v>17</v>
      </c>
      <c r="D17" s="46">
        <v>53656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53656</v>
      </c>
      <c r="O17" s="47">
        <f t="shared" si="1"/>
        <v>0.9071021622626836</v>
      </c>
      <c r="P17" s="9"/>
    </row>
    <row r="18" spans="1:16" ht="15">
      <c r="A18" s="12"/>
      <c r="B18" s="25">
        <v>324.021</v>
      </c>
      <c r="C18" s="20" t="s">
        <v>18</v>
      </c>
      <c r="D18" s="46">
        <v>0</v>
      </c>
      <c r="E18" s="46">
        <v>8746586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8746586</v>
      </c>
      <c r="O18" s="47">
        <f t="shared" si="1"/>
        <v>147.868776521107</v>
      </c>
      <c r="P18" s="9"/>
    </row>
    <row r="19" spans="1:16" ht="15">
      <c r="A19" s="12"/>
      <c r="B19" s="25">
        <v>324.031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19500</v>
      </c>
      <c r="O19" s="47">
        <f t="shared" si="1"/>
        <v>0.32966475630166864</v>
      </c>
      <c r="P19" s="9"/>
    </row>
    <row r="20" spans="1:16" ht="15.75">
      <c r="A20" s="29" t="s">
        <v>22</v>
      </c>
      <c r="B20" s="30"/>
      <c r="C20" s="31"/>
      <c r="D20" s="32">
        <f>SUM(D21:D41)</f>
        <v>5462467</v>
      </c>
      <c r="E20" s="32">
        <f aca="true" t="shared" si="5" ref="E20:M20">SUM(E21:E41)</f>
        <v>4233227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13953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9709647</v>
      </c>
      <c r="O20" s="45">
        <f t="shared" si="1"/>
        <v>164.15017497590912</v>
      </c>
      <c r="P20" s="10"/>
    </row>
    <row r="21" spans="1:16" ht="15">
      <c r="A21" s="12"/>
      <c r="B21" s="25">
        <v>331.1</v>
      </c>
      <c r="C21" s="20" t="s">
        <v>20</v>
      </c>
      <c r="D21" s="46">
        <v>15635</v>
      </c>
      <c r="E21" s="46">
        <v>16050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31685</v>
      </c>
      <c r="O21" s="47">
        <f t="shared" si="1"/>
        <v>0.5356629642778651</v>
      </c>
      <c r="P21" s="9"/>
    </row>
    <row r="22" spans="1:16" ht="15">
      <c r="A22" s="12"/>
      <c r="B22" s="25">
        <v>331.2</v>
      </c>
      <c r="C22" s="20" t="s">
        <v>21</v>
      </c>
      <c r="D22" s="46">
        <v>0</v>
      </c>
      <c r="E22" s="46">
        <v>4093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5">SUM(D22:M22)</f>
        <v>4093</v>
      </c>
      <c r="O22" s="47">
        <f t="shared" si="1"/>
        <v>0.06919578705347332</v>
      </c>
      <c r="P22" s="9"/>
    </row>
    <row r="23" spans="1:16" ht="15">
      <c r="A23" s="12"/>
      <c r="B23" s="25">
        <v>331.5</v>
      </c>
      <c r="C23" s="20" t="s">
        <v>23</v>
      </c>
      <c r="D23" s="46">
        <v>0</v>
      </c>
      <c r="E23" s="46">
        <v>2046467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2046467</v>
      </c>
      <c r="O23" s="47">
        <f t="shared" si="1"/>
        <v>34.597335632533685</v>
      </c>
      <c r="P23" s="9"/>
    </row>
    <row r="24" spans="1:16" ht="15">
      <c r="A24" s="12"/>
      <c r="B24" s="25">
        <v>331.7</v>
      </c>
      <c r="C24" s="20" t="s">
        <v>24</v>
      </c>
      <c r="D24" s="46">
        <v>0</v>
      </c>
      <c r="E24" s="46">
        <v>347000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347000</v>
      </c>
      <c r="O24" s="47">
        <f t="shared" si="1"/>
        <v>5.866342073675846</v>
      </c>
      <c r="P24" s="9"/>
    </row>
    <row r="25" spans="1:16" ht="15">
      <c r="A25" s="12"/>
      <c r="B25" s="25">
        <v>334.1</v>
      </c>
      <c r="C25" s="20" t="s">
        <v>25</v>
      </c>
      <c r="D25" s="46">
        <v>0</v>
      </c>
      <c r="E25" s="46">
        <v>197124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197124</v>
      </c>
      <c r="O25" s="47">
        <f t="shared" si="1"/>
        <v>3.3325556626261603</v>
      </c>
      <c r="P25" s="9"/>
    </row>
    <row r="26" spans="1:16" ht="15">
      <c r="A26" s="12"/>
      <c r="B26" s="25">
        <v>334.2</v>
      </c>
      <c r="C26" s="20" t="s">
        <v>26</v>
      </c>
      <c r="D26" s="46">
        <v>0</v>
      </c>
      <c r="E26" s="46">
        <v>102480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102480</v>
      </c>
      <c r="O26" s="47">
        <f t="shared" si="1"/>
        <v>1.7325150885023077</v>
      </c>
      <c r="P26" s="9"/>
    </row>
    <row r="27" spans="1:16" ht="15">
      <c r="A27" s="12"/>
      <c r="B27" s="25">
        <v>334.39</v>
      </c>
      <c r="C27" s="20" t="s">
        <v>27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</v>
      </c>
      <c r="O27" s="47">
        <f t="shared" si="1"/>
        <v>0.002535882740782066</v>
      </c>
      <c r="P27" s="9"/>
    </row>
    <row r="28" spans="1:16" ht="15">
      <c r="A28" s="12"/>
      <c r="B28" s="25">
        <v>334.5</v>
      </c>
      <c r="C28" s="20" t="s">
        <v>28</v>
      </c>
      <c r="D28" s="46">
        <v>0</v>
      </c>
      <c r="E28" s="46">
        <v>83009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83009</v>
      </c>
      <c r="O28" s="47">
        <f t="shared" si="1"/>
        <v>1.4033406028638569</v>
      </c>
      <c r="P28" s="9"/>
    </row>
    <row r="29" spans="1:16" ht="15">
      <c r="A29" s="12"/>
      <c r="B29" s="25">
        <v>334.7</v>
      </c>
      <c r="C29" s="20" t="s">
        <v>29</v>
      </c>
      <c r="D29" s="46">
        <v>0</v>
      </c>
      <c r="E29" s="46">
        <v>316755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316755</v>
      </c>
      <c r="O29" s="47">
        <f t="shared" si="1"/>
        <v>5.355023583709489</v>
      </c>
      <c r="P29" s="9"/>
    </row>
    <row r="30" spans="1:16" ht="15">
      <c r="A30" s="12"/>
      <c r="B30" s="25">
        <v>335.12</v>
      </c>
      <c r="C30" s="20" t="s">
        <v>30</v>
      </c>
      <c r="D30" s="46">
        <v>1548920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1548920</v>
      </c>
      <c r="O30" s="47">
        <f t="shared" si="1"/>
        <v>26.185863299014386</v>
      </c>
      <c r="P30" s="9"/>
    </row>
    <row r="31" spans="1:16" ht="15">
      <c r="A31" s="12"/>
      <c r="B31" s="25">
        <v>335.15</v>
      </c>
      <c r="C31" s="20" t="s">
        <v>31</v>
      </c>
      <c r="D31" s="46">
        <v>3722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3722</v>
      </c>
      <c r="O31" s="47">
        <f t="shared" si="1"/>
        <v>0.06292370374127233</v>
      </c>
      <c r="P31" s="9"/>
    </row>
    <row r="32" spans="1:16" ht="15">
      <c r="A32" s="12"/>
      <c r="B32" s="25">
        <v>335.18</v>
      </c>
      <c r="C32" s="20" t="s">
        <v>32</v>
      </c>
      <c r="D32" s="46">
        <v>3037695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3037695</v>
      </c>
      <c r="O32" s="47">
        <f t="shared" si="1"/>
        <v>51.35492214839986</v>
      </c>
      <c r="P32" s="9"/>
    </row>
    <row r="33" spans="1:16" ht="15">
      <c r="A33" s="12"/>
      <c r="B33" s="25">
        <v>335.29</v>
      </c>
      <c r="C33" s="20" t="s">
        <v>33</v>
      </c>
      <c r="D33" s="46">
        <v>0</v>
      </c>
      <c r="E33" s="46">
        <v>37206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37206</v>
      </c>
      <c r="O33" s="47">
        <f t="shared" si="1"/>
        <v>0.6290003550235838</v>
      </c>
      <c r="P33" s="9"/>
    </row>
    <row r="34" spans="1:16" ht="15">
      <c r="A34" s="12"/>
      <c r="B34" s="25">
        <v>335.49</v>
      </c>
      <c r="C34" s="20" t="s">
        <v>34</v>
      </c>
      <c r="D34" s="46">
        <v>28084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28084</v>
      </c>
      <c r="O34" s="47">
        <f t="shared" si="1"/>
        <v>0.47478487261415697</v>
      </c>
      <c r="P34" s="9"/>
    </row>
    <row r="35" spans="1:16" ht="15">
      <c r="A35" s="12"/>
      <c r="B35" s="25">
        <v>335.5</v>
      </c>
      <c r="C35" s="20" t="s">
        <v>35</v>
      </c>
      <c r="D35" s="46">
        <v>0</v>
      </c>
      <c r="E35" s="46">
        <v>494703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494703</v>
      </c>
      <c r="O35" s="47">
        <f t="shared" si="1"/>
        <v>8.36339199675407</v>
      </c>
      <c r="P35" s="9"/>
    </row>
    <row r="36" spans="1:16" ht="15">
      <c r="A36" s="12"/>
      <c r="B36" s="25">
        <v>337.2</v>
      </c>
      <c r="C36" s="20" t="s">
        <v>36</v>
      </c>
      <c r="D36" s="46">
        <v>0</v>
      </c>
      <c r="E36" s="46">
        <v>39477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39477</v>
      </c>
      <c r="O36" s="47">
        <f t="shared" si="1"/>
        <v>0.6673936197190242</v>
      </c>
      <c r="P36" s="9"/>
    </row>
    <row r="37" spans="1:16" ht="15">
      <c r="A37" s="12"/>
      <c r="B37" s="25">
        <v>337.3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13953</v>
      </c>
      <c r="O37" s="47">
        <f aca="true" t="shared" si="8" ref="O37:O68">(N37/O$78)</f>
        <v>0.23588781254754781</v>
      </c>
      <c r="P37" s="9"/>
    </row>
    <row r="38" spans="1:16" ht="15">
      <c r="A38" s="12"/>
      <c r="B38" s="25">
        <v>337.4</v>
      </c>
      <c r="C38" s="20" t="s">
        <v>38</v>
      </c>
      <c r="D38" s="46">
        <v>52172</v>
      </c>
      <c r="E38" s="46">
        <v>248863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301035</v>
      </c>
      <c r="O38" s="47">
        <f t="shared" si="8"/>
        <v>5.089263072475529</v>
      </c>
      <c r="P38" s="9"/>
    </row>
    <row r="39" spans="1:16" ht="15">
      <c r="A39" s="12"/>
      <c r="B39" s="25">
        <v>337.7</v>
      </c>
      <c r="C39" s="20" t="s">
        <v>39</v>
      </c>
      <c r="D39" s="46">
        <v>0</v>
      </c>
      <c r="E39" s="46">
        <v>300000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300000</v>
      </c>
      <c r="O39" s="47">
        <f t="shared" si="8"/>
        <v>5.071765481564133</v>
      </c>
      <c r="P39" s="9"/>
    </row>
    <row r="40" spans="1:16" ht="15">
      <c r="A40" s="12"/>
      <c r="B40" s="25">
        <v>338</v>
      </c>
      <c r="C40" s="20" t="s">
        <v>40</v>
      </c>
      <c r="D40" s="46">
        <v>58027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58027</v>
      </c>
      <c r="O40" s="47">
        <f t="shared" si="8"/>
        <v>0.980997785329073</v>
      </c>
      <c r="P40" s="9"/>
    </row>
    <row r="41" spans="1:16" ht="15">
      <c r="A41" s="12"/>
      <c r="B41" s="25">
        <v>339</v>
      </c>
      <c r="C41" s="20" t="s">
        <v>41</v>
      </c>
      <c r="D41" s="46">
        <v>718062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718062</v>
      </c>
      <c r="O41" s="47">
        <f t="shared" si="8"/>
        <v>12.139473550743014</v>
      </c>
      <c r="P41" s="9"/>
    </row>
    <row r="42" spans="1:16" ht="15.75">
      <c r="A42" s="29" t="s">
        <v>46</v>
      </c>
      <c r="B42" s="30"/>
      <c r="C42" s="31"/>
      <c r="D42" s="32">
        <f aca="true" t="shared" si="9" ref="D42:M42">SUM(D43:D57)</f>
        <v>3044875</v>
      </c>
      <c r="E42" s="32">
        <f t="shared" si="9"/>
        <v>2558291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24224405</v>
      </c>
      <c r="J42" s="32">
        <f t="shared" si="9"/>
        <v>2505300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32332871</v>
      </c>
      <c r="O42" s="45">
        <f t="shared" si="8"/>
        <v>546.6157968588866</v>
      </c>
      <c r="P42" s="10"/>
    </row>
    <row r="43" spans="1:16" ht="15">
      <c r="A43" s="12"/>
      <c r="B43" s="25">
        <v>341.2</v>
      </c>
      <c r="C43" s="20" t="s">
        <v>49</v>
      </c>
      <c r="D43" s="46">
        <v>1799400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2505300</v>
      </c>
      <c r="K43" s="46">
        <v>0</v>
      </c>
      <c r="L43" s="46">
        <v>0</v>
      </c>
      <c r="M43" s="46">
        <v>0</v>
      </c>
      <c r="N43" s="46">
        <f>SUM(D43:M43)</f>
        <v>4304700</v>
      </c>
      <c r="O43" s="47">
        <f t="shared" si="8"/>
        <v>72.77476289496374</v>
      </c>
      <c r="P43" s="9"/>
    </row>
    <row r="44" spans="1:16" ht="15">
      <c r="A44" s="12"/>
      <c r="B44" s="25">
        <v>341.9</v>
      </c>
      <c r="C44" s="20" t="s">
        <v>50</v>
      </c>
      <c r="D44" s="46">
        <v>167798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7">SUM(D44:M44)</f>
        <v>167798</v>
      </c>
      <c r="O44" s="47">
        <f t="shared" si="8"/>
        <v>2.8367736809183275</v>
      </c>
      <c r="P44" s="9"/>
    </row>
    <row r="45" spans="1:16" ht="15">
      <c r="A45" s="12"/>
      <c r="B45" s="25">
        <v>342.1</v>
      </c>
      <c r="C45" s="20" t="s">
        <v>51</v>
      </c>
      <c r="D45" s="46">
        <v>4577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4577</v>
      </c>
      <c r="O45" s="47">
        <f t="shared" si="8"/>
        <v>0.07737823536373012</v>
      </c>
      <c r="P45" s="9"/>
    </row>
    <row r="46" spans="1:16" ht="15">
      <c r="A46" s="12"/>
      <c r="B46" s="25">
        <v>342.2</v>
      </c>
      <c r="C46" s="20" t="s">
        <v>52</v>
      </c>
      <c r="D46" s="46">
        <v>0</v>
      </c>
      <c r="E46" s="46">
        <v>2507465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2507465</v>
      </c>
      <c r="O46" s="47">
        <f t="shared" si="8"/>
        <v>42.39091477743403</v>
      </c>
      <c r="P46" s="9"/>
    </row>
    <row r="47" spans="1:16" ht="15">
      <c r="A47" s="12"/>
      <c r="B47" s="25">
        <v>342.5</v>
      </c>
      <c r="C47" s="20" t="s">
        <v>53</v>
      </c>
      <c r="D47" s="46">
        <v>1770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1770</v>
      </c>
      <c r="O47" s="47">
        <f t="shared" si="8"/>
        <v>0.02992341634122838</v>
      </c>
      <c r="P47" s="9"/>
    </row>
    <row r="48" spans="1:16" ht="15">
      <c r="A48" s="12"/>
      <c r="B48" s="25">
        <v>342.9</v>
      </c>
      <c r="C48" s="20" t="s">
        <v>54</v>
      </c>
      <c r="D48" s="46">
        <v>7446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7446</v>
      </c>
      <c r="O48" s="47">
        <f t="shared" si="8"/>
        <v>0.12588121925242177</v>
      </c>
      <c r="P48" s="9"/>
    </row>
    <row r="49" spans="1:16" ht="15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7462721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7462721</v>
      </c>
      <c r="O49" s="47">
        <f t="shared" si="8"/>
        <v>126.16390255447921</v>
      </c>
      <c r="P49" s="9"/>
    </row>
    <row r="50" spans="1:16" ht="15">
      <c r="A50" s="12"/>
      <c r="B50" s="25">
        <v>343.4</v>
      </c>
      <c r="C50" s="20" t="s">
        <v>56</v>
      </c>
      <c r="D50" s="46">
        <v>442916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442916</v>
      </c>
      <c r="O50" s="47">
        <f t="shared" si="8"/>
        <v>7.487886933441531</v>
      </c>
      <c r="P50" s="9"/>
    </row>
    <row r="51" spans="1:16" ht="15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11300979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11300979</v>
      </c>
      <c r="O51" s="47">
        <f t="shared" si="8"/>
        <v>191.05305066693717</v>
      </c>
      <c r="P51" s="9"/>
    </row>
    <row r="52" spans="1:16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789556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789556</v>
      </c>
      <c r="O52" s="47">
        <f t="shared" si="8"/>
        <v>13.3481428885395</v>
      </c>
      <c r="P52" s="9"/>
    </row>
    <row r="53" spans="1:16" ht="15">
      <c r="A53" s="12"/>
      <c r="B53" s="25">
        <v>343.9</v>
      </c>
      <c r="C53" s="20" t="s">
        <v>59</v>
      </c>
      <c r="D53" s="46">
        <v>31326</v>
      </c>
      <c r="E53" s="46">
        <v>0</v>
      </c>
      <c r="F53" s="46">
        <v>0</v>
      </c>
      <c r="G53" s="46">
        <v>0</v>
      </c>
      <c r="H53" s="46">
        <v>0</v>
      </c>
      <c r="I53" s="46">
        <v>4671149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4702475</v>
      </c>
      <c r="O53" s="47">
        <f t="shared" si="8"/>
        <v>79.49950127639431</v>
      </c>
      <c r="P53" s="9"/>
    </row>
    <row r="54" spans="1:16" ht="15">
      <c r="A54" s="12"/>
      <c r="B54" s="25">
        <v>344.3</v>
      </c>
      <c r="C54" s="20" t="s">
        <v>60</v>
      </c>
      <c r="D54" s="46">
        <v>22916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22916</v>
      </c>
      <c r="O54" s="47">
        <f t="shared" si="8"/>
        <v>0.3874152592517455</v>
      </c>
      <c r="P54" s="9"/>
    </row>
    <row r="55" spans="1:16" ht="15">
      <c r="A55" s="12"/>
      <c r="B55" s="25">
        <v>347.2</v>
      </c>
      <c r="C55" s="20" t="s">
        <v>61</v>
      </c>
      <c r="D55" s="46">
        <v>529574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529574</v>
      </c>
      <c r="O55" s="47">
        <f t="shared" si="8"/>
        <v>8.952917110446146</v>
      </c>
      <c r="P55" s="9"/>
    </row>
    <row r="56" spans="1:16" ht="15">
      <c r="A56" s="12"/>
      <c r="B56" s="25">
        <v>347.3</v>
      </c>
      <c r="C56" s="20" t="s">
        <v>62</v>
      </c>
      <c r="D56" s="46">
        <v>0</v>
      </c>
      <c r="E56" s="46">
        <v>50826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50826</v>
      </c>
      <c r="O56" s="47">
        <f t="shared" si="8"/>
        <v>0.8592585078865953</v>
      </c>
      <c r="P56" s="9"/>
    </row>
    <row r="57" spans="1:16" ht="15">
      <c r="A57" s="12"/>
      <c r="B57" s="25">
        <v>347.4</v>
      </c>
      <c r="C57" s="20" t="s">
        <v>63</v>
      </c>
      <c r="D57" s="46">
        <v>37152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37152</v>
      </c>
      <c r="O57" s="47">
        <f t="shared" si="8"/>
        <v>0.6280874372369022</v>
      </c>
      <c r="P57" s="9"/>
    </row>
    <row r="58" spans="1:16" ht="15.75">
      <c r="A58" s="29" t="s">
        <v>47</v>
      </c>
      <c r="B58" s="30"/>
      <c r="C58" s="31"/>
      <c r="D58" s="32">
        <f aca="true" t="shared" si="11" ref="D58:M58">SUM(D59:D60)</f>
        <v>583158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583158</v>
      </c>
      <c r="O58" s="45">
        <f t="shared" si="8"/>
        <v>9.858802048993255</v>
      </c>
      <c r="P58" s="10"/>
    </row>
    <row r="59" spans="1:16" ht="15">
      <c r="A59" s="13"/>
      <c r="B59" s="39">
        <v>351.9</v>
      </c>
      <c r="C59" s="21" t="s">
        <v>67</v>
      </c>
      <c r="D59" s="46">
        <v>364943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364943</v>
      </c>
      <c r="O59" s="47">
        <f t="shared" si="8"/>
        <v>6.169684367128197</v>
      </c>
      <c r="P59" s="9"/>
    </row>
    <row r="60" spans="1:16" ht="15">
      <c r="A60" s="13"/>
      <c r="B60" s="39">
        <v>354</v>
      </c>
      <c r="C60" s="21" t="s">
        <v>66</v>
      </c>
      <c r="D60" s="46">
        <v>218215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218215</v>
      </c>
      <c r="O60" s="47">
        <f t="shared" si="8"/>
        <v>3.6891176818650573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SUM(D62:D71)</f>
        <v>5037657</v>
      </c>
      <c r="E61" s="32">
        <f t="shared" si="12"/>
        <v>410619</v>
      </c>
      <c r="F61" s="32">
        <f t="shared" si="12"/>
        <v>4667</v>
      </c>
      <c r="G61" s="32">
        <f t="shared" si="12"/>
        <v>378760</v>
      </c>
      <c r="H61" s="32">
        <f t="shared" si="12"/>
        <v>0</v>
      </c>
      <c r="I61" s="32">
        <f t="shared" si="12"/>
        <v>506581</v>
      </c>
      <c r="J61" s="32">
        <f t="shared" si="12"/>
        <v>129886</v>
      </c>
      <c r="K61" s="32">
        <f t="shared" si="12"/>
        <v>10234276</v>
      </c>
      <c r="L61" s="32">
        <f t="shared" si="12"/>
        <v>0</v>
      </c>
      <c r="M61" s="32">
        <f t="shared" si="12"/>
        <v>0</v>
      </c>
      <c r="N61" s="32">
        <f>SUM(D61:M61)</f>
        <v>16702446</v>
      </c>
      <c r="O61" s="45">
        <f t="shared" si="8"/>
        <v>282.3696302682964</v>
      </c>
      <c r="P61" s="10"/>
    </row>
    <row r="62" spans="1:16" ht="15">
      <c r="A62" s="12"/>
      <c r="B62" s="25">
        <v>361.1</v>
      </c>
      <c r="C62" s="20" t="s">
        <v>68</v>
      </c>
      <c r="D62" s="46">
        <v>425061</v>
      </c>
      <c r="E62" s="46">
        <v>133178</v>
      </c>
      <c r="F62" s="46">
        <v>6544</v>
      </c>
      <c r="G62" s="46">
        <v>424692</v>
      </c>
      <c r="H62" s="46">
        <v>0</v>
      </c>
      <c r="I62" s="46">
        <v>357496</v>
      </c>
      <c r="J62" s="46">
        <v>117752</v>
      </c>
      <c r="K62" s="46">
        <v>1094352</v>
      </c>
      <c r="L62" s="46">
        <v>0</v>
      </c>
      <c r="M62" s="46">
        <v>0</v>
      </c>
      <c r="N62" s="46">
        <f>SUM(D62:M62)</f>
        <v>2559075</v>
      </c>
      <c r="O62" s="47">
        <f t="shared" si="8"/>
        <v>43.26342749911244</v>
      </c>
      <c r="P62" s="9"/>
    </row>
    <row r="63" spans="1:16" ht="15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511850</v>
      </c>
      <c r="L63" s="46">
        <v>0</v>
      </c>
      <c r="M63" s="46">
        <v>0</v>
      </c>
      <c r="N63" s="46">
        <f aca="true" t="shared" si="13" ref="N63:N71">SUM(D63:M63)</f>
        <v>511850</v>
      </c>
      <c r="O63" s="47">
        <f t="shared" si="8"/>
        <v>8.653277205795337</v>
      </c>
      <c r="P63" s="9"/>
    </row>
    <row r="64" spans="1:16" ht="15">
      <c r="A64" s="12"/>
      <c r="B64" s="25">
        <v>361.3</v>
      </c>
      <c r="C64" s="20" t="s">
        <v>70</v>
      </c>
      <c r="D64" s="46">
        <v>-62747</v>
      </c>
      <c r="E64" s="46">
        <v>-20934</v>
      </c>
      <c r="F64" s="46">
        <v>-1877</v>
      </c>
      <c r="G64" s="46">
        <v>-45932</v>
      </c>
      <c r="H64" s="46">
        <v>0</v>
      </c>
      <c r="I64" s="46">
        <v>-43165</v>
      </c>
      <c r="J64" s="46">
        <v>-14550</v>
      </c>
      <c r="K64" s="46">
        <v>7445573</v>
      </c>
      <c r="L64" s="46">
        <v>0</v>
      </c>
      <c r="M64" s="46">
        <v>0</v>
      </c>
      <c r="N64" s="46">
        <f t="shared" si="13"/>
        <v>7256368</v>
      </c>
      <c r="O64" s="47">
        <f t="shared" si="8"/>
        <v>122.67532247975521</v>
      </c>
      <c r="P64" s="9"/>
    </row>
    <row r="65" spans="1:16" ht="15">
      <c r="A65" s="12"/>
      <c r="B65" s="25">
        <v>361.4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-6459195</v>
      </c>
      <c r="L65" s="46">
        <v>0</v>
      </c>
      <c r="M65" s="46">
        <v>0</v>
      </c>
      <c r="N65" s="46">
        <f t="shared" si="13"/>
        <v>-6459195</v>
      </c>
      <c r="O65" s="47">
        <f t="shared" si="8"/>
        <v>-109.1984074656388</v>
      </c>
      <c r="P65" s="9"/>
    </row>
    <row r="66" spans="1:16" ht="15">
      <c r="A66" s="12"/>
      <c r="B66" s="25">
        <v>362</v>
      </c>
      <c r="C66" s="20" t="s">
        <v>72</v>
      </c>
      <c r="D66" s="46">
        <v>645906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645906</v>
      </c>
      <c r="O66" s="47">
        <f t="shared" si="8"/>
        <v>10.919612517117208</v>
      </c>
      <c r="P66" s="9"/>
    </row>
    <row r="67" spans="1:16" ht="15">
      <c r="A67" s="12"/>
      <c r="B67" s="25">
        <v>364</v>
      </c>
      <c r="C67" s="20" t="s">
        <v>73</v>
      </c>
      <c r="D67" s="46">
        <v>5778</v>
      </c>
      <c r="E67" s="46">
        <v>0</v>
      </c>
      <c r="F67" s="46">
        <v>0</v>
      </c>
      <c r="G67" s="46">
        <v>0</v>
      </c>
      <c r="H67" s="46">
        <v>0</v>
      </c>
      <c r="I67" s="46">
        <v>82322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88100</v>
      </c>
      <c r="O67" s="47">
        <f t="shared" si="8"/>
        <v>1.4894084630860003</v>
      </c>
      <c r="P67" s="9"/>
    </row>
    <row r="68" spans="1:16" ht="15">
      <c r="A68" s="12"/>
      <c r="B68" s="25">
        <v>365</v>
      </c>
      <c r="C68" s="20" t="s">
        <v>74</v>
      </c>
      <c r="D68" s="46">
        <v>1043</v>
      </c>
      <c r="E68" s="46">
        <v>0</v>
      </c>
      <c r="F68" s="46">
        <v>0</v>
      </c>
      <c r="G68" s="46">
        <v>0</v>
      </c>
      <c r="H68" s="46">
        <v>0</v>
      </c>
      <c r="I68" s="46">
        <v>13091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14134</v>
      </c>
      <c r="O68" s="47">
        <f t="shared" si="8"/>
        <v>0.23894777772142484</v>
      </c>
      <c r="P68" s="9"/>
    </row>
    <row r="69" spans="1:16" ht="15">
      <c r="A69" s="12"/>
      <c r="B69" s="25">
        <v>366</v>
      </c>
      <c r="C69" s="20" t="s">
        <v>75</v>
      </c>
      <c r="D69" s="46">
        <v>0</v>
      </c>
      <c r="E69" s="46">
        <v>18972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18972</v>
      </c>
      <c r="O69" s="47">
        <f aca="true" t="shared" si="14" ref="O69:O76">(N69/O$78)</f>
        <v>0.32073844905411575</v>
      </c>
      <c r="P69" s="9"/>
    </row>
    <row r="70" spans="1:16" ht="15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7641696</v>
      </c>
      <c r="L70" s="46">
        <v>0</v>
      </c>
      <c r="M70" s="46">
        <v>0</v>
      </c>
      <c r="N70" s="46">
        <f t="shared" si="13"/>
        <v>7641696</v>
      </c>
      <c r="O70" s="47">
        <f t="shared" si="14"/>
        <v>129.1896333113557</v>
      </c>
      <c r="P70" s="9"/>
    </row>
    <row r="71" spans="1:16" ht="15">
      <c r="A71" s="12"/>
      <c r="B71" s="25">
        <v>369.9</v>
      </c>
      <c r="C71" s="20" t="s">
        <v>77</v>
      </c>
      <c r="D71" s="46">
        <v>4022616</v>
      </c>
      <c r="E71" s="46">
        <v>279403</v>
      </c>
      <c r="F71" s="46">
        <v>0</v>
      </c>
      <c r="G71" s="46">
        <v>0</v>
      </c>
      <c r="H71" s="46">
        <v>0</v>
      </c>
      <c r="I71" s="46">
        <v>96837</v>
      </c>
      <c r="J71" s="46">
        <v>26684</v>
      </c>
      <c r="K71" s="46">
        <v>0</v>
      </c>
      <c r="L71" s="46">
        <v>0</v>
      </c>
      <c r="M71" s="46">
        <v>0</v>
      </c>
      <c r="N71" s="46">
        <f t="shared" si="13"/>
        <v>4425540</v>
      </c>
      <c r="O71" s="47">
        <f t="shared" si="14"/>
        <v>74.81767003093778</v>
      </c>
      <c r="P71" s="9"/>
    </row>
    <row r="72" spans="1:16" ht="15.75">
      <c r="A72" s="29" t="s">
        <v>48</v>
      </c>
      <c r="B72" s="30"/>
      <c r="C72" s="31"/>
      <c r="D72" s="32">
        <f aca="true" t="shared" si="15" ref="D72:M72">SUM(D73:D75)</f>
        <v>431975</v>
      </c>
      <c r="E72" s="32">
        <f t="shared" si="15"/>
        <v>7241406</v>
      </c>
      <c r="F72" s="32">
        <f t="shared" si="15"/>
        <v>7930300</v>
      </c>
      <c r="G72" s="32">
        <f t="shared" si="15"/>
        <v>1323196</v>
      </c>
      <c r="H72" s="32">
        <f t="shared" si="15"/>
        <v>0</v>
      </c>
      <c r="I72" s="32">
        <f t="shared" si="15"/>
        <v>333600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17260477</v>
      </c>
      <c r="O72" s="45">
        <f t="shared" si="14"/>
        <v>291.8036381464388</v>
      </c>
      <c r="P72" s="9"/>
    </row>
    <row r="73" spans="1:16" ht="15">
      <c r="A73" s="12"/>
      <c r="B73" s="25">
        <v>381</v>
      </c>
      <c r="C73" s="20" t="s">
        <v>78</v>
      </c>
      <c r="D73" s="46">
        <v>400100</v>
      </c>
      <c r="E73" s="46">
        <v>7241406</v>
      </c>
      <c r="F73" s="46">
        <v>2580300</v>
      </c>
      <c r="G73" s="46">
        <v>1198916</v>
      </c>
      <c r="H73" s="46">
        <v>0</v>
      </c>
      <c r="I73" s="46">
        <v>333600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11754322</v>
      </c>
      <c r="O73" s="47">
        <f t="shared" si="14"/>
        <v>198.71721526263292</v>
      </c>
      <c r="P73" s="9"/>
    </row>
    <row r="74" spans="1:16" ht="15">
      <c r="A74" s="12"/>
      <c r="B74" s="25">
        <v>384</v>
      </c>
      <c r="C74" s="20" t="s">
        <v>79</v>
      </c>
      <c r="D74" s="46">
        <v>0</v>
      </c>
      <c r="E74" s="46">
        <v>0</v>
      </c>
      <c r="F74" s="46">
        <v>5350000</v>
      </c>
      <c r="G74" s="46">
        <v>124280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5474280</v>
      </c>
      <c r="O74" s="47">
        <f t="shared" si="14"/>
        <v>92.54754780138967</v>
      </c>
      <c r="P74" s="9"/>
    </row>
    <row r="75" spans="1:16" ht="15.75" thickBot="1">
      <c r="A75" s="12"/>
      <c r="B75" s="25">
        <v>385</v>
      </c>
      <c r="C75" s="20" t="s">
        <v>80</v>
      </c>
      <c r="D75" s="46">
        <v>31875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31875</v>
      </c>
      <c r="O75" s="47">
        <f t="shared" si="14"/>
        <v>0.5388750824161891</v>
      </c>
      <c r="P75" s="9"/>
    </row>
    <row r="76" spans="1:119" ht="16.5" thickBot="1">
      <c r="A76" s="14" t="s">
        <v>64</v>
      </c>
      <c r="B76" s="23"/>
      <c r="C76" s="22"/>
      <c r="D76" s="15">
        <f aca="true" t="shared" si="16" ref="D76:M76">SUM(D5,D13,D20,D42,D58,D61,D72)</f>
        <v>45748487</v>
      </c>
      <c r="E76" s="15">
        <f t="shared" si="16"/>
        <v>23190129</v>
      </c>
      <c r="F76" s="15">
        <f t="shared" si="16"/>
        <v>8195994</v>
      </c>
      <c r="G76" s="15">
        <f t="shared" si="16"/>
        <v>1701956</v>
      </c>
      <c r="H76" s="15">
        <f t="shared" si="16"/>
        <v>0</v>
      </c>
      <c r="I76" s="15">
        <f t="shared" si="16"/>
        <v>25098039</v>
      </c>
      <c r="J76" s="15">
        <f t="shared" si="16"/>
        <v>2635186</v>
      </c>
      <c r="K76" s="15">
        <f t="shared" si="16"/>
        <v>11291289</v>
      </c>
      <c r="L76" s="15">
        <f t="shared" si="16"/>
        <v>0</v>
      </c>
      <c r="M76" s="15">
        <f t="shared" si="16"/>
        <v>0</v>
      </c>
      <c r="N76" s="15">
        <f>SUM(D76:M76)</f>
        <v>117861080</v>
      </c>
      <c r="O76" s="38">
        <f t="shared" si="14"/>
        <v>1992.5458572128957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87</v>
      </c>
      <c r="M78" s="48"/>
      <c r="N78" s="48"/>
      <c r="O78" s="43">
        <v>59151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26313497</v>
      </c>
      <c r="E5" s="27">
        <f t="shared" si="0"/>
        <v>0</v>
      </c>
      <c r="F5" s="27">
        <f t="shared" si="0"/>
        <v>267383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1375522</v>
      </c>
      <c r="L5" s="27">
        <f t="shared" si="0"/>
        <v>0</v>
      </c>
      <c r="M5" s="27">
        <f t="shared" si="0"/>
        <v>0</v>
      </c>
      <c r="N5" s="28">
        <f>SUM(D5:M5)</f>
        <v>27956402</v>
      </c>
      <c r="O5" s="33">
        <f aca="true" t="shared" si="1" ref="O5:O36">(N5/O$78)</f>
        <v>467.068782891989</v>
      </c>
      <c r="P5" s="6"/>
    </row>
    <row r="6" spans="1:16" ht="15">
      <c r="A6" s="12"/>
      <c r="B6" s="25">
        <v>311</v>
      </c>
      <c r="C6" s="20" t="s">
        <v>2</v>
      </c>
      <c r="D6" s="46">
        <v>21284961</v>
      </c>
      <c r="E6" s="46">
        <v>0</v>
      </c>
      <c r="F6" s="46">
        <v>267383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21552344</v>
      </c>
      <c r="O6" s="47">
        <f t="shared" si="1"/>
        <v>360.07591679893073</v>
      </c>
      <c r="P6" s="9"/>
    </row>
    <row r="7" spans="1:16" ht="15">
      <c r="A7" s="12"/>
      <c r="B7" s="25">
        <v>312.1</v>
      </c>
      <c r="C7" s="20" t="s">
        <v>10</v>
      </c>
      <c r="D7" s="46">
        <v>1073542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1073542</v>
      </c>
      <c r="O7" s="47">
        <f t="shared" si="1"/>
        <v>17.935711302313926</v>
      </c>
      <c r="P7" s="9"/>
    </row>
    <row r="8" spans="1:16" ht="15">
      <c r="A8" s="12"/>
      <c r="B8" s="25">
        <v>312.51</v>
      </c>
      <c r="C8" s="20" t="s">
        <v>88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869617</v>
      </c>
      <c r="L8" s="46">
        <v>0</v>
      </c>
      <c r="M8" s="46">
        <v>0</v>
      </c>
      <c r="N8" s="46">
        <f>SUM(D8:M8)</f>
        <v>869617</v>
      </c>
      <c r="O8" s="47">
        <f t="shared" si="1"/>
        <v>14.528727758750314</v>
      </c>
      <c r="P8" s="9"/>
    </row>
    <row r="9" spans="1:16" ht="15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505905</v>
      </c>
      <c r="L9" s="46">
        <v>0</v>
      </c>
      <c r="M9" s="46">
        <v>0</v>
      </c>
      <c r="N9" s="46">
        <f>SUM(D9:M9)</f>
        <v>505905</v>
      </c>
      <c r="O9" s="47">
        <f t="shared" si="1"/>
        <v>8.452176092222873</v>
      </c>
      <c r="P9" s="9"/>
    </row>
    <row r="10" spans="1:16" ht="15">
      <c r="A10" s="12"/>
      <c r="B10" s="25">
        <v>314.8</v>
      </c>
      <c r="C10" s="20" t="s">
        <v>11</v>
      </c>
      <c r="D10" s="46">
        <v>146442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146442</v>
      </c>
      <c r="O10" s="47">
        <f t="shared" si="1"/>
        <v>2.4466126472308076</v>
      </c>
      <c r="P10" s="9"/>
    </row>
    <row r="11" spans="1:16" ht="15">
      <c r="A11" s="12"/>
      <c r="B11" s="25">
        <v>315</v>
      </c>
      <c r="C11" s="20" t="s">
        <v>12</v>
      </c>
      <c r="D11" s="46">
        <v>3046865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3046865</v>
      </c>
      <c r="O11" s="47">
        <f t="shared" si="1"/>
        <v>50.90410157881547</v>
      </c>
      <c r="P11" s="9"/>
    </row>
    <row r="12" spans="1:16" ht="15">
      <c r="A12" s="12"/>
      <c r="B12" s="25">
        <v>316</v>
      </c>
      <c r="C12" s="20" t="s">
        <v>13</v>
      </c>
      <c r="D12" s="46">
        <v>761687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761687</v>
      </c>
      <c r="O12" s="47">
        <f t="shared" si="1"/>
        <v>12.725536713724836</v>
      </c>
      <c r="P12" s="9"/>
    </row>
    <row r="13" spans="1:16" ht="15.75">
      <c r="A13" s="29" t="s">
        <v>110</v>
      </c>
      <c r="B13" s="30"/>
      <c r="C13" s="31"/>
      <c r="D13" s="32">
        <f aca="true" t="shared" si="3" ref="D13:M13">SUM(D14:D17)</f>
        <v>6429738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6429738</v>
      </c>
      <c r="O13" s="45">
        <f t="shared" si="1"/>
        <v>107.42190293208587</v>
      </c>
      <c r="P13" s="10"/>
    </row>
    <row r="14" spans="1:16" ht="15">
      <c r="A14" s="12"/>
      <c r="B14" s="25">
        <v>322</v>
      </c>
      <c r="C14" s="20" t="s">
        <v>0</v>
      </c>
      <c r="D14" s="46">
        <v>1645211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1645211</v>
      </c>
      <c r="O14" s="47">
        <f t="shared" si="1"/>
        <v>27.486609305822405</v>
      </c>
      <c r="P14" s="9"/>
    </row>
    <row r="15" spans="1:16" ht="15">
      <c r="A15" s="12"/>
      <c r="B15" s="25">
        <v>323.1</v>
      </c>
      <c r="C15" s="20" t="s">
        <v>15</v>
      </c>
      <c r="D15" s="46">
        <v>3590765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3590765</v>
      </c>
      <c r="O15" s="47">
        <f t="shared" si="1"/>
        <v>59.99106173252026</v>
      </c>
      <c r="P15" s="9"/>
    </row>
    <row r="16" spans="1:16" ht="15">
      <c r="A16" s="12"/>
      <c r="B16" s="25">
        <v>323.7</v>
      </c>
      <c r="C16" s="20" t="s">
        <v>16</v>
      </c>
      <c r="D16" s="46">
        <v>1144986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1144986</v>
      </c>
      <c r="O16" s="47">
        <f t="shared" si="1"/>
        <v>19.12932921226297</v>
      </c>
      <c r="P16" s="9"/>
    </row>
    <row r="17" spans="1:16" ht="15">
      <c r="A17" s="12"/>
      <c r="B17" s="25">
        <v>323.9</v>
      </c>
      <c r="C17" s="20" t="s">
        <v>17</v>
      </c>
      <c r="D17" s="46">
        <v>48776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48776</v>
      </c>
      <c r="O17" s="47">
        <f t="shared" si="1"/>
        <v>0.8149026814802439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SUM(D19:D39)</f>
        <v>6239598</v>
      </c>
      <c r="E18" s="32">
        <f t="shared" si="5"/>
        <v>2483230</v>
      </c>
      <c r="F18" s="32">
        <f t="shared" si="5"/>
        <v>0</v>
      </c>
      <c r="G18" s="32">
        <f t="shared" si="5"/>
        <v>2000000</v>
      </c>
      <c r="H18" s="32">
        <f t="shared" si="5"/>
        <v>0</v>
      </c>
      <c r="I18" s="32">
        <f t="shared" si="5"/>
        <v>42000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10764828</v>
      </c>
      <c r="O18" s="45">
        <f t="shared" si="1"/>
        <v>179.8484337148108</v>
      </c>
      <c r="P18" s="10"/>
    </row>
    <row r="19" spans="1:16" ht="15">
      <c r="A19" s="12"/>
      <c r="B19" s="25">
        <v>331.1</v>
      </c>
      <c r="C19" s="20" t="s">
        <v>20</v>
      </c>
      <c r="D19" s="46">
        <v>0</v>
      </c>
      <c r="E19" s="46">
        <v>77302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77302</v>
      </c>
      <c r="O19" s="47">
        <f t="shared" si="1"/>
        <v>1.2914877620917216</v>
      </c>
      <c r="P19" s="9"/>
    </row>
    <row r="20" spans="1:16" ht="15">
      <c r="A20" s="12"/>
      <c r="B20" s="25">
        <v>331.2</v>
      </c>
      <c r="C20" s="20" t="s">
        <v>21</v>
      </c>
      <c r="D20" s="46">
        <v>0</v>
      </c>
      <c r="E20" s="46">
        <v>82991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2">SUM(D20:M20)</f>
        <v>82991</v>
      </c>
      <c r="O20" s="47">
        <f t="shared" si="1"/>
        <v>1.3865341241333222</v>
      </c>
      <c r="P20" s="9"/>
    </row>
    <row r="21" spans="1:16" ht="15">
      <c r="A21" s="12"/>
      <c r="B21" s="25">
        <v>331.41</v>
      </c>
      <c r="C21" s="20" t="s">
        <v>111</v>
      </c>
      <c r="D21" s="46">
        <v>0</v>
      </c>
      <c r="E21" s="46">
        <v>202500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202500</v>
      </c>
      <c r="O21" s="47">
        <f t="shared" si="1"/>
        <v>3.383176008687662</v>
      </c>
      <c r="P21" s="9"/>
    </row>
    <row r="22" spans="1:16" ht="15">
      <c r="A22" s="12"/>
      <c r="B22" s="25">
        <v>331.49</v>
      </c>
      <c r="C22" s="20" t="s">
        <v>106</v>
      </c>
      <c r="D22" s="46">
        <v>0</v>
      </c>
      <c r="E22" s="46">
        <v>315573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315573</v>
      </c>
      <c r="O22" s="47">
        <f t="shared" si="1"/>
        <v>5.272291370812797</v>
      </c>
      <c r="P22" s="9"/>
    </row>
    <row r="23" spans="1:16" ht="15">
      <c r="A23" s="12"/>
      <c r="B23" s="25">
        <v>331.5</v>
      </c>
      <c r="C23" s="20" t="s">
        <v>23</v>
      </c>
      <c r="D23" s="46">
        <v>0</v>
      </c>
      <c r="E23" s="46">
        <v>622996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622996</v>
      </c>
      <c r="O23" s="47">
        <f t="shared" si="1"/>
        <v>10.408420349177177</v>
      </c>
      <c r="P23" s="9"/>
    </row>
    <row r="24" spans="1:16" ht="15">
      <c r="A24" s="12"/>
      <c r="B24" s="25">
        <v>331.7</v>
      </c>
      <c r="C24" s="20" t="s">
        <v>24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200000</v>
      </c>
      <c r="O24" s="47">
        <f t="shared" si="1"/>
        <v>3.341408403642135</v>
      </c>
      <c r="P24" s="9"/>
    </row>
    <row r="25" spans="1:16" ht="15">
      <c r="A25" s="12"/>
      <c r="B25" s="25">
        <v>334.2</v>
      </c>
      <c r="C25" s="20" t="s">
        <v>26</v>
      </c>
      <c r="D25" s="46">
        <v>0</v>
      </c>
      <c r="E25" s="46">
        <v>65059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65059</v>
      </c>
      <c r="O25" s="47">
        <f t="shared" si="1"/>
        <v>1.0869434466627683</v>
      </c>
      <c r="P25" s="9"/>
    </row>
    <row r="26" spans="1:16" ht="15">
      <c r="A26" s="12"/>
      <c r="B26" s="25">
        <v>334.7</v>
      </c>
      <c r="C26" s="20" t="s">
        <v>29</v>
      </c>
      <c r="D26" s="46">
        <v>0</v>
      </c>
      <c r="E26" s="46">
        <v>111186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111186</v>
      </c>
      <c r="O26" s="47">
        <f t="shared" si="1"/>
        <v>1.8575891738367722</v>
      </c>
      <c r="P26" s="9"/>
    </row>
    <row r="27" spans="1:16" ht="15">
      <c r="A27" s="12"/>
      <c r="B27" s="25">
        <v>335.12</v>
      </c>
      <c r="C27" s="20" t="s">
        <v>30</v>
      </c>
      <c r="D27" s="46">
        <v>1720071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1720071</v>
      </c>
      <c r="O27" s="47">
        <f t="shared" si="1"/>
        <v>28.737298471305657</v>
      </c>
      <c r="P27" s="9"/>
    </row>
    <row r="28" spans="1:16" ht="15">
      <c r="A28" s="12"/>
      <c r="B28" s="25">
        <v>335.15</v>
      </c>
      <c r="C28" s="20" t="s">
        <v>31</v>
      </c>
      <c r="D28" s="46">
        <v>13819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13819</v>
      </c>
      <c r="O28" s="47">
        <f t="shared" si="1"/>
        <v>0.23087461364965334</v>
      </c>
      <c r="P28" s="9"/>
    </row>
    <row r="29" spans="1:16" ht="15">
      <c r="A29" s="12"/>
      <c r="B29" s="25">
        <v>335.18</v>
      </c>
      <c r="C29" s="20" t="s">
        <v>32</v>
      </c>
      <c r="D29" s="46">
        <v>3358616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3358616</v>
      </c>
      <c r="O29" s="47">
        <f t="shared" si="1"/>
        <v>56.11253863503467</v>
      </c>
      <c r="P29" s="9"/>
    </row>
    <row r="30" spans="1:16" ht="15">
      <c r="A30" s="12"/>
      <c r="B30" s="25">
        <v>335.29</v>
      </c>
      <c r="C30" s="20" t="s">
        <v>33</v>
      </c>
      <c r="D30" s="46">
        <v>0</v>
      </c>
      <c r="E30" s="46">
        <v>27063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27063</v>
      </c>
      <c r="O30" s="47">
        <f t="shared" si="1"/>
        <v>0.4521426781388355</v>
      </c>
      <c r="P30" s="9"/>
    </row>
    <row r="31" spans="1:16" ht="15">
      <c r="A31" s="12"/>
      <c r="B31" s="25">
        <v>335.49</v>
      </c>
      <c r="C31" s="20" t="s">
        <v>34</v>
      </c>
      <c r="D31" s="46">
        <v>8668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8668</v>
      </c>
      <c r="O31" s="47">
        <f t="shared" si="1"/>
        <v>0.14481664021385013</v>
      </c>
      <c r="P31" s="9"/>
    </row>
    <row r="32" spans="1:16" ht="15">
      <c r="A32" s="12"/>
      <c r="B32" s="25">
        <v>335.5</v>
      </c>
      <c r="C32" s="20" t="s">
        <v>35</v>
      </c>
      <c r="D32" s="46">
        <v>0</v>
      </c>
      <c r="E32" s="46">
        <v>594427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594427</v>
      </c>
      <c r="O32" s="47">
        <f t="shared" si="1"/>
        <v>9.931116865758918</v>
      </c>
      <c r="P32" s="9"/>
    </row>
    <row r="33" spans="1:16" ht="15">
      <c r="A33" s="12"/>
      <c r="B33" s="25">
        <v>337.2</v>
      </c>
      <c r="C33" s="20" t="s">
        <v>36</v>
      </c>
      <c r="D33" s="46">
        <v>0</v>
      </c>
      <c r="E33" s="46">
        <v>12433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9">SUM(D33:M33)</f>
        <v>12433</v>
      </c>
      <c r="O33" s="47">
        <f t="shared" si="1"/>
        <v>0.20771865341241333</v>
      </c>
      <c r="P33" s="9"/>
    </row>
    <row r="34" spans="1:16" ht="15">
      <c r="A34" s="12"/>
      <c r="B34" s="25">
        <v>337.3</v>
      </c>
      <c r="C34" s="20" t="s">
        <v>37</v>
      </c>
      <c r="D34" s="46">
        <v>331305</v>
      </c>
      <c r="E34" s="46">
        <v>0</v>
      </c>
      <c r="F34" s="46">
        <v>0</v>
      </c>
      <c r="G34" s="46">
        <v>0</v>
      </c>
      <c r="H34" s="46">
        <v>0</v>
      </c>
      <c r="I34" s="46">
        <v>42000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373305</v>
      </c>
      <c r="O34" s="47">
        <f t="shared" si="1"/>
        <v>6.236822320608137</v>
      </c>
      <c r="P34" s="9"/>
    </row>
    <row r="35" spans="1:16" ht="15">
      <c r="A35" s="12"/>
      <c r="B35" s="25">
        <v>337.4</v>
      </c>
      <c r="C35" s="20" t="s">
        <v>38</v>
      </c>
      <c r="D35" s="46">
        <v>52550</v>
      </c>
      <c r="E35" s="46">
        <v>11700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64250</v>
      </c>
      <c r="O35" s="47">
        <f t="shared" si="1"/>
        <v>1.073427449670036</v>
      </c>
      <c r="P35" s="9"/>
    </row>
    <row r="36" spans="1:16" ht="15">
      <c r="A36" s="12"/>
      <c r="B36" s="25">
        <v>337.5</v>
      </c>
      <c r="C36" s="20" t="s">
        <v>112</v>
      </c>
      <c r="D36" s="46">
        <v>0</v>
      </c>
      <c r="E36" s="46">
        <v>0</v>
      </c>
      <c r="F36" s="46">
        <v>0</v>
      </c>
      <c r="G36" s="46">
        <v>2000000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2000000</v>
      </c>
      <c r="O36" s="47">
        <f t="shared" si="1"/>
        <v>33.41408403642135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160000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160000</v>
      </c>
      <c r="O37" s="47">
        <f aca="true" t="shared" si="8" ref="O37:O68">(N37/O$78)</f>
        <v>2.6731267229137083</v>
      </c>
      <c r="P37" s="9"/>
    </row>
    <row r="38" spans="1:16" ht="15">
      <c r="A38" s="12"/>
      <c r="B38" s="25">
        <v>338</v>
      </c>
      <c r="C38" s="20" t="s">
        <v>40</v>
      </c>
      <c r="D38" s="46">
        <v>44486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44486</v>
      </c>
      <c r="O38" s="47">
        <f t="shared" si="8"/>
        <v>0.7432294712221201</v>
      </c>
      <c r="P38" s="9"/>
    </row>
    <row r="39" spans="1:16" ht="15">
      <c r="A39" s="12"/>
      <c r="B39" s="25">
        <v>339</v>
      </c>
      <c r="C39" s="20" t="s">
        <v>41</v>
      </c>
      <c r="D39" s="46">
        <v>710083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710083</v>
      </c>
      <c r="O39" s="47">
        <f t="shared" si="8"/>
        <v>11.86338651741709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SUM(D41:D55)</f>
        <v>3525576</v>
      </c>
      <c r="E40" s="32">
        <f t="shared" si="9"/>
        <v>2163663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23286520</v>
      </c>
      <c r="J40" s="32">
        <f t="shared" si="9"/>
        <v>2505300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31481059</v>
      </c>
      <c r="O40" s="45">
        <f t="shared" si="8"/>
        <v>525.9553754907694</v>
      </c>
      <c r="P40" s="10"/>
    </row>
    <row r="41" spans="1:16" ht="15">
      <c r="A41" s="12"/>
      <c r="B41" s="25">
        <v>341.2</v>
      </c>
      <c r="C41" s="20" t="s">
        <v>49</v>
      </c>
      <c r="D41" s="46">
        <v>1713600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2505300</v>
      </c>
      <c r="K41" s="46">
        <v>0</v>
      </c>
      <c r="L41" s="46">
        <v>0</v>
      </c>
      <c r="M41" s="46">
        <v>0</v>
      </c>
      <c r="N41" s="46">
        <f>SUM(D41:M41)</f>
        <v>4218900</v>
      </c>
      <c r="O41" s="47">
        <f t="shared" si="8"/>
        <v>70.48533957062902</v>
      </c>
      <c r="P41" s="9"/>
    </row>
    <row r="42" spans="1:16" ht="15">
      <c r="A42" s="12"/>
      <c r="B42" s="25">
        <v>341.9</v>
      </c>
      <c r="C42" s="20" t="s">
        <v>50</v>
      </c>
      <c r="D42" s="46">
        <v>114268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7">SUM(D42:M42)</f>
        <v>114268</v>
      </c>
      <c r="O42" s="47">
        <f t="shared" si="8"/>
        <v>1.9090802773368976</v>
      </c>
      <c r="P42" s="9"/>
    </row>
    <row r="43" spans="1:16" ht="15">
      <c r="A43" s="12"/>
      <c r="B43" s="25">
        <v>342.1</v>
      </c>
      <c r="C43" s="20" t="s">
        <v>51</v>
      </c>
      <c r="D43" s="46">
        <v>5043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5043</v>
      </c>
      <c r="O43" s="47">
        <f t="shared" si="8"/>
        <v>0.08425361289783644</v>
      </c>
      <c r="P43" s="9"/>
    </row>
    <row r="44" spans="1:16" ht="15">
      <c r="A44" s="12"/>
      <c r="B44" s="25">
        <v>342.2</v>
      </c>
      <c r="C44" s="20" t="s">
        <v>52</v>
      </c>
      <c r="D44" s="46">
        <v>0</v>
      </c>
      <c r="E44" s="46">
        <v>2032738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2032738</v>
      </c>
      <c r="O44" s="47">
        <f t="shared" si="8"/>
        <v>33.961039178013536</v>
      </c>
      <c r="P44" s="9"/>
    </row>
    <row r="45" spans="1:16" ht="15">
      <c r="A45" s="12"/>
      <c r="B45" s="25">
        <v>342.5</v>
      </c>
      <c r="C45" s="20" t="s">
        <v>53</v>
      </c>
      <c r="D45" s="46">
        <v>2930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2930</v>
      </c>
      <c r="O45" s="47">
        <f t="shared" si="8"/>
        <v>0.04895163311335728</v>
      </c>
      <c r="P45" s="9"/>
    </row>
    <row r="46" spans="1:16" ht="15">
      <c r="A46" s="12"/>
      <c r="B46" s="25">
        <v>342.9</v>
      </c>
      <c r="C46" s="20" t="s">
        <v>54</v>
      </c>
      <c r="D46" s="46">
        <v>15201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15201</v>
      </c>
      <c r="O46" s="47">
        <f t="shared" si="8"/>
        <v>0.25396374571882047</v>
      </c>
      <c r="P46" s="9"/>
    </row>
    <row r="47" spans="1:16" ht="15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7065173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7065173</v>
      </c>
      <c r="O47" s="47">
        <f t="shared" si="8"/>
        <v>118.03814217692758</v>
      </c>
      <c r="P47" s="9"/>
    </row>
    <row r="48" spans="1:16" ht="15">
      <c r="A48" s="12"/>
      <c r="B48" s="25">
        <v>343.4</v>
      </c>
      <c r="C48" s="20" t="s">
        <v>56</v>
      </c>
      <c r="D48" s="46">
        <v>348442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348442</v>
      </c>
      <c r="O48" s="47">
        <f t="shared" si="8"/>
        <v>5.821435134909365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10934937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10934937</v>
      </c>
      <c r="O49" s="47">
        <f t="shared" si="8"/>
        <v>182.6904519254866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787823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787823</v>
      </c>
      <c r="O50" s="47">
        <f t="shared" si="8"/>
        <v>13.16219196391279</v>
      </c>
      <c r="P50" s="9"/>
    </row>
    <row r="51" spans="1:16" ht="15">
      <c r="A51" s="12"/>
      <c r="B51" s="25">
        <v>343.9</v>
      </c>
      <c r="C51" s="20" t="s">
        <v>59</v>
      </c>
      <c r="D51" s="46">
        <v>656713</v>
      </c>
      <c r="E51" s="46">
        <v>0</v>
      </c>
      <c r="F51" s="46">
        <v>0</v>
      </c>
      <c r="G51" s="46">
        <v>0</v>
      </c>
      <c r="H51" s="46">
        <v>0</v>
      </c>
      <c r="I51" s="46">
        <v>4498587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5155300</v>
      </c>
      <c r="O51" s="47">
        <f t="shared" si="8"/>
        <v>86.1298137164815</v>
      </c>
      <c r="P51" s="9"/>
    </row>
    <row r="52" spans="1:16" ht="15">
      <c r="A52" s="12"/>
      <c r="B52" s="25">
        <v>344.3</v>
      </c>
      <c r="C52" s="20" t="s">
        <v>60</v>
      </c>
      <c r="D52" s="46">
        <v>25722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25722</v>
      </c>
      <c r="O52" s="47">
        <f t="shared" si="8"/>
        <v>0.42973853479241503</v>
      </c>
      <c r="P52" s="9"/>
    </row>
    <row r="53" spans="1:16" ht="15">
      <c r="A53" s="12"/>
      <c r="B53" s="25">
        <v>347.2</v>
      </c>
      <c r="C53" s="20" t="s">
        <v>61</v>
      </c>
      <c r="D53" s="46">
        <v>610898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610898</v>
      </c>
      <c r="O53" s="47">
        <f t="shared" si="8"/>
        <v>10.206298554840865</v>
      </c>
      <c r="P53" s="9"/>
    </row>
    <row r="54" spans="1:16" ht="15">
      <c r="A54" s="12"/>
      <c r="B54" s="25">
        <v>347.3</v>
      </c>
      <c r="C54" s="20" t="s">
        <v>62</v>
      </c>
      <c r="D54" s="46">
        <v>0</v>
      </c>
      <c r="E54" s="46">
        <v>130925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130925</v>
      </c>
      <c r="O54" s="47">
        <f t="shared" si="8"/>
        <v>2.187369476234233</v>
      </c>
      <c r="P54" s="9"/>
    </row>
    <row r="55" spans="1:16" ht="15">
      <c r="A55" s="12"/>
      <c r="B55" s="25">
        <v>347.4</v>
      </c>
      <c r="C55" s="20" t="s">
        <v>63</v>
      </c>
      <c r="D55" s="46">
        <v>32759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32759</v>
      </c>
      <c r="O55" s="47">
        <f t="shared" si="8"/>
        <v>0.5473059894745635</v>
      </c>
      <c r="P55" s="9"/>
    </row>
    <row r="56" spans="1:16" ht="15.75">
      <c r="A56" s="29" t="s">
        <v>47</v>
      </c>
      <c r="B56" s="30"/>
      <c r="C56" s="31"/>
      <c r="D56" s="32">
        <f aca="true" t="shared" si="11" ref="D56:M56">SUM(D57:D58)</f>
        <v>446867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si="10"/>
        <v>446867</v>
      </c>
      <c r="O56" s="45">
        <f t="shared" si="8"/>
        <v>7.46582574555175</v>
      </c>
      <c r="P56" s="10"/>
    </row>
    <row r="57" spans="1:16" ht="15">
      <c r="A57" s="13"/>
      <c r="B57" s="39">
        <v>351.9</v>
      </c>
      <c r="C57" s="21" t="s">
        <v>67</v>
      </c>
      <c r="D57" s="46">
        <v>355385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355385</v>
      </c>
      <c r="O57" s="47">
        <f t="shared" si="8"/>
        <v>5.937432127641801</v>
      </c>
      <c r="P57" s="9"/>
    </row>
    <row r="58" spans="1:16" ht="15">
      <c r="A58" s="13"/>
      <c r="B58" s="39">
        <v>354</v>
      </c>
      <c r="C58" s="21" t="s">
        <v>66</v>
      </c>
      <c r="D58" s="46">
        <v>91482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91482</v>
      </c>
      <c r="O58" s="47">
        <f t="shared" si="8"/>
        <v>1.528393617909949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SUM(D60:D70)</f>
        <v>5287587</v>
      </c>
      <c r="E59" s="32">
        <f t="shared" si="12"/>
        <v>7005921</v>
      </c>
      <c r="F59" s="32">
        <f t="shared" si="12"/>
        <v>11068</v>
      </c>
      <c r="G59" s="32">
        <f t="shared" si="12"/>
        <v>850633</v>
      </c>
      <c r="H59" s="32">
        <f t="shared" si="12"/>
        <v>0</v>
      </c>
      <c r="I59" s="32">
        <f t="shared" si="12"/>
        <v>914646</v>
      </c>
      <c r="J59" s="32">
        <f t="shared" si="12"/>
        <v>242095</v>
      </c>
      <c r="K59" s="32">
        <f t="shared" si="12"/>
        <v>-2524779</v>
      </c>
      <c r="L59" s="32">
        <f t="shared" si="12"/>
        <v>0</v>
      </c>
      <c r="M59" s="32">
        <f t="shared" si="12"/>
        <v>0</v>
      </c>
      <c r="N59" s="32">
        <f>SUM(D59:M59)</f>
        <v>11787171</v>
      </c>
      <c r="O59" s="45">
        <f t="shared" si="8"/>
        <v>196.92876117283436</v>
      </c>
      <c r="P59" s="10"/>
    </row>
    <row r="60" spans="1:16" ht="15">
      <c r="A60" s="12"/>
      <c r="B60" s="25">
        <v>361.1</v>
      </c>
      <c r="C60" s="20" t="s">
        <v>68</v>
      </c>
      <c r="D60" s="46">
        <v>747590</v>
      </c>
      <c r="E60" s="46">
        <v>235603</v>
      </c>
      <c r="F60" s="46">
        <v>11811</v>
      </c>
      <c r="G60" s="46">
        <v>843580</v>
      </c>
      <c r="H60" s="46">
        <v>0</v>
      </c>
      <c r="I60" s="46">
        <v>748676</v>
      </c>
      <c r="J60" s="46">
        <v>205783</v>
      </c>
      <c r="K60" s="46">
        <v>1251142</v>
      </c>
      <c r="L60" s="46">
        <v>0</v>
      </c>
      <c r="M60" s="46">
        <v>0</v>
      </c>
      <c r="N60" s="46">
        <f>SUM(D60:M60)</f>
        <v>4044185</v>
      </c>
      <c r="O60" s="47">
        <f t="shared" si="8"/>
        <v>67.56636872441734</v>
      </c>
      <c r="P60" s="9"/>
    </row>
    <row r="61" spans="1:16" ht="15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888655</v>
      </c>
      <c r="L61" s="46">
        <v>0</v>
      </c>
      <c r="M61" s="46">
        <v>0</v>
      </c>
      <c r="N61" s="46">
        <f aca="true" t="shared" si="13" ref="N61:N70">SUM(D61:M61)</f>
        <v>888655</v>
      </c>
      <c r="O61" s="47">
        <f t="shared" si="8"/>
        <v>14.846796424693007</v>
      </c>
      <c r="P61" s="9"/>
    </row>
    <row r="62" spans="1:16" ht="15">
      <c r="A62" s="12"/>
      <c r="B62" s="25">
        <v>361.3</v>
      </c>
      <c r="C62" s="20" t="s">
        <v>70</v>
      </c>
      <c r="D62" s="46">
        <v>-4499</v>
      </c>
      <c r="E62" s="46">
        <v>875</v>
      </c>
      <c r="F62" s="46">
        <v>-743</v>
      </c>
      <c r="G62" s="46">
        <v>7053</v>
      </c>
      <c r="H62" s="46">
        <v>0</v>
      </c>
      <c r="I62" s="46">
        <v>5790</v>
      </c>
      <c r="J62" s="46">
        <v>-230</v>
      </c>
      <c r="K62" s="46">
        <v>-10922533</v>
      </c>
      <c r="L62" s="46">
        <v>0</v>
      </c>
      <c r="M62" s="46">
        <v>0</v>
      </c>
      <c r="N62" s="46">
        <f t="shared" si="13"/>
        <v>-10914287</v>
      </c>
      <c r="O62" s="47">
        <f t="shared" si="8"/>
        <v>-182.34545150781054</v>
      </c>
      <c r="P62" s="9"/>
    </row>
    <row r="63" spans="1:16" ht="15">
      <c r="A63" s="12"/>
      <c r="B63" s="25">
        <v>361.4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-568812</v>
      </c>
      <c r="L63" s="46">
        <v>0</v>
      </c>
      <c r="M63" s="46">
        <v>0</v>
      </c>
      <c r="N63" s="46">
        <f t="shared" si="13"/>
        <v>-568812</v>
      </c>
      <c r="O63" s="47">
        <f t="shared" si="8"/>
        <v>-9.50316598446245</v>
      </c>
      <c r="P63" s="9"/>
    </row>
    <row r="64" spans="1:16" ht="15">
      <c r="A64" s="12"/>
      <c r="B64" s="25">
        <v>362</v>
      </c>
      <c r="C64" s="20" t="s">
        <v>72</v>
      </c>
      <c r="D64" s="46">
        <v>666898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666898</v>
      </c>
      <c r="O64" s="47">
        <f t="shared" si="8"/>
        <v>11.141892907860663</v>
      </c>
      <c r="P64" s="9"/>
    </row>
    <row r="65" spans="1:16" ht="15">
      <c r="A65" s="12"/>
      <c r="B65" s="25">
        <v>363.22</v>
      </c>
      <c r="C65" s="20" t="s">
        <v>113</v>
      </c>
      <c r="D65" s="46">
        <v>0</v>
      </c>
      <c r="E65" s="46">
        <v>6715675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6715675</v>
      </c>
      <c r="O65" s="47">
        <f t="shared" si="8"/>
        <v>112.19906440564698</v>
      </c>
      <c r="P65" s="9"/>
    </row>
    <row r="66" spans="1:16" ht="15">
      <c r="A66" s="12"/>
      <c r="B66" s="25">
        <v>363.23</v>
      </c>
      <c r="C66" s="20" t="s">
        <v>114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144800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144800</v>
      </c>
      <c r="O66" s="47">
        <f t="shared" si="8"/>
        <v>2.419179684236906</v>
      </c>
      <c r="P66" s="9"/>
    </row>
    <row r="67" spans="1:16" ht="15">
      <c r="A67" s="12"/>
      <c r="B67" s="25">
        <v>364</v>
      </c>
      <c r="C67" s="20" t="s">
        <v>73</v>
      </c>
      <c r="D67" s="46">
        <v>36148</v>
      </c>
      <c r="E67" s="46">
        <v>0</v>
      </c>
      <c r="F67" s="46">
        <v>0</v>
      </c>
      <c r="G67" s="46">
        <v>0</v>
      </c>
      <c r="H67" s="46">
        <v>0</v>
      </c>
      <c r="I67" s="46">
        <v>8909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45057</v>
      </c>
      <c r="O67" s="47">
        <f t="shared" si="8"/>
        <v>0.7527691922145184</v>
      </c>
      <c r="P67" s="9"/>
    </row>
    <row r="68" spans="1:16" ht="15">
      <c r="A68" s="12"/>
      <c r="B68" s="25">
        <v>365</v>
      </c>
      <c r="C68" s="20" t="s">
        <v>74</v>
      </c>
      <c r="D68" s="46">
        <v>311615</v>
      </c>
      <c r="E68" s="46">
        <v>0</v>
      </c>
      <c r="F68" s="46">
        <v>0</v>
      </c>
      <c r="G68" s="46">
        <v>0</v>
      </c>
      <c r="H68" s="46">
        <v>0</v>
      </c>
      <c r="I68" s="46">
        <v>4241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315856</v>
      </c>
      <c r="O68" s="47">
        <f t="shared" si="8"/>
        <v>5.277019463703951</v>
      </c>
      <c r="P68" s="9"/>
    </row>
    <row r="69" spans="1:16" ht="15">
      <c r="A69" s="12"/>
      <c r="B69" s="25">
        <v>368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6826769</v>
      </c>
      <c r="L69" s="46">
        <v>0</v>
      </c>
      <c r="M69" s="46">
        <v>0</v>
      </c>
      <c r="N69" s="46">
        <f t="shared" si="13"/>
        <v>6826769</v>
      </c>
      <c r="O69" s="47">
        <f aca="true" t="shared" si="14" ref="O69:O76">(N69/O$78)</f>
        <v>114.05511653161808</v>
      </c>
      <c r="P69" s="9"/>
    </row>
    <row r="70" spans="1:16" ht="15">
      <c r="A70" s="12"/>
      <c r="B70" s="25">
        <v>369.9</v>
      </c>
      <c r="C70" s="20" t="s">
        <v>77</v>
      </c>
      <c r="D70" s="46">
        <v>3529835</v>
      </c>
      <c r="E70" s="46">
        <v>53768</v>
      </c>
      <c r="F70" s="46">
        <v>0</v>
      </c>
      <c r="G70" s="46">
        <v>0</v>
      </c>
      <c r="H70" s="46">
        <v>0</v>
      </c>
      <c r="I70" s="46">
        <v>2230</v>
      </c>
      <c r="J70" s="46">
        <v>36542</v>
      </c>
      <c r="K70" s="46">
        <v>0</v>
      </c>
      <c r="L70" s="46">
        <v>0</v>
      </c>
      <c r="M70" s="46">
        <v>0</v>
      </c>
      <c r="N70" s="46">
        <f t="shared" si="13"/>
        <v>3622375</v>
      </c>
      <c r="O70" s="47">
        <f t="shared" si="14"/>
        <v>60.5191713307159</v>
      </c>
      <c r="P70" s="9"/>
    </row>
    <row r="71" spans="1:16" ht="15.75">
      <c r="A71" s="29" t="s">
        <v>48</v>
      </c>
      <c r="B71" s="30"/>
      <c r="C71" s="31"/>
      <c r="D71" s="32">
        <f aca="true" t="shared" si="15" ref="D71:M71">SUM(D72:D75)</f>
        <v>568426</v>
      </c>
      <c r="E71" s="32">
        <f t="shared" si="15"/>
        <v>7323034</v>
      </c>
      <c r="F71" s="32">
        <f t="shared" si="15"/>
        <v>2580100</v>
      </c>
      <c r="G71" s="32">
        <f t="shared" si="15"/>
        <v>12881373</v>
      </c>
      <c r="H71" s="32">
        <f t="shared" si="15"/>
        <v>0</v>
      </c>
      <c r="I71" s="32">
        <f t="shared" si="15"/>
        <v>2049004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aca="true" t="shared" si="16" ref="N71:N76">SUM(D71:M71)</f>
        <v>25401937</v>
      </c>
      <c r="O71" s="45">
        <f t="shared" si="14"/>
        <v>424.3912288029404</v>
      </c>
      <c r="P71" s="9"/>
    </row>
    <row r="72" spans="1:16" ht="15">
      <c r="A72" s="12"/>
      <c r="B72" s="25">
        <v>381</v>
      </c>
      <c r="C72" s="20" t="s">
        <v>78</v>
      </c>
      <c r="D72" s="46">
        <v>381000</v>
      </c>
      <c r="E72" s="46">
        <v>7323034</v>
      </c>
      <c r="F72" s="46">
        <v>2580100</v>
      </c>
      <c r="G72" s="46">
        <v>6063000</v>
      </c>
      <c r="H72" s="46">
        <v>0</v>
      </c>
      <c r="I72" s="46">
        <v>1861500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18208634</v>
      </c>
      <c r="O72" s="47">
        <f t="shared" si="14"/>
        <v>304.2124133322195</v>
      </c>
      <c r="P72" s="9"/>
    </row>
    <row r="73" spans="1:16" ht="15">
      <c r="A73" s="12"/>
      <c r="B73" s="25">
        <v>384</v>
      </c>
      <c r="C73" s="20" t="s">
        <v>79</v>
      </c>
      <c r="D73" s="46">
        <v>0</v>
      </c>
      <c r="E73" s="46">
        <v>0</v>
      </c>
      <c r="F73" s="46">
        <v>0</v>
      </c>
      <c r="G73" s="46">
        <v>6818373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6818373</v>
      </c>
      <c r="O73" s="47">
        <f t="shared" si="14"/>
        <v>113.91484420683318</v>
      </c>
      <c r="P73" s="9"/>
    </row>
    <row r="74" spans="1:16" ht="15">
      <c r="A74" s="12"/>
      <c r="B74" s="25">
        <v>385</v>
      </c>
      <c r="C74" s="20" t="s">
        <v>80</v>
      </c>
      <c r="D74" s="46">
        <v>187426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187426</v>
      </c>
      <c r="O74" s="47">
        <f t="shared" si="14"/>
        <v>3.1313340573051542</v>
      </c>
      <c r="P74" s="9"/>
    </row>
    <row r="75" spans="1:16" ht="15.75" thickBot="1">
      <c r="A75" s="12"/>
      <c r="B75" s="25">
        <v>389.9</v>
      </c>
      <c r="C75" s="20" t="s">
        <v>115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187504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187504</v>
      </c>
      <c r="O75" s="47">
        <f t="shared" si="14"/>
        <v>3.1326372065825745</v>
      </c>
      <c r="P75" s="9"/>
    </row>
    <row r="76" spans="1:119" ht="16.5" thickBot="1">
      <c r="A76" s="14" t="s">
        <v>64</v>
      </c>
      <c r="B76" s="23"/>
      <c r="C76" s="22"/>
      <c r="D76" s="15">
        <f aca="true" t="shared" si="17" ref="D76:M76">SUM(D5,D13,D18,D40,D56,D59,D71)</f>
        <v>48811289</v>
      </c>
      <c r="E76" s="15">
        <f t="shared" si="17"/>
        <v>18975848</v>
      </c>
      <c r="F76" s="15">
        <f t="shared" si="17"/>
        <v>2858551</v>
      </c>
      <c r="G76" s="15">
        <f t="shared" si="17"/>
        <v>15732006</v>
      </c>
      <c r="H76" s="15">
        <f t="shared" si="17"/>
        <v>0</v>
      </c>
      <c r="I76" s="15">
        <f t="shared" si="17"/>
        <v>26292170</v>
      </c>
      <c r="J76" s="15">
        <f t="shared" si="17"/>
        <v>2747395</v>
      </c>
      <c r="K76" s="15">
        <f t="shared" si="17"/>
        <v>-1149257</v>
      </c>
      <c r="L76" s="15">
        <f t="shared" si="17"/>
        <v>0</v>
      </c>
      <c r="M76" s="15">
        <f t="shared" si="17"/>
        <v>0</v>
      </c>
      <c r="N76" s="15">
        <f t="shared" si="16"/>
        <v>114268002</v>
      </c>
      <c r="O76" s="38">
        <f t="shared" si="14"/>
        <v>1909.0803107509814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116</v>
      </c>
      <c r="M78" s="48"/>
      <c r="N78" s="48"/>
      <c r="O78" s="43">
        <v>59855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37998006</v>
      </c>
      <c r="E5" s="27">
        <f t="shared" si="0"/>
        <v>371180</v>
      </c>
      <c r="F5" s="27">
        <f t="shared" si="0"/>
        <v>0</v>
      </c>
      <c r="G5" s="27">
        <f t="shared" si="0"/>
        <v>979145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1299611</v>
      </c>
      <c r="L5" s="27">
        <f t="shared" si="0"/>
        <v>0</v>
      </c>
      <c r="M5" s="27">
        <f t="shared" si="0"/>
        <v>0</v>
      </c>
      <c r="N5" s="28">
        <f>SUM(D5:M5)</f>
        <v>40647942</v>
      </c>
      <c r="O5" s="33">
        <f aca="true" t="shared" si="1" ref="O5:O36">(N5/O$76)</f>
        <v>615.0485254732255</v>
      </c>
      <c r="P5" s="6"/>
    </row>
    <row r="6" spans="1:16" ht="15">
      <c r="A6" s="12"/>
      <c r="B6" s="25">
        <v>311</v>
      </c>
      <c r="C6" s="20" t="s">
        <v>2</v>
      </c>
      <c r="D6" s="46">
        <v>28767984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28767984</v>
      </c>
      <c r="O6" s="47">
        <f t="shared" si="1"/>
        <v>435.29156137935206</v>
      </c>
      <c r="P6" s="9"/>
    </row>
    <row r="7" spans="1:16" ht="15">
      <c r="A7" s="12"/>
      <c r="B7" s="25">
        <v>312.41</v>
      </c>
      <c r="C7" s="20" t="s">
        <v>92</v>
      </c>
      <c r="D7" s="46">
        <v>618411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618411</v>
      </c>
      <c r="O7" s="47">
        <f t="shared" si="1"/>
        <v>9.357245532539455</v>
      </c>
      <c r="P7" s="9"/>
    </row>
    <row r="8" spans="1:16" ht="15">
      <c r="A8" s="12"/>
      <c r="B8" s="25">
        <v>312.42</v>
      </c>
      <c r="C8" s="20" t="s">
        <v>93</v>
      </c>
      <c r="D8" s="46">
        <v>64462</v>
      </c>
      <c r="E8" s="46">
        <v>371180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435642</v>
      </c>
      <c r="O8" s="47">
        <f t="shared" si="1"/>
        <v>6.591747492018339</v>
      </c>
      <c r="P8" s="9"/>
    </row>
    <row r="9" spans="1:16" ht="15">
      <c r="A9" s="12"/>
      <c r="B9" s="25">
        <v>312.51</v>
      </c>
      <c r="C9" s="20" t="s">
        <v>88</v>
      </c>
      <c r="D9" s="46">
        <v>664765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664765</v>
      </c>
      <c r="L9" s="46">
        <v>0</v>
      </c>
      <c r="M9" s="46">
        <v>0</v>
      </c>
      <c r="N9" s="46">
        <f>SUM(D9:M9)</f>
        <v>1329530</v>
      </c>
      <c r="O9" s="47">
        <f t="shared" si="1"/>
        <v>20.11726611085052</v>
      </c>
      <c r="P9" s="9"/>
    </row>
    <row r="10" spans="1:16" ht="15">
      <c r="A10" s="12"/>
      <c r="B10" s="25">
        <v>312.52</v>
      </c>
      <c r="C10" s="20" t="s">
        <v>118</v>
      </c>
      <c r="D10" s="46">
        <v>634846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634846</v>
      </c>
      <c r="L10" s="46">
        <v>0</v>
      </c>
      <c r="M10" s="46">
        <v>0</v>
      </c>
      <c r="N10" s="46">
        <f>SUM(D10:M10)</f>
        <v>1269692</v>
      </c>
      <c r="O10" s="47">
        <f t="shared" si="1"/>
        <v>19.211850686195888</v>
      </c>
      <c r="P10" s="9"/>
    </row>
    <row r="11" spans="1:16" ht="15">
      <c r="A11" s="12"/>
      <c r="B11" s="25">
        <v>314.1</v>
      </c>
      <c r="C11" s="20" t="s">
        <v>100</v>
      </c>
      <c r="D11" s="46">
        <v>4728880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4728880</v>
      </c>
      <c r="O11" s="47">
        <f t="shared" si="1"/>
        <v>71.55320855210398</v>
      </c>
      <c r="P11" s="9"/>
    </row>
    <row r="12" spans="1:16" ht="15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979145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979145</v>
      </c>
      <c r="O12" s="47">
        <f t="shared" si="1"/>
        <v>14.81555175596544</v>
      </c>
      <c r="P12" s="9"/>
    </row>
    <row r="13" spans="1:16" ht="15">
      <c r="A13" s="12"/>
      <c r="B13" s="25">
        <v>314.8</v>
      </c>
      <c r="C13" s="20" t="s">
        <v>11</v>
      </c>
      <c r="D13" s="46">
        <v>40034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40034</v>
      </c>
      <c r="O13" s="47">
        <f t="shared" si="1"/>
        <v>0.6057589008760913</v>
      </c>
      <c r="P13" s="9"/>
    </row>
    <row r="14" spans="1:16" ht="15">
      <c r="A14" s="12"/>
      <c r="B14" s="25">
        <v>315</v>
      </c>
      <c r="C14" s="20" t="s">
        <v>119</v>
      </c>
      <c r="D14" s="46">
        <v>1811741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1811741</v>
      </c>
      <c r="O14" s="47">
        <f t="shared" si="1"/>
        <v>27.413654314636325</v>
      </c>
      <c r="P14" s="9"/>
    </row>
    <row r="15" spans="1:16" ht="15">
      <c r="A15" s="12"/>
      <c r="B15" s="25">
        <v>316</v>
      </c>
      <c r="C15" s="20" t="s">
        <v>120</v>
      </c>
      <c r="D15" s="46">
        <v>666883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666883</v>
      </c>
      <c r="O15" s="47">
        <f t="shared" si="1"/>
        <v>10.090680748687376</v>
      </c>
      <c r="P15" s="9"/>
    </row>
    <row r="16" spans="1:16" ht="15.75">
      <c r="A16" s="29" t="s">
        <v>14</v>
      </c>
      <c r="B16" s="30"/>
      <c r="C16" s="31"/>
      <c r="D16" s="32">
        <f aca="true" t="shared" si="3" ref="D16:M16">SUM(D17:D25)</f>
        <v>5442819</v>
      </c>
      <c r="E16" s="32">
        <f t="shared" si="3"/>
        <v>15725111</v>
      </c>
      <c r="F16" s="32">
        <f t="shared" si="3"/>
        <v>0</v>
      </c>
      <c r="G16" s="32">
        <f t="shared" si="3"/>
        <v>225000</v>
      </c>
      <c r="H16" s="32">
        <f t="shared" si="3"/>
        <v>0</v>
      </c>
      <c r="I16" s="32">
        <f t="shared" si="3"/>
        <v>6063668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27456598</v>
      </c>
      <c r="O16" s="45">
        <f t="shared" si="1"/>
        <v>415.4488341478915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2133051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2133051</v>
      </c>
      <c r="O17" s="47">
        <f t="shared" si="1"/>
        <v>32.275431614943486</v>
      </c>
      <c r="P17" s="9"/>
    </row>
    <row r="18" spans="1:16" ht="15">
      <c r="A18" s="12"/>
      <c r="B18" s="25">
        <v>323.1</v>
      </c>
      <c r="C18" s="20" t="s">
        <v>15</v>
      </c>
      <c r="D18" s="46">
        <v>3185500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3185500</v>
      </c>
      <c r="O18" s="47">
        <f t="shared" si="1"/>
        <v>48.20015433733299</v>
      </c>
      <c r="P18" s="9"/>
    </row>
    <row r="19" spans="1:16" ht="15">
      <c r="A19" s="12"/>
      <c r="B19" s="25">
        <v>323.7</v>
      </c>
      <c r="C19" s="20" t="s">
        <v>16</v>
      </c>
      <c r="D19" s="46">
        <v>1920472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1920472</v>
      </c>
      <c r="O19" s="47">
        <f t="shared" si="1"/>
        <v>29.0588751532025</v>
      </c>
      <c r="P19" s="9"/>
    </row>
    <row r="20" spans="1:16" ht="15">
      <c r="A20" s="12"/>
      <c r="B20" s="25">
        <v>323.9</v>
      </c>
      <c r="C20" s="20" t="s">
        <v>17</v>
      </c>
      <c r="D20" s="46">
        <v>243183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243183</v>
      </c>
      <c r="O20" s="47">
        <f t="shared" si="1"/>
        <v>3.67962898515638</v>
      </c>
      <c r="P20" s="9"/>
    </row>
    <row r="21" spans="1:16" ht="15">
      <c r="A21" s="12"/>
      <c r="B21" s="25">
        <v>324.12</v>
      </c>
      <c r="C21" s="20" t="s">
        <v>18</v>
      </c>
      <c r="D21" s="46">
        <v>0</v>
      </c>
      <c r="E21" s="46">
        <v>86491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86491</v>
      </c>
      <c r="O21" s="47">
        <f t="shared" si="1"/>
        <v>1.308704928202878</v>
      </c>
      <c r="P21" s="9"/>
    </row>
    <row r="22" spans="1:16" ht="15">
      <c r="A22" s="12"/>
      <c r="B22" s="25">
        <v>324.22</v>
      </c>
      <c r="C22" s="20" t="s">
        <v>19</v>
      </c>
      <c r="D22" s="46">
        <v>0</v>
      </c>
      <c r="E22" s="46">
        <v>0</v>
      </c>
      <c r="F22" s="46">
        <v>0</v>
      </c>
      <c r="G22" s="46">
        <v>225000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225000</v>
      </c>
      <c r="O22" s="47">
        <f t="shared" si="1"/>
        <v>3.4044999924344443</v>
      </c>
      <c r="P22" s="9"/>
    </row>
    <row r="23" spans="1:16" ht="15">
      <c r="A23" s="12"/>
      <c r="B23" s="25">
        <v>324.41</v>
      </c>
      <c r="C23" s="20" t="s">
        <v>134</v>
      </c>
      <c r="D23" s="46">
        <v>0</v>
      </c>
      <c r="E23" s="46">
        <v>83400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83400</v>
      </c>
      <c r="O23" s="47">
        <f t="shared" si="1"/>
        <v>1.2619346638623674</v>
      </c>
      <c r="P23" s="9"/>
    </row>
    <row r="24" spans="1:16" ht="15">
      <c r="A24" s="12"/>
      <c r="B24" s="25">
        <v>324.42</v>
      </c>
      <c r="C24" s="20" t="s">
        <v>135</v>
      </c>
      <c r="D24" s="46">
        <v>93664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93664</v>
      </c>
      <c r="O24" s="47">
        <f t="shared" si="1"/>
        <v>1.417240387961688</v>
      </c>
      <c r="P24" s="9"/>
    </row>
    <row r="25" spans="1:16" ht="15">
      <c r="A25" s="12"/>
      <c r="B25" s="25">
        <v>325.2</v>
      </c>
      <c r="C25" s="20" t="s">
        <v>104</v>
      </c>
      <c r="D25" s="46">
        <v>0</v>
      </c>
      <c r="E25" s="46">
        <v>13422169</v>
      </c>
      <c r="F25" s="46">
        <v>0</v>
      </c>
      <c r="G25" s="46">
        <v>0</v>
      </c>
      <c r="H25" s="46">
        <v>0</v>
      </c>
      <c r="I25" s="46">
        <v>6063668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19485837</v>
      </c>
      <c r="O25" s="47">
        <f t="shared" si="1"/>
        <v>294.8423640847947</v>
      </c>
      <c r="P25" s="9"/>
    </row>
    <row r="26" spans="1:16" ht="15.75">
      <c r="A26" s="29" t="s">
        <v>22</v>
      </c>
      <c r="B26" s="30"/>
      <c r="C26" s="31"/>
      <c r="D26" s="32">
        <f aca="true" t="shared" si="5" ref="D26:M26">SUM(D27:D41)</f>
        <v>8728161</v>
      </c>
      <c r="E26" s="32">
        <f t="shared" si="5"/>
        <v>2557750</v>
      </c>
      <c r="F26" s="32">
        <f t="shared" si="5"/>
        <v>0</v>
      </c>
      <c r="G26" s="32">
        <f t="shared" si="5"/>
        <v>300000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11585911</v>
      </c>
      <c r="O26" s="45">
        <f t="shared" si="1"/>
        <v>175.30770627487178</v>
      </c>
      <c r="P26" s="10"/>
    </row>
    <row r="27" spans="1:16" ht="15">
      <c r="A27" s="12"/>
      <c r="B27" s="25">
        <v>331.2</v>
      </c>
      <c r="C27" s="20" t="s">
        <v>21</v>
      </c>
      <c r="D27" s="46">
        <v>0</v>
      </c>
      <c r="E27" s="46">
        <v>35967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35967</v>
      </c>
      <c r="O27" s="47">
        <f t="shared" si="1"/>
        <v>0.5442206721239541</v>
      </c>
      <c r="P27" s="9"/>
    </row>
    <row r="28" spans="1:16" ht="15">
      <c r="A28" s="12"/>
      <c r="B28" s="25">
        <v>331.5</v>
      </c>
      <c r="C28" s="20" t="s">
        <v>23</v>
      </c>
      <c r="D28" s="46">
        <v>0</v>
      </c>
      <c r="E28" s="46">
        <v>2027773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2027773</v>
      </c>
      <c r="O28" s="47">
        <f t="shared" si="1"/>
        <v>30.68245850292787</v>
      </c>
      <c r="P28" s="9"/>
    </row>
    <row r="29" spans="1:16" ht="15">
      <c r="A29" s="12"/>
      <c r="B29" s="25">
        <v>334.2</v>
      </c>
      <c r="C29" s="20" t="s">
        <v>26</v>
      </c>
      <c r="D29" s="46">
        <v>0</v>
      </c>
      <c r="E29" s="46">
        <v>52607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52607</v>
      </c>
      <c r="O29" s="47">
        <f t="shared" si="1"/>
        <v>0.7960023604533281</v>
      </c>
      <c r="P29" s="9"/>
    </row>
    <row r="30" spans="1:16" ht="15">
      <c r="A30" s="12"/>
      <c r="B30" s="25">
        <v>334.36</v>
      </c>
      <c r="C30" s="20" t="s">
        <v>146</v>
      </c>
      <c r="D30" s="46">
        <v>0</v>
      </c>
      <c r="E30" s="46">
        <v>0</v>
      </c>
      <c r="F30" s="46">
        <v>0</v>
      </c>
      <c r="G30" s="46">
        <v>300000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300000</v>
      </c>
      <c r="O30" s="47">
        <f t="shared" si="1"/>
        <v>4.539333323245926</v>
      </c>
      <c r="P30" s="9"/>
    </row>
    <row r="31" spans="1:16" ht="15">
      <c r="A31" s="12"/>
      <c r="B31" s="25">
        <v>334.5</v>
      </c>
      <c r="C31" s="20" t="s">
        <v>28</v>
      </c>
      <c r="D31" s="46">
        <v>0</v>
      </c>
      <c r="E31" s="46">
        <v>96956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96956</v>
      </c>
      <c r="O31" s="47">
        <f t="shared" si="1"/>
        <v>1.4670520056287732</v>
      </c>
      <c r="P31" s="9"/>
    </row>
    <row r="32" spans="1:16" ht="15">
      <c r="A32" s="12"/>
      <c r="B32" s="25">
        <v>335.12</v>
      </c>
      <c r="C32" s="20" t="s">
        <v>121</v>
      </c>
      <c r="D32" s="46">
        <v>2337293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2337293</v>
      </c>
      <c r="O32" s="47">
        <f t="shared" si="1"/>
        <v>35.36584000363147</v>
      </c>
      <c r="P32" s="9"/>
    </row>
    <row r="33" spans="1:16" ht="15">
      <c r="A33" s="12"/>
      <c r="B33" s="25">
        <v>335.15</v>
      </c>
      <c r="C33" s="20" t="s">
        <v>122</v>
      </c>
      <c r="D33" s="46">
        <v>19220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19220</v>
      </c>
      <c r="O33" s="47">
        <f t="shared" si="1"/>
        <v>0.29081995490928897</v>
      </c>
      <c r="P33" s="9"/>
    </row>
    <row r="34" spans="1:16" ht="15">
      <c r="A34" s="12"/>
      <c r="B34" s="25">
        <v>335.18</v>
      </c>
      <c r="C34" s="20" t="s">
        <v>123</v>
      </c>
      <c r="D34" s="46">
        <v>3991269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3991269</v>
      </c>
      <c r="O34" s="47">
        <f t="shared" si="1"/>
        <v>60.392334579128146</v>
      </c>
      <c r="P34" s="9"/>
    </row>
    <row r="35" spans="1:16" ht="15">
      <c r="A35" s="12"/>
      <c r="B35" s="25">
        <v>335.29</v>
      </c>
      <c r="C35" s="20" t="s">
        <v>33</v>
      </c>
      <c r="D35" s="46">
        <v>0</v>
      </c>
      <c r="E35" s="46">
        <v>64066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64066</v>
      </c>
      <c r="O35" s="47">
        <f t="shared" si="1"/>
        <v>0.969389762290245</v>
      </c>
      <c r="P35" s="9"/>
    </row>
    <row r="36" spans="1:16" ht="15">
      <c r="A36" s="12"/>
      <c r="B36" s="25">
        <v>335.49</v>
      </c>
      <c r="C36" s="20" t="s">
        <v>34</v>
      </c>
      <c r="D36" s="46">
        <v>21542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21542</v>
      </c>
      <c r="O36" s="47">
        <f t="shared" si="1"/>
        <v>0.32595439483121247</v>
      </c>
      <c r="P36" s="9"/>
    </row>
    <row r="37" spans="1:16" ht="15">
      <c r="A37" s="12"/>
      <c r="B37" s="25">
        <v>335.5</v>
      </c>
      <c r="C37" s="20" t="s">
        <v>35</v>
      </c>
      <c r="D37" s="46">
        <v>0</v>
      </c>
      <c r="E37" s="46">
        <v>255583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255583</v>
      </c>
      <c r="O37" s="47">
        <f aca="true" t="shared" si="7" ref="O37:O68">(N37/O$76)</f>
        <v>3.8672547625172116</v>
      </c>
      <c r="P37" s="9"/>
    </row>
    <row r="38" spans="1:16" ht="15">
      <c r="A38" s="12"/>
      <c r="B38" s="25">
        <v>337.2</v>
      </c>
      <c r="C38" s="20" t="s">
        <v>36</v>
      </c>
      <c r="D38" s="46">
        <v>163800</v>
      </c>
      <c r="E38" s="46">
        <v>24798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188598</v>
      </c>
      <c r="O38" s="47">
        <f t="shared" si="7"/>
        <v>2.8536972869917836</v>
      </c>
      <c r="P38" s="9"/>
    </row>
    <row r="39" spans="1:16" ht="15">
      <c r="A39" s="12"/>
      <c r="B39" s="25">
        <v>337.4</v>
      </c>
      <c r="C39" s="20" t="s">
        <v>38</v>
      </c>
      <c r="D39" s="46">
        <v>137644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137644</v>
      </c>
      <c r="O39" s="47">
        <f t="shared" si="7"/>
        <v>2.0827066531495406</v>
      </c>
      <c r="P39" s="9"/>
    </row>
    <row r="40" spans="1:16" ht="15">
      <c r="A40" s="12"/>
      <c r="B40" s="25">
        <v>338</v>
      </c>
      <c r="C40" s="20" t="s">
        <v>40</v>
      </c>
      <c r="D40" s="46">
        <v>25214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25214</v>
      </c>
      <c r="O40" s="47">
        <f t="shared" si="7"/>
        <v>0.3815158347077426</v>
      </c>
      <c r="P40" s="9"/>
    </row>
    <row r="41" spans="1:16" ht="15">
      <c r="A41" s="12"/>
      <c r="B41" s="25">
        <v>339</v>
      </c>
      <c r="C41" s="20" t="s">
        <v>41</v>
      </c>
      <c r="D41" s="46">
        <v>2032179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2032179</v>
      </c>
      <c r="O41" s="47">
        <f t="shared" si="7"/>
        <v>30.749126178335274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SUM(D43:D55)</f>
        <v>1929339</v>
      </c>
      <c r="E42" s="32">
        <f t="shared" si="8"/>
        <v>3330673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28983423</v>
      </c>
      <c r="J42" s="32">
        <f t="shared" si="8"/>
        <v>7586891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41830326</v>
      </c>
      <c r="O42" s="45">
        <f t="shared" si="7"/>
        <v>632.9393091134682</v>
      </c>
      <c r="P42" s="10"/>
    </row>
    <row r="43" spans="1:16" ht="15">
      <c r="A43" s="12"/>
      <c r="B43" s="25">
        <v>341.9</v>
      </c>
      <c r="C43" s="20" t="s">
        <v>125</v>
      </c>
      <c r="D43" s="46">
        <v>196444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5">SUM(D43:M43)</f>
        <v>196444</v>
      </c>
      <c r="O43" s="47">
        <f t="shared" si="7"/>
        <v>2.972415984505742</v>
      </c>
      <c r="P43" s="9"/>
    </row>
    <row r="44" spans="1:16" ht="15">
      <c r="A44" s="12"/>
      <c r="B44" s="25">
        <v>342.2</v>
      </c>
      <c r="C44" s="20" t="s">
        <v>52</v>
      </c>
      <c r="D44" s="46">
        <v>631658</v>
      </c>
      <c r="E44" s="46">
        <v>2886582</v>
      </c>
      <c r="F44" s="46">
        <v>0</v>
      </c>
      <c r="G44" s="46">
        <v>0</v>
      </c>
      <c r="H44" s="46">
        <v>0</v>
      </c>
      <c r="I44" s="46">
        <v>0</v>
      </c>
      <c r="J44" s="46">
        <v>7586891</v>
      </c>
      <c r="K44" s="46">
        <v>0</v>
      </c>
      <c r="L44" s="46">
        <v>0</v>
      </c>
      <c r="M44" s="46">
        <v>0</v>
      </c>
      <c r="N44" s="46">
        <f t="shared" si="9"/>
        <v>11105131</v>
      </c>
      <c r="O44" s="47">
        <f t="shared" si="7"/>
        <v>168.03297069103783</v>
      </c>
      <c r="P44" s="9"/>
    </row>
    <row r="45" spans="1:16" ht="15">
      <c r="A45" s="12"/>
      <c r="B45" s="25">
        <v>342.9</v>
      </c>
      <c r="C45" s="20" t="s">
        <v>54</v>
      </c>
      <c r="D45" s="46">
        <v>624</v>
      </c>
      <c r="E45" s="46">
        <v>27919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28543</v>
      </c>
      <c r="O45" s="47">
        <f t="shared" si="7"/>
        <v>0.4318873034846949</v>
      </c>
      <c r="P45" s="9"/>
    </row>
    <row r="46" spans="1:16" ht="15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10122233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10122233</v>
      </c>
      <c r="O46" s="47">
        <f t="shared" si="7"/>
        <v>153.1606318751986</v>
      </c>
      <c r="P46" s="9"/>
    </row>
    <row r="47" spans="1:16" ht="15">
      <c r="A47" s="12"/>
      <c r="B47" s="25">
        <v>343.4</v>
      </c>
      <c r="C47" s="20" t="s">
        <v>56</v>
      </c>
      <c r="D47" s="46">
        <v>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</v>
      </c>
      <c r="O47" s="47">
        <f t="shared" si="7"/>
        <v>0.000469064443402079</v>
      </c>
      <c r="P47" s="9"/>
    </row>
    <row r="48" spans="1:16" ht="15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16464079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16464079</v>
      </c>
      <c r="O48" s="47">
        <f t="shared" si="7"/>
        <v>249.11980813751154</v>
      </c>
      <c r="P48" s="9"/>
    </row>
    <row r="49" spans="1:16" ht="15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609892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609892</v>
      </c>
      <c r="O49" s="47">
        <f t="shared" si="7"/>
        <v>9.228343597270348</v>
      </c>
      <c r="P49" s="9"/>
    </row>
    <row r="50" spans="1:16" ht="15">
      <c r="A50" s="12"/>
      <c r="B50" s="25">
        <v>343.9</v>
      </c>
      <c r="C50" s="20" t="s">
        <v>59</v>
      </c>
      <c r="D50" s="46">
        <v>795250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795250</v>
      </c>
      <c r="O50" s="47">
        <f t="shared" si="7"/>
        <v>12.033016084371075</v>
      </c>
      <c r="P50" s="9"/>
    </row>
    <row r="51" spans="1:16" ht="15">
      <c r="A51" s="12"/>
      <c r="B51" s="25">
        <v>344.3</v>
      </c>
      <c r="C51" s="20" t="s">
        <v>126</v>
      </c>
      <c r="D51" s="46">
        <v>17125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17125</v>
      </c>
      <c r="O51" s="47">
        <f t="shared" si="7"/>
        <v>0.25912027720195496</v>
      </c>
      <c r="P51" s="9"/>
    </row>
    <row r="52" spans="1:16" ht="15">
      <c r="A52" s="12"/>
      <c r="B52" s="25">
        <v>347.2</v>
      </c>
      <c r="C52" s="20" t="s">
        <v>61</v>
      </c>
      <c r="D52" s="46">
        <v>216374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216374</v>
      </c>
      <c r="O52" s="47">
        <f t="shared" si="7"/>
        <v>3.2739790282800465</v>
      </c>
      <c r="P52" s="9"/>
    </row>
    <row r="53" spans="1:16" ht="15">
      <c r="A53" s="12"/>
      <c r="B53" s="25">
        <v>347.3</v>
      </c>
      <c r="C53" s="20" t="s">
        <v>62</v>
      </c>
      <c r="D53" s="46">
        <v>0</v>
      </c>
      <c r="E53" s="46">
        <v>416172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416172</v>
      </c>
      <c r="O53" s="47">
        <f t="shared" si="7"/>
        <v>6.2971447593396785</v>
      </c>
      <c r="P53" s="9"/>
    </row>
    <row r="54" spans="1:16" ht="15">
      <c r="A54" s="12"/>
      <c r="B54" s="25">
        <v>347.4</v>
      </c>
      <c r="C54" s="20" t="s">
        <v>63</v>
      </c>
      <c r="D54" s="46">
        <v>71833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71833</v>
      </c>
      <c r="O54" s="47">
        <f t="shared" si="7"/>
        <v>1.086913102029082</v>
      </c>
      <c r="P54" s="9"/>
    </row>
    <row r="55" spans="1:16" ht="15">
      <c r="A55" s="12"/>
      <c r="B55" s="25">
        <v>347.9</v>
      </c>
      <c r="C55" s="20" t="s">
        <v>138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1787219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1787219</v>
      </c>
      <c r="O55" s="47">
        <f t="shared" si="7"/>
        <v>27.0426092087942</v>
      </c>
      <c r="P55" s="9"/>
    </row>
    <row r="56" spans="1:16" ht="15.75">
      <c r="A56" s="29" t="s">
        <v>47</v>
      </c>
      <c r="B56" s="30"/>
      <c r="C56" s="31"/>
      <c r="D56" s="32">
        <f aca="true" t="shared" si="10" ref="D56:M56">SUM(D57:D58)</f>
        <v>1495858</v>
      </c>
      <c r="E56" s="32">
        <f t="shared" si="10"/>
        <v>214020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>SUM(D56:M56)</f>
        <v>1709878</v>
      </c>
      <c r="O56" s="45">
        <f t="shared" si="7"/>
        <v>25.872353946950323</v>
      </c>
      <c r="P56" s="10"/>
    </row>
    <row r="57" spans="1:16" ht="15">
      <c r="A57" s="13"/>
      <c r="B57" s="39">
        <v>351.9</v>
      </c>
      <c r="C57" s="21" t="s">
        <v>127</v>
      </c>
      <c r="D57" s="46">
        <v>587847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587847</v>
      </c>
      <c r="O57" s="47">
        <f t="shared" si="7"/>
        <v>8.894778253567159</v>
      </c>
      <c r="P57" s="9"/>
    </row>
    <row r="58" spans="1:16" ht="15">
      <c r="A58" s="13"/>
      <c r="B58" s="39">
        <v>354</v>
      </c>
      <c r="C58" s="21" t="s">
        <v>66</v>
      </c>
      <c r="D58" s="46">
        <v>908011</v>
      </c>
      <c r="E58" s="46">
        <v>214020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1122031</v>
      </c>
      <c r="O58" s="47">
        <f t="shared" si="7"/>
        <v>16.977575693383166</v>
      </c>
      <c r="P58" s="9"/>
    </row>
    <row r="59" spans="1:16" ht="15.75">
      <c r="A59" s="29" t="s">
        <v>3</v>
      </c>
      <c r="B59" s="30"/>
      <c r="C59" s="31"/>
      <c r="D59" s="32">
        <f aca="true" t="shared" si="11" ref="D59:M59">SUM(D60:D69)</f>
        <v>5880067</v>
      </c>
      <c r="E59" s="32">
        <f t="shared" si="11"/>
        <v>532040</v>
      </c>
      <c r="F59" s="32">
        <f t="shared" si="11"/>
        <v>19550</v>
      </c>
      <c r="G59" s="32">
        <f t="shared" si="11"/>
        <v>737604</v>
      </c>
      <c r="H59" s="32">
        <f t="shared" si="11"/>
        <v>0</v>
      </c>
      <c r="I59" s="32">
        <f t="shared" si="11"/>
        <v>989635</v>
      </c>
      <c r="J59" s="32">
        <f t="shared" si="11"/>
        <v>371906</v>
      </c>
      <c r="K59" s="32">
        <f t="shared" si="11"/>
        <v>34546940</v>
      </c>
      <c r="L59" s="32">
        <f t="shared" si="11"/>
        <v>0</v>
      </c>
      <c r="M59" s="32">
        <f t="shared" si="11"/>
        <v>0</v>
      </c>
      <c r="N59" s="32">
        <f>SUM(D59:M59)</f>
        <v>43077742</v>
      </c>
      <c r="O59" s="45">
        <f t="shared" si="7"/>
        <v>651.814099169302</v>
      </c>
      <c r="P59" s="10"/>
    </row>
    <row r="60" spans="1:16" ht="15">
      <c r="A60" s="12"/>
      <c r="B60" s="25">
        <v>361.1</v>
      </c>
      <c r="C60" s="20" t="s">
        <v>68</v>
      </c>
      <c r="D60" s="46">
        <v>482208</v>
      </c>
      <c r="E60" s="46">
        <v>233655</v>
      </c>
      <c r="F60" s="46">
        <v>17510</v>
      </c>
      <c r="G60" s="46">
        <v>406826</v>
      </c>
      <c r="H60" s="46">
        <v>0</v>
      </c>
      <c r="I60" s="46">
        <v>846647</v>
      </c>
      <c r="J60" s="46">
        <v>87469</v>
      </c>
      <c r="K60" s="46">
        <v>751627</v>
      </c>
      <c r="L60" s="46">
        <v>0</v>
      </c>
      <c r="M60" s="46">
        <v>0</v>
      </c>
      <c r="N60" s="46">
        <f>SUM(D60:M60)</f>
        <v>2825942</v>
      </c>
      <c r="O60" s="47">
        <f t="shared" si="7"/>
        <v>42.759642300534125</v>
      </c>
      <c r="P60" s="9"/>
    </row>
    <row r="61" spans="1:16" ht="15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2710443</v>
      </c>
      <c r="L61" s="46">
        <v>0</v>
      </c>
      <c r="M61" s="46">
        <v>0</v>
      </c>
      <c r="N61" s="46">
        <f aca="true" t="shared" si="12" ref="N61:N69">SUM(D61:M61)</f>
        <v>2710443</v>
      </c>
      <c r="O61" s="47">
        <f t="shared" si="7"/>
        <v>41.01201410219552</v>
      </c>
      <c r="P61" s="9"/>
    </row>
    <row r="62" spans="1:16" ht="15">
      <c r="A62" s="12"/>
      <c r="B62" s="25">
        <v>361.3</v>
      </c>
      <c r="C62" s="20" t="s">
        <v>70</v>
      </c>
      <c r="D62" s="46">
        <v>62889</v>
      </c>
      <c r="E62" s="46">
        <v>27748</v>
      </c>
      <c r="F62" s="46">
        <v>2040</v>
      </c>
      <c r="G62" s="46">
        <v>39142</v>
      </c>
      <c r="H62" s="46">
        <v>0</v>
      </c>
      <c r="I62" s="46">
        <v>87348</v>
      </c>
      <c r="J62" s="46">
        <v>9408</v>
      </c>
      <c r="K62" s="46">
        <v>0</v>
      </c>
      <c r="L62" s="46">
        <v>0</v>
      </c>
      <c r="M62" s="46">
        <v>0</v>
      </c>
      <c r="N62" s="46">
        <f t="shared" si="12"/>
        <v>228575</v>
      </c>
      <c r="O62" s="47">
        <f t="shared" si="7"/>
        <v>3.4585937145364585</v>
      </c>
      <c r="P62" s="9"/>
    </row>
    <row r="63" spans="1:16" ht="15">
      <c r="A63" s="12"/>
      <c r="B63" s="25">
        <v>361.4</v>
      </c>
      <c r="C63" s="20" t="s">
        <v>128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18361817</v>
      </c>
      <c r="L63" s="46">
        <v>0</v>
      </c>
      <c r="M63" s="46">
        <v>0</v>
      </c>
      <c r="N63" s="46">
        <f t="shared" si="12"/>
        <v>18361817</v>
      </c>
      <c r="O63" s="47">
        <f t="shared" si="7"/>
        <v>277.8346926114785</v>
      </c>
      <c r="P63" s="9"/>
    </row>
    <row r="64" spans="1:16" ht="15">
      <c r="A64" s="12"/>
      <c r="B64" s="25">
        <v>362</v>
      </c>
      <c r="C64" s="20" t="s">
        <v>72</v>
      </c>
      <c r="D64" s="46">
        <v>926441</v>
      </c>
      <c r="E64" s="46">
        <v>0</v>
      </c>
      <c r="F64" s="46">
        <v>0</v>
      </c>
      <c r="G64" s="46">
        <v>10402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936843</v>
      </c>
      <c r="O64" s="47">
        <f t="shared" si="7"/>
        <v>14.17547549516561</v>
      </c>
      <c r="P64" s="9"/>
    </row>
    <row r="65" spans="1:16" ht="15">
      <c r="A65" s="12"/>
      <c r="B65" s="25">
        <v>364</v>
      </c>
      <c r="C65" s="20" t="s">
        <v>129</v>
      </c>
      <c r="D65" s="46">
        <v>231951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231951</v>
      </c>
      <c r="O65" s="47">
        <f t="shared" si="7"/>
        <v>3.5096763455340527</v>
      </c>
      <c r="P65" s="9"/>
    </row>
    <row r="66" spans="1:16" ht="15">
      <c r="A66" s="12"/>
      <c r="B66" s="25">
        <v>365</v>
      </c>
      <c r="C66" s="20" t="s">
        <v>130</v>
      </c>
      <c r="D66" s="46">
        <v>1558</v>
      </c>
      <c r="E66" s="46">
        <v>0</v>
      </c>
      <c r="F66" s="46">
        <v>0</v>
      </c>
      <c r="G66" s="46">
        <v>0</v>
      </c>
      <c r="H66" s="46">
        <v>0</v>
      </c>
      <c r="I66" s="46">
        <v>1087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2645</v>
      </c>
      <c r="O66" s="47">
        <f t="shared" si="7"/>
        <v>0.04002178879995158</v>
      </c>
      <c r="P66" s="9"/>
    </row>
    <row r="67" spans="1:16" ht="15">
      <c r="A67" s="12"/>
      <c r="B67" s="25">
        <v>366</v>
      </c>
      <c r="C67" s="20" t="s">
        <v>75</v>
      </c>
      <c r="D67" s="46">
        <v>40500</v>
      </c>
      <c r="E67" s="46">
        <v>20423</v>
      </c>
      <c r="F67" s="46">
        <v>0</v>
      </c>
      <c r="G67" s="46">
        <v>281234</v>
      </c>
      <c r="H67" s="46">
        <v>0</v>
      </c>
      <c r="I67" s="46">
        <v>6000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348157</v>
      </c>
      <c r="O67" s="47">
        <f t="shared" si="7"/>
        <v>5.2680022394044395</v>
      </c>
      <c r="P67" s="9"/>
    </row>
    <row r="68" spans="1:16" ht="15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12723053</v>
      </c>
      <c r="L68" s="46">
        <v>0</v>
      </c>
      <c r="M68" s="46">
        <v>0</v>
      </c>
      <c r="N68" s="46">
        <f t="shared" si="12"/>
        <v>12723053</v>
      </c>
      <c r="O68" s="47">
        <f t="shared" si="7"/>
        <v>192.5139281877468</v>
      </c>
      <c r="P68" s="9"/>
    </row>
    <row r="69" spans="1:16" ht="15">
      <c r="A69" s="12"/>
      <c r="B69" s="25">
        <v>369.9</v>
      </c>
      <c r="C69" s="20" t="s">
        <v>77</v>
      </c>
      <c r="D69" s="46">
        <v>4134520</v>
      </c>
      <c r="E69" s="46">
        <v>250214</v>
      </c>
      <c r="F69" s="46">
        <v>0</v>
      </c>
      <c r="G69" s="46">
        <v>0</v>
      </c>
      <c r="H69" s="46">
        <v>0</v>
      </c>
      <c r="I69" s="46">
        <v>48553</v>
      </c>
      <c r="J69" s="46">
        <v>275029</v>
      </c>
      <c r="K69" s="46">
        <v>0</v>
      </c>
      <c r="L69" s="46">
        <v>0</v>
      </c>
      <c r="M69" s="46">
        <v>0</v>
      </c>
      <c r="N69" s="46">
        <f t="shared" si="12"/>
        <v>4708316</v>
      </c>
      <c r="O69" s="47">
        <f aca="true" t="shared" si="13" ref="O69:O74">(N69/O$76)</f>
        <v>71.24205238390655</v>
      </c>
      <c r="P69" s="9"/>
    </row>
    <row r="70" spans="1:16" ht="15.75">
      <c r="A70" s="29" t="s">
        <v>48</v>
      </c>
      <c r="B70" s="30"/>
      <c r="C70" s="31"/>
      <c r="D70" s="32">
        <f aca="true" t="shared" si="14" ref="D70:M70">SUM(D71:D73)</f>
        <v>3723166</v>
      </c>
      <c r="E70" s="32">
        <f t="shared" si="14"/>
        <v>6952445</v>
      </c>
      <c r="F70" s="32">
        <f t="shared" si="14"/>
        <v>4745439</v>
      </c>
      <c r="G70" s="32">
        <f t="shared" si="14"/>
        <v>26675085</v>
      </c>
      <c r="H70" s="32">
        <f t="shared" si="14"/>
        <v>0</v>
      </c>
      <c r="I70" s="32">
        <f t="shared" si="14"/>
        <v>1439875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43536010</v>
      </c>
      <c r="O70" s="45">
        <f t="shared" si="13"/>
        <v>658.7482031805596</v>
      </c>
      <c r="P70" s="9"/>
    </row>
    <row r="71" spans="1:16" ht="15">
      <c r="A71" s="12"/>
      <c r="B71" s="25">
        <v>381</v>
      </c>
      <c r="C71" s="20" t="s">
        <v>78</v>
      </c>
      <c r="D71" s="46">
        <v>3723166</v>
      </c>
      <c r="E71" s="46">
        <v>6952445</v>
      </c>
      <c r="F71" s="46">
        <v>4745439</v>
      </c>
      <c r="G71" s="46">
        <v>10055085</v>
      </c>
      <c r="H71" s="46">
        <v>0</v>
      </c>
      <c r="I71" s="46">
        <v>528230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26004365</v>
      </c>
      <c r="O71" s="47">
        <f t="shared" si="13"/>
        <v>393.47493531450016</v>
      </c>
      <c r="P71" s="9"/>
    </row>
    <row r="72" spans="1:16" ht="15">
      <c r="A72" s="12"/>
      <c r="B72" s="25">
        <v>384</v>
      </c>
      <c r="C72" s="20" t="s">
        <v>79</v>
      </c>
      <c r="D72" s="46">
        <v>0</v>
      </c>
      <c r="E72" s="46">
        <v>0</v>
      </c>
      <c r="F72" s="46">
        <v>0</v>
      </c>
      <c r="G72" s="46">
        <v>16620000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16620000</v>
      </c>
      <c r="O72" s="47">
        <f t="shared" si="13"/>
        <v>251.4790661078243</v>
      </c>
      <c r="P72" s="9"/>
    </row>
    <row r="73" spans="1:16" ht="15.75" thickBot="1">
      <c r="A73" s="12"/>
      <c r="B73" s="25">
        <v>389.8</v>
      </c>
      <c r="C73" s="20" t="s">
        <v>155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911645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911645</v>
      </c>
      <c r="O73" s="47">
        <f t="shared" si="13"/>
        <v>13.794201758235108</v>
      </c>
      <c r="P73" s="9"/>
    </row>
    <row r="74" spans="1:119" ht="16.5" thickBot="1">
      <c r="A74" s="14" t="s">
        <v>64</v>
      </c>
      <c r="B74" s="23"/>
      <c r="C74" s="22"/>
      <c r="D74" s="15">
        <f aca="true" t="shared" si="15" ref="D74:M74">SUM(D5,D16,D26,D42,D56,D59,D70)</f>
        <v>65197416</v>
      </c>
      <c r="E74" s="15">
        <f t="shared" si="15"/>
        <v>29683219</v>
      </c>
      <c r="F74" s="15">
        <f t="shared" si="15"/>
        <v>4764989</v>
      </c>
      <c r="G74" s="15">
        <f t="shared" si="15"/>
        <v>28916834</v>
      </c>
      <c r="H74" s="15">
        <f t="shared" si="15"/>
        <v>0</v>
      </c>
      <c r="I74" s="15">
        <f t="shared" si="15"/>
        <v>37476601</v>
      </c>
      <c r="J74" s="15">
        <f t="shared" si="15"/>
        <v>7958797</v>
      </c>
      <c r="K74" s="15">
        <f t="shared" si="15"/>
        <v>35846551</v>
      </c>
      <c r="L74" s="15">
        <f t="shared" si="15"/>
        <v>0</v>
      </c>
      <c r="M74" s="15">
        <f t="shared" si="15"/>
        <v>0</v>
      </c>
      <c r="N74" s="15">
        <f>SUM(D74:M74)</f>
        <v>209844407</v>
      </c>
      <c r="O74" s="38">
        <f t="shared" si="13"/>
        <v>3175.179031306269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160</v>
      </c>
      <c r="M76" s="48"/>
      <c r="N76" s="48"/>
      <c r="O76" s="43">
        <v>66089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35692931</v>
      </c>
      <c r="E5" s="27">
        <f t="shared" si="0"/>
        <v>414308</v>
      </c>
      <c r="F5" s="27">
        <f t="shared" si="0"/>
        <v>0</v>
      </c>
      <c r="G5" s="27">
        <f t="shared" si="0"/>
        <v>972835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1223134</v>
      </c>
      <c r="L5" s="27">
        <f t="shared" si="0"/>
        <v>0</v>
      </c>
      <c r="M5" s="27">
        <f t="shared" si="0"/>
        <v>0</v>
      </c>
      <c r="N5" s="28">
        <f>SUM(D5:M5)</f>
        <v>38303208</v>
      </c>
      <c r="O5" s="33">
        <f aca="true" t="shared" si="1" ref="O5:O36">(N5/O$76)</f>
        <v>585.882007433807</v>
      </c>
      <c r="P5" s="6"/>
    </row>
    <row r="6" spans="1:16" ht="15">
      <c r="A6" s="12"/>
      <c r="B6" s="25">
        <v>311</v>
      </c>
      <c r="C6" s="20" t="s">
        <v>2</v>
      </c>
      <c r="D6" s="46">
        <v>26388652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26388652</v>
      </c>
      <c r="O6" s="47">
        <f t="shared" si="1"/>
        <v>403.6381602092479</v>
      </c>
      <c r="P6" s="9"/>
    </row>
    <row r="7" spans="1:16" ht="15">
      <c r="A7" s="12"/>
      <c r="B7" s="25">
        <v>312.41</v>
      </c>
      <c r="C7" s="20" t="s">
        <v>92</v>
      </c>
      <c r="D7" s="46">
        <v>681104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681104</v>
      </c>
      <c r="O7" s="47">
        <f t="shared" si="1"/>
        <v>10.418098107897272</v>
      </c>
      <c r="P7" s="9"/>
    </row>
    <row r="8" spans="1:16" ht="15">
      <c r="A8" s="12"/>
      <c r="B8" s="25">
        <v>312.42</v>
      </c>
      <c r="C8" s="20" t="s">
        <v>93</v>
      </c>
      <c r="D8" s="46">
        <v>70034</v>
      </c>
      <c r="E8" s="46">
        <v>414308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484342</v>
      </c>
      <c r="O8" s="47">
        <f t="shared" si="1"/>
        <v>7.408446395521361</v>
      </c>
      <c r="P8" s="9"/>
    </row>
    <row r="9" spans="1:16" ht="15">
      <c r="A9" s="12"/>
      <c r="B9" s="25">
        <v>312.51</v>
      </c>
      <c r="C9" s="20" t="s">
        <v>88</v>
      </c>
      <c r="D9" s="46">
        <v>597493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597494</v>
      </c>
      <c r="L9" s="46">
        <v>0</v>
      </c>
      <c r="M9" s="46">
        <v>0</v>
      </c>
      <c r="N9" s="46">
        <f>SUM(D9:M9)</f>
        <v>1194987</v>
      </c>
      <c r="O9" s="47">
        <f t="shared" si="1"/>
        <v>18.278400660782843</v>
      </c>
      <c r="P9" s="9"/>
    </row>
    <row r="10" spans="1:16" ht="15">
      <c r="A10" s="12"/>
      <c r="B10" s="25">
        <v>312.52</v>
      </c>
      <c r="C10" s="20" t="s">
        <v>118</v>
      </c>
      <c r="D10" s="46">
        <v>625640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625640</v>
      </c>
      <c r="L10" s="46">
        <v>0</v>
      </c>
      <c r="M10" s="46">
        <v>0</v>
      </c>
      <c r="N10" s="46">
        <f>SUM(D10:M10)</f>
        <v>1251280</v>
      </c>
      <c r="O10" s="47">
        <f t="shared" si="1"/>
        <v>19.139452712727717</v>
      </c>
      <c r="P10" s="9"/>
    </row>
    <row r="11" spans="1:16" ht="15">
      <c r="A11" s="12"/>
      <c r="B11" s="25">
        <v>314.1</v>
      </c>
      <c r="C11" s="20" t="s">
        <v>100</v>
      </c>
      <c r="D11" s="46">
        <v>4662512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4662512</v>
      </c>
      <c r="O11" s="47">
        <f t="shared" si="1"/>
        <v>71.31731342826988</v>
      </c>
      <c r="P11" s="9"/>
    </row>
    <row r="12" spans="1:16" ht="15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972835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972835</v>
      </c>
      <c r="O12" s="47">
        <f t="shared" si="1"/>
        <v>14.880386068495037</v>
      </c>
      <c r="P12" s="9"/>
    </row>
    <row r="13" spans="1:16" ht="15">
      <c r="A13" s="12"/>
      <c r="B13" s="25">
        <v>314.8</v>
      </c>
      <c r="C13" s="20" t="s">
        <v>11</v>
      </c>
      <c r="D13" s="46">
        <v>47128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47128</v>
      </c>
      <c r="O13" s="47">
        <f t="shared" si="1"/>
        <v>0.7208651360570231</v>
      </c>
      <c r="P13" s="9"/>
    </row>
    <row r="14" spans="1:16" ht="15">
      <c r="A14" s="12"/>
      <c r="B14" s="25">
        <v>315</v>
      </c>
      <c r="C14" s="20" t="s">
        <v>119</v>
      </c>
      <c r="D14" s="46">
        <v>1898006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1898006</v>
      </c>
      <c r="O14" s="47">
        <f t="shared" si="1"/>
        <v>29.031708398978235</v>
      </c>
      <c r="P14" s="9"/>
    </row>
    <row r="15" spans="1:16" ht="15">
      <c r="A15" s="12"/>
      <c r="B15" s="25">
        <v>316</v>
      </c>
      <c r="C15" s="20" t="s">
        <v>120</v>
      </c>
      <c r="D15" s="46">
        <v>722362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722362</v>
      </c>
      <c r="O15" s="47">
        <f t="shared" si="1"/>
        <v>11.049176315829726</v>
      </c>
      <c r="P15" s="9"/>
    </row>
    <row r="16" spans="1:16" ht="15.75">
      <c r="A16" s="29" t="s">
        <v>14</v>
      </c>
      <c r="B16" s="30"/>
      <c r="C16" s="31"/>
      <c r="D16" s="32">
        <f aca="true" t="shared" si="3" ref="D16:M16">SUM(D17:D24)</f>
        <v>5484484</v>
      </c>
      <c r="E16" s="32">
        <f t="shared" si="3"/>
        <v>16601373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6633036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28718893</v>
      </c>
      <c r="O16" s="45">
        <f t="shared" si="1"/>
        <v>439.28129158572585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3002306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3002306</v>
      </c>
      <c r="O17" s="47">
        <f t="shared" si="1"/>
        <v>45.92296985178274</v>
      </c>
      <c r="P17" s="9"/>
    </row>
    <row r="18" spans="1:16" ht="15">
      <c r="A18" s="12"/>
      <c r="B18" s="25">
        <v>323.1</v>
      </c>
      <c r="C18" s="20" t="s">
        <v>15</v>
      </c>
      <c r="D18" s="46">
        <v>3310979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3310979</v>
      </c>
      <c r="O18" s="47">
        <f t="shared" si="1"/>
        <v>50.64440093610903</v>
      </c>
      <c r="P18" s="9"/>
    </row>
    <row r="19" spans="1:16" ht="15">
      <c r="A19" s="12"/>
      <c r="B19" s="25">
        <v>323.7</v>
      </c>
      <c r="C19" s="20" t="s">
        <v>16</v>
      </c>
      <c r="D19" s="46">
        <v>1840000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1840000</v>
      </c>
      <c r="O19" s="47">
        <f t="shared" si="1"/>
        <v>28.144454471756124</v>
      </c>
      <c r="P19" s="9"/>
    </row>
    <row r="20" spans="1:16" ht="15">
      <c r="A20" s="12"/>
      <c r="B20" s="25">
        <v>323.9</v>
      </c>
      <c r="C20" s="20" t="s">
        <v>17</v>
      </c>
      <c r="D20" s="46">
        <v>247394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247394</v>
      </c>
      <c r="O20" s="47">
        <f t="shared" si="1"/>
        <v>3.784113679122627</v>
      </c>
      <c r="P20" s="9"/>
    </row>
    <row r="21" spans="1:16" ht="15">
      <c r="A21" s="12"/>
      <c r="B21" s="25">
        <v>324.11</v>
      </c>
      <c r="C21" s="20" t="s">
        <v>152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224400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224400</v>
      </c>
      <c r="O21" s="47">
        <f t="shared" si="1"/>
        <v>3.432399773620692</v>
      </c>
      <c r="P21" s="9"/>
    </row>
    <row r="22" spans="1:16" ht="15">
      <c r="A22" s="12"/>
      <c r="B22" s="25">
        <v>324.21</v>
      </c>
      <c r="C22" s="20" t="s">
        <v>153</v>
      </c>
      <c r="D22" s="46">
        <v>0</v>
      </c>
      <c r="E22" s="46">
        <v>181750</v>
      </c>
      <c r="F22" s="46">
        <v>0</v>
      </c>
      <c r="G22" s="46">
        <v>0</v>
      </c>
      <c r="H22" s="46">
        <v>0</v>
      </c>
      <c r="I22" s="46">
        <v>298100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479850</v>
      </c>
      <c r="O22" s="47">
        <f t="shared" si="1"/>
        <v>7.339737216452269</v>
      </c>
      <c r="P22" s="9"/>
    </row>
    <row r="23" spans="1:16" ht="15">
      <c r="A23" s="12"/>
      <c r="B23" s="25">
        <v>324.42</v>
      </c>
      <c r="C23" s="20" t="s">
        <v>135</v>
      </c>
      <c r="D23" s="46">
        <v>86111</v>
      </c>
      <c r="E23" s="46">
        <v>0</v>
      </c>
      <c r="F23" s="46">
        <v>0</v>
      </c>
      <c r="G23" s="46">
        <v>0</v>
      </c>
      <c r="H23" s="46">
        <v>0</v>
      </c>
      <c r="I23" s="46">
        <v>230946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317057</v>
      </c>
      <c r="O23" s="47">
        <f t="shared" si="1"/>
        <v>4.8496719029628155</v>
      </c>
      <c r="P23" s="9"/>
    </row>
    <row r="24" spans="1:16" ht="15">
      <c r="A24" s="12"/>
      <c r="B24" s="25">
        <v>325.2</v>
      </c>
      <c r="C24" s="20" t="s">
        <v>104</v>
      </c>
      <c r="D24" s="46">
        <v>0</v>
      </c>
      <c r="E24" s="46">
        <v>13417317</v>
      </c>
      <c r="F24" s="46">
        <v>0</v>
      </c>
      <c r="G24" s="46">
        <v>0</v>
      </c>
      <c r="H24" s="46">
        <v>0</v>
      </c>
      <c r="I24" s="46">
        <v>5879590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19296907</v>
      </c>
      <c r="O24" s="47">
        <f t="shared" si="1"/>
        <v>295.16354375391956</v>
      </c>
      <c r="P24" s="9"/>
    </row>
    <row r="25" spans="1:16" ht="15.75">
      <c r="A25" s="29" t="s">
        <v>22</v>
      </c>
      <c r="B25" s="30"/>
      <c r="C25" s="31"/>
      <c r="D25" s="32">
        <f aca="true" t="shared" si="5" ref="D25:M25">SUM(D26:D41)</f>
        <v>9294627</v>
      </c>
      <c r="E25" s="32">
        <f t="shared" si="5"/>
        <v>1077145</v>
      </c>
      <c r="F25" s="32">
        <f t="shared" si="5"/>
        <v>0</v>
      </c>
      <c r="G25" s="32">
        <f t="shared" si="5"/>
        <v>1511803</v>
      </c>
      <c r="H25" s="32">
        <f t="shared" si="5"/>
        <v>0</v>
      </c>
      <c r="I25" s="32">
        <f t="shared" si="5"/>
        <v>73550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11957125</v>
      </c>
      <c r="O25" s="45">
        <f t="shared" si="1"/>
        <v>182.8949783563027</v>
      </c>
      <c r="P25" s="10"/>
    </row>
    <row r="26" spans="1:16" ht="15">
      <c r="A26" s="12"/>
      <c r="B26" s="25">
        <v>331.1</v>
      </c>
      <c r="C26" s="20" t="s">
        <v>20</v>
      </c>
      <c r="D26" s="46">
        <v>0</v>
      </c>
      <c r="E26" s="46">
        <v>0</v>
      </c>
      <c r="F26" s="46">
        <v>0</v>
      </c>
      <c r="G26" s="46">
        <v>51459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51459</v>
      </c>
      <c r="O26" s="47">
        <f t="shared" si="1"/>
        <v>0.7871116753598361</v>
      </c>
      <c r="P26" s="9"/>
    </row>
    <row r="27" spans="1:16" ht="15">
      <c r="A27" s="12"/>
      <c r="B27" s="25">
        <v>331.49</v>
      </c>
      <c r="C27" s="20" t="s">
        <v>106</v>
      </c>
      <c r="D27" s="46">
        <v>0</v>
      </c>
      <c r="E27" s="46">
        <v>0</v>
      </c>
      <c r="F27" s="46">
        <v>0</v>
      </c>
      <c r="G27" s="46">
        <v>860344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860344</v>
      </c>
      <c r="O27" s="47">
        <f t="shared" si="1"/>
        <v>13.159735075026385</v>
      </c>
      <c r="P27" s="9"/>
    </row>
    <row r="28" spans="1:16" ht="15">
      <c r="A28" s="12"/>
      <c r="B28" s="25">
        <v>331.5</v>
      </c>
      <c r="C28" s="20" t="s">
        <v>23</v>
      </c>
      <c r="D28" s="46">
        <v>0</v>
      </c>
      <c r="E28" s="46">
        <v>706762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706762</v>
      </c>
      <c r="O28" s="47">
        <f t="shared" si="1"/>
        <v>10.810560288786576</v>
      </c>
      <c r="P28" s="9"/>
    </row>
    <row r="29" spans="1:16" ht="15">
      <c r="A29" s="12"/>
      <c r="B29" s="25">
        <v>334.36</v>
      </c>
      <c r="C29" s="20" t="s">
        <v>146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73550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73550</v>
      </c>
      <c r="O29" s="47">
        <f t="shared" si="1"/>
        <v>1.1250133839117733</v>
      </c>
      <c r="P29" s="9"/>
    </row>
    <row r="30" spans="1:16" ht="15">
      <c r="A30" s="12"/>
      <c r="B30" s="25">
        <v>334.5</v>
      </c>
      <c r="C30" s="20" t="s">
        <v>28</v>
      </c>
      <c r="D30" s="46">
        <v>0</v>
      </c>
      <c r="E30" s="46">
        <v>15663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15663</v>
      </c>
      <c r="O30" s="47">
        <f t="shared" si="1"/>
        <v>0.23957966869082398</v>
      </c>
      <c r="P30" s="9"/>
    </row>
    <row r="31" spans="1:16" ht="15">
      <c r="A31" s="12"/>
      <c r="B31" s="25">
        <v>334.7</v>
      </c>
      <c r="C31" s="20" t="s">
        <v>29</v>
      </c>
      <c r="D31" s="46">
        <v>0</v>
      </c>
      <c r="E31" s="46">
        <v>0</v>
      </c>
      <c r="F31" s="46">
        <v>0</v>
      </c>
      <c r="G31" s="46">
        <v>100000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100000</v>
      </c>
      <c r="O31" s="47">
        <f t="shared" si="1"/>
        <v>1.5295899169432674</v>
      </c>
      <c r="P31" s="9"/>
    </row>
    <row r="32" spans="1:16" ht="15">
      <c r="A32" s="12"/>
      <c r="B32" s="25">
        <v>335.12</v>
      </c>
      <c r="C32" s="20" t="s">
        <v>121</v>
      </c>
      <c r="D32" s="46">
        <v>2564636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2564636</v>
      </c>
      <c r="O32" s="47">
        <f t="shared" si="1"/>
        <v>39.228413662297136</v>
      </c>
      <c r="P32" s="9"/>
    </row>
    <row r="33" spans="1:16" ht="15">
      <c r="A33" s="12"/>
      <c r="B33" s="25">
        <v>335.15</v>
      </c>
      <c r="C33" s="20" t="s">
        <v>122</v>
      </c>
      <c r="D33" s="46">
        <v>15047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15047</v>
      </c>
      <c r="O33" s="47">
        <f t="shared" si="1"/>
        <v>0.23015739480245345</v>
      </c>
      <c r="P33" s="9"/>
    </row>
    <row r="34" spans="1:16" ht="15">
      <c r="A34" s="12"/>
      <c r="B34" s="25">
        <v>335.18</v>
      </c>
      <c r="C34" s="20" t="s">
        <v>123</v>
      </c>
      <c r="D34" s="46">
        <v>4364801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4364801</v>
      </c>
      <c r="O34" s="47">
        <f t="shared" si="1"/>
        <v>66.7635559906389</v>
      </c>
      <c r="P34" s="9"/>
    </row>
    <row r="35" spans="1:16" ht="15">
      <c r="A35" s="12"/>
      <c r="B35" s="25">
        <v>335.29</v>
      </c>
      <c r="C35" s="20" t="s">
        <v>33</v>
      </c>
      <c r="D35" s="46">
        <v>0</v>
      </c>
      <c r="E35" s="46">
        <v>303636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303636</v>
      </c>
      <c r="O35" s="47">
        <f t="shared" si="1"/>
        <v>4.64438564020986</v>
      </c>
      <c r="P35" s="9"/>
    </row>
    <row r="36" spans="1:16" ht="15">
      <c r="A36" s="12"/>
      <c r="B36" s="25">
        <v>335.49</v>
      </c>
      <c r="C36" s="20" t="s">
        <v>34</v>
      </c>
      <c r="D36" s="46">
        <v>17869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17869</v>
      </c>
      <c r="O36" s="47">
        <f t="shared" si="1"/>
        <v>0.2733224222585925</v>
      </c>
      <c r="P36" s="9"/>
    </row>
    <row r="37" spans="1:16" ht="15">
      <c r="A37" s="12"/>
      <c r="B37" s="25">
        <v>337.2</v>
      </c>
      <c r="C37" s="20" t="s">
        <v>36</v>
      </c>
      <c r="D37" s="46">
        <v>156000</v>
      </c>
      <c r="E37" s="46">
        <v>51084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2">SUM(D37:M37)</f>
        <v>207084</v>
      </c>
      <c r="O37" s="47">
        <f aca="true" t="shared" si="8" ref="O37:O68">(N37/O$76)</f>
        <v>3.167535983602796</v>
      </c>
      <c r="P37" s="9"/>
    </row>
    <row r="38" spans="1:16" ht="15">
      <c r="A38" s="12"/>
      <c r="B38" s="25">
        <v>337.4</v>
      </c>
      <c r="C38" s="20" t="s">
        <v>38</v>
      </c>
      <c r="D38" s="46">
        <v>93920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93920</v>
      </c>
      <c r="O38" s="47">
        <f t="shared" si="8"/>
        <v>1.4365908499931168</v>
      </c>
      <c r="P38" s="9"/>
    </row>
    <row r="39" spans="1:16" ht="15">
      <c r="A39" s="12"/>
      <c r="B39" s="25">
        <v>337.7</v>
      </c>
      <c r="C39" s="20" t="s">
        <v>39</v>
      </c>
      <c r="D39" s="46">
        <v>0</v>
      </c>
      <c r="E39" s="46">
        <v>0</v>
      </c>
      <c r="F39" s="46">
        <v>0</v>
      </c>
      <c r="G39" s="46">
        <v>500000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500000</v>
      </c>
      <c r="O39" s="47">
        <f t="shared" si="8"/>
        <v>7.647949584716337</v>
      </c>
      <c r="P39" s="9"/>
    </row>
    <row r="40" spans="1:16" ht="15">
      <c r="A40" s="12"/>
      <c r="B40" s="25">
        <v>338</v>
      </c>
      <c r="C40" s="20" t="s">
        <v>40</v>
      </c>
      <c r="D40" s="46">
        <v>66532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66532</v>
      </c>
      <c r="O40" s="47">
        <f t="shared" si="8"/>
        <v>1.0176667635406946</v>
      </c>
      <c r="P40" s="9"/>
    </row>
    <row r="41" spans="1:16" ht="15">
      <c r="A41" s="12"/>
      <c r="B41" s="25">
        <v>339</v>
      </c>
      <c r="C41" s="20" t="s">
        <v>41</v>
      </c>
      <c r="D41" s="46">
        <v>2015822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2015822</v>
      </c>
      <c r="O41" s="47">
        <f t="shared" si="8"/>
        <v>30.833810055524115</v>
      </c>
      <c r="P41" s="9"/>
    </row>
    <row r="42" spans="1:16" ht="15.75">
      <c r="A42" s="29" t="s">
        <v>46</v>
      </c>
      <c r="B42" s="30"/>
      <c r="C42" s="31"/>
      <c r="D42" s="32">
        <f aca="true" t="shared" si="9" ref="D42:M42">SUM(D43:D56)</f>
        <v>5568070</v>
      </c>
      <c r="E42" s="32">
        <f t="shared" si="9"/>
        <v>3850732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29152018</v>
      </c>
      <c r="J42" s="32">
        <f t="shared" si="9"/>
        <v>7887620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46458440</v>
      </c>
      <c r="O42" s="45">
        <f t="shared" si="8"/>
        <v>710.6236138091377</v>
      </c>
      <c r="P42" s="10"/>
    </row>
    <row r="43" spans="1:16" ht="15">
      <c r="A43" s="12"/>
      <c r="B43" s="25">
        <v>341.2</v>
      </c>
      <c r="C43" s="20" t="s">
        <v>124</v>
      </c>
      <c r="D43" s="46">
        <v>2809515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7887620</v>
      </c>
      <c r="K43" s="46">
        <v>0</v>
      </c>
      <c r="L43" s="46">
        <v>0</v>
      </c>
      <c r="M43" s="46">
        <v>0</v>
      </c>
      <c r="N43" s="46">
        <f aca="true" t="shared" si="10" ref="N43:N56">SUM(D43:M43)</f>
        <v>10697135</v>
      </c>
      <c r="O43" s="47">
        <f t="shared" si="8"/>
        <v>163.6222983618092</v>
      </c>
      <c r="P43" s="9"/>
    </row>
    <row r="44" spans="1:16" ht="15">
      <c r="A44" s="12"/>
      <c r="B44" s="25">
        <v>341.9</v>
      </c>
      <c r="C44" s="20" t="s">
        <v>125</v>
      </c>
      <c r="D44" s="46">
        <v>733875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733875</v>
      </c>
      <c r="O44" s="47">
        <f t="shared" si="8"/>
        <v>11.225278002967405</v>
      </c>
      <c r="P44" s="9"/>
    </row>
    <row r="45" spans="1:16" ht="15">
      <c r="A45" s="12"/>
      <c r="B45" s="25">
        <v>342.2</v>
      </c>
      <c r="C45" s="20" t="s">
        <v>52</v>
      </c>
      <c r="D45" s="46">
        <v>0</v>
      </c>
      <c r="E45" s="46">
        <v>2927379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2927379</v>
      </c>
      <c r="O45" s="47">
        <f t="shared" si="8"/>
        <v>44.77689401471466</v>
      </c>
      <c r="P45" s="9"/>
    </row>
    <row r="46" spans="1:16" ht="15">
      <c r="A46" s="12"/>
      <c r="B46" s="25">
        <v>342.9</v>
      </c>
      <c r="C46" s="20" t="s">
        <v>54</v>
      </c>
      <c r="D46" s="46">
        <v>0</v>
      </c>
      <c r="E46" s="46">
        <v>42680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42680</v>
      </c>
      <c r="O46" s="47">
        <f t="shared" si="8"/>
        <v>0.6528289765513866</v>
      </c>
      <c r="P46" s="9"/>
    </row>
    <row r="47" spans="1:16" ht="15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10174385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10174385</v>
      </c>
      <c r="O47" s="47">
        <f t="shared" si="8"/>
        <v>155.62636707098827</v>
      </c>
      <c r="P47" s="9"/>
    </row>
    <row r="48" spans="1:16" ht="15">
      <c r="A48" s="12"/>
      <c r="B48" s="25">
        <v>343.4</v>
      </c>
      <c r="C48" s="20" t="s">
        <v>56</v>
      </c>
      <c r="D48" s="46">
        <v>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32</v>
      </c>
      <c r="O48" s="47">
        <f t="shared" si="8"/>
        <v>0.0004894687734218456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16579723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16579723</v>
      </c>
      <c r="O49" s="47">
        <f t="shared" si="8"/>
        <v>253.60177126512383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760106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760106</v>
      </c>
      <c r="O50" s="47">
        <f t="shared" si="8"/>
        <v>11.626504734080793</v>
      </c>
      <c r="P50" s="9"/>
    </row>
    <row r="51" spans="1:16" ht="15">
      <c r="A51" s="12"/>
      <c r="B51" s="25">
        <v>343.9</v>
      </c>
      <c r="C51" s="20" t="s">
        <v>59</v>
      </c>
      <c r="D51" s="46">
        <v>1097318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1097318</v>
      </c>
      <c r="O51" s="47">
        <f t="shared" si="8"/>
        <v>16.784465484803523</v>
      </c>
      <c r="P51" s="9"/>
    </row>
    <row r="52" spans="1:16" ht="15">
      <c r="A52" s="12"/>
      <c r="B52" s="25">
        <v>344.3</v>
      </c>
      <c r="C52" s="20" t="s">
        <v>126</v>
      </c>
      <c r="D52" s="46">
        <v>33072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33072</v>
      </c>
      <c r="O52" s="47">
        <f t="shared" si="8"/>
        <v>0.5058659773314774</v>
      </c>
      <c r="P52" s="9"/>
    </row>
    <row r="53" spans="1:16" ht="15">
      <c r="A53" s="12"/>
      <c r="B53" s="25">
        <v>347.2</v>
      </c>
      <c r="C53" s="20" t="s">
        <v>61</v>
      </c>
      <c r="D53" s="46">
        <v>824305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824305</v>
      </c>
      <c r="O53" s="47">
        <f t="shared" si="8"/>
        <v>12.608486164859201</v>
      </c>
      <c r="P53" s="9"/>
    </row>
    <row r="54" spans="1:16" ht="15">
      <c r="A54" s="12"/>
      <c r="B54" s="25">
        <v>347.3</v>
      </c>
      <c r="C54" s="20" t="s">
        <v>62</v>
      </c>
      <c r="D54" s="46">
        <v>0</v>
      </c>
      <c r="E54" s="46">
        <v>880673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880673</v>
      </c>
      <c r="O54" s="47">
        <f t="shared" si="8"/>
        <v>13.470685409241783</v>
      </c>
      <c r="P54" s="9"/>
    </row>
    <row r="55" spans="1:16" ht="15">
      <c r="A55" s="12"/>
      <c r="B55" s="25">
        <v>347.4</v>
      </c>
      <c r="C55" s="20" t="s">
        <v>63</v>
      </c>
      <c r="D55" s="46">
        <v>66803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66803</v>
      </c>
      <c r="O55" s="47">
        <f t="shared" si="8"/>
        <v>1.021811952215611</v>
      </c>
      <c r="P55" s="9"/>
    </row>
    <row r="56" spans="1:16" ht="15">
      <c r="A56" s="12"/>
      <c r="B56" s="25">
        <v>347.9</v>
      </c>
      <c r="C56" s="20" t="s">
        <v>138</v>
      </c>
      <c r="D56" s="46">
        <v>3150</v>
      </c>
      <c r="E56" s="46">
        <v>0</v>
      </c>
      <c r="F56" s="46">
        <v>0</v>
      </c>
      <c r="G56" s="46">
        <v>0</v>
      </c>
      <c r="H56" s="46">
        <v>0</v>
      </c>
      <c r="I56" s="46">
        <v>1637804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1640954</v>
      </c>
      <c r="O56" s="47">
        <f t="shared" si="8"/>
        <v>25.099866925677226</v>
      </c>
      <c r="P56" s="9"/>
    </row>
    <row r="57" spans="1:16" ht="15.75">
      <c r="A57" s="29" t="s">
        <v>47</v>
      </c>
      <c r="B57" s="30"/>
      <c r="C57" s="31"/>
      <c r="D57" s="32">
        <f aca="true" t="shared" si="11" ref="D57:M57">SUM(D58:D59)</f>
        <v>1737367</v>
      </c>
      <c r="E57" s="32">
        <f t="shared" si="11"/>
        <v>404379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2141746</v>
      </c>
      <c r="O57" s="45">
        <f t="shared" si="8"/>
        <v>32.759930862535754</v>
      </c>
      <c r="P57" s="10"/>
    </row>
    <row r="58" spans="1:16" ht="15">
      <c r="A58" s="13"/>
      <c r="B58" s="39">
        <v>351.9</v>
      </c>
      <c r="C58" s="21" t="s">
        <v>127</v>
      </c>
      <c r="D58" s="46">
        <v>538015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538015</v>
      </c>
      <c r="O58" s="47">
        <f t="shared" si="8"/>
        <v>8.22942319164232</v>
      </c>
      <c r="P58" s="9"/>
    </row>
    <row r="59" spans="1:16" ht="15">
      <c r="A59" s="13"/>
      <c r="B59" s="39">
        <v>354</v>
      </c>
      <c r="C59" s="21" t="s">
        <v>66</v>
      </c>
      <c r="D59" s="46">
        <v>1199352</v>
      </c>
      <c r="E59" s="46">
        <v>404379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1603731</v>
      </c>
      <c r="O59" s="47">
        <f t="shared" si="8"/>
        <v>24.530507670893435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SUM(D61:D70)</f>
        <v>6719804</v>
      </c>
      <c r="E60" s="32">
        <f t="shared" si="12"/>
        <v>971965</v>
      </c>
      <c r="F60" s="32">
        <f t="shared" si="12"/>
        <v>31445</v>
      </c>
      <c r="G60" s="32">
        <f t="shared" si="12"/>
        <v>1031911</v>
      </c>
      <c r="H60" s="32">
        <f t="shared" si="12"/>
        <v>0</v>
      </c>
      <c r="I60" s="32">
        <f t="shared" si="12"/>
        <v>1874087</v>
      </c>
      <c r="J60" s="32">
        <f t="shared" si="12"/>
        <v>380553</v>
      </c>
      <c r="K60" s="32">
        <f t="shared" si="12"/>
        <v>22278944</v>
      </c>
      <c r="L60" s="32">
        <f t="shared" si="12"/>
        <v>0</v>
      </c>
      <c r="M60" s="32">
        <f t="shared" si="12"/>
        <v>0</v>
      </c>
      <c r="N60" s="32">
        <f>SUM(D60:M60)</f>
        <v>33288709</v>
      </c>
      <c r="O60" s="45">
        <f t="shared" si="8"/>
        <v>509.180736344586</v>
      </c>
      <c r="P60" s="10"/>
    </row>
    <row r="61" spans="1:16" ht="15">
      <c r="A61" s="12"/>
      <c r="B61" s="25">
        <v>361.1</v>
      </c>
      <c r="C61" s="20" t="s">
        <v>68</v>
      </c>
      <c r="D61" s="46">
        <v>966744</v>
      </c>
      <c r="E61" s="46">
        <v>479356</v>
      </c>
      <c r="F61" s="46">
        <v>29857</v>
      </c>
      <c r="G61" s="46">
        <v>945531</v>
      </c>
      <c r="H61" s="46">
        <v>0</v>
      </c>
      <c r="I61" s="46">
        <v>1656597</v>
      </c>
      <c r="J61" s="46">
        <v>173488</v>
      </c>
      <c r="K61" s="46">
        <v>887003</v>
      </c>
      <c r="L61" s="46">
        <v>0</v>
      </c>
      <c r="M61" s="46">
        <v>0</v>
      </c>
      <c r="N61" s="46">
        <f>SUM(D61:M61)</f>
        <v>5138576</v>
      </c>
      <c r="O61" s="47">
        <f t="shared" si="8"/>
        <v>78.59914037046667</v>
      </c>
      <c r="P61" s="9"/>
    </row>
    <row r="62" spans="1:16" ht="15">
      <c r="A62" s="12"/>
      <c r="B62" s="25">
        <v>361.2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2865730</v>
      </c>
      <c r="L62" s="46">
        <v>0</v>
      </c>
      <c r="M62" s="46">
        <v>0</v>
      </c>
      <c r="N62" s="46">
        <f aca="true" t="shared" si="13" ref="N62:N70">SUM(D62:M62)</f>
        <v>2865730</v>
      </c>
      <c r="O62" s="47">
        <f t="shared" si="8"/>
        <v>43.8339171268183</v>
      </c>
      <c r="P62" s="9"/>
    </row>
    <row r="63" spans="1:16" ht="15">
      <c r="A63" s="12"/>
      <c r="B63" s="25">
        <v>361.3</v>
      </c>
      <c r="C63" s="20" t="s">
        <v>70</v>
      </c>
      <c r="D63" s="46">
        <v>51841</v>
      </c>
      <c r="E63" s="46">
        <v>25768</v>
      </c>
      <c r="F63" s="46">
        <v>1588</v>
      </c>
      <c r="G63" s="46">
        <v>50979</v>
      </c>
      <c r="H63" s="46">
        <v>0</v>
      </c>
      <c r="I63" s="46">
        <v>88597</v>
      </c>
      <c r="J63" s="46">
        <v>9281</v>
      </c>
      <c r="K63" s="46">
        <v>0</v>
      </c>
      <c r="L63" s="46">
        <v>0</v>
      </c>
      <c r="M63" s="46">
        <v>0</v>
      </c>
      <c r="N63" s="46">
        <f t="shared" si="13"/>
        <v>228054</v>
      </c>
      <c r="O63" s="47">
        <f t="shared" si="8"/>
        <v>3.488290989185799</v>
      </c>
      <c r="P63" s="9"/>
    </row>
    <row r="64" spans="1:16" ht="15">
      <c r="A64" s="12"/>
      <c r="B64" s="25">
        <v>361.4</v>
      </c>
      <c r="C64" s="20" t="s">
        <v>128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5838414</v>
      </c>
      <c r="L64" s="46">
        <v>0</v>
      </c>
      <c r="M64" s="46">
        <v>0</v>
      </c>
      <c r="N64" s="46">
        <f t="shared" si="13"/>
        <v>5838414</v>
      </c>
      <c r="O64" s="47">
        <f t="shared" si="8"/>
        <v>89.3037918534041</v>
      </c>
      <c r="P64" s="9"/>
    </row>
    <row r="65" spans="1:16" ht="15">
      <c r="A65" s="12"/>
      <c r="B65" s="25">
        <v>362</v>
      </c>
      <c r="C65" s="20" t="s">
        <v>72</v>
      </c>
      <c r="D65" s="46">
        <v>939090</v>
      </c>
      <c r="E65" s="46">
        <v>0</v>
      </c>
      <c r="F65" s="46">
        <v>0</v>
      </c>
      <c r="G65" s="46">
        <v>10401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949491</v>
      </c>
      <c r="O65" s="47">
        <f t="shared" si="8"/>
        <v>14.523318598283801</v>
      </c>
      <c r="P65" s="9"/>
    </row>
    <row r="66" spans="1:16" ht="15">
      <c r="A66" s="12"/>
      <c r="B66" s="25">
        <v>364</v>
      </c>
      <c r="C66" s="20" t="s">
        <v>129</v>
      </c>
      <c r="D66" s="46">
        <v>203003</v>
      </c>
      <c r="E66" s="46">
        <v>10940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213943</v>
      </c>
      <c r="O66" s="47">
        <f t="shared" si="8"/>
        <v>3.2724505560059347</v>
      </c>
      <c r="P66" s="9"/>
    </row>
    <row r="67" spans="1:16" ht="15">
      <c r="A67" s="12"/>
      <c r="B67" s="25">
        <v>365</v>
      </c>
      <c r="C67" s="20" t="s">
        <v>130</v>
      </c>
      <c r="D67" s="46">
        <v>3094</v>
      </c>
      <c r="E67" s="46">
        <v>0</v>
      </c>
      <c r="F67" s="46">
        <v>0</v>
      </c>
      <c r="G67" s="46">
        <v>0</v>
      </c>
      <c r="H67" s="46">
        <v>0</v>
      </c>
      <c r="I67" s="46">
        <v>43151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46245</v>
      </c>
      <c r="O67" s="47">
        <f t="shared" si="8"/>
        <v>0.707358857090414</v>
      </c>
      <c r="P67" s="9"/>
    </row>
    <row r="68" spans="1:16" ht="15">
      <c r="A68" s="12"/>
      <c r="B68" s="25">
        <v>366</v>
      </c>
      <c r="C68" s="20" t="s">
        <v>75</v>
      </c>
      <c r="D68" s="46">
        <v>3500</v>
      </c>
      <c r="E68" s="46">
        <v>24767</v>
      </c>
      <c r="F68" s="46">
        <v>0</v>
      </c>
      <c r="G68" s="46">
        <v>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53267</v>
      </c>
      <c r="O68" s="47">
        <f t="shared" si="8"/>
        <v>0.8147666610581703</v>
      </c>
      <c r="P68" s="9"/>
    </row>
    <row r="69" spans="1:16" ht="15">
      <c r="A69" s="12"/>
      <c r="B69" s="25">
        <v>368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12673585</v>
      </c>
      <c r="L69" s="46">
        <v>0</v>
      </c>
      <c r="M69" s="46">
        <v>0</v>
      </c>
      <c r="N69" s="46">
        <f t="shared" si="13"/>
        <v>12673585</v>
      </c>
      <c r="O69" s="47">
        <f aca="true" t="shared" si="14" ref="O69:O74">(N69/O$76)</f>
        <v>193.85387827523442</v>
      </c>
      <c r="P69" s="9"/>
    </row>
    <row r="70" spans="1:16" ht="15">
      <c r="A70" s="12"/>
      <c r="B70" s="25">
        <v>369.9</v>
      </c>
      <c r="C70" s="20" t="s">
        <v>77</v>
      </c>
      <c r="D70" s="46">
        <v>4552532</v>
      </c>
      <c r="E70" s="46">
        <v>431134</v>
      </c>
      <c r="F70" s="46">
        <v>0</v>
      </c>
      <c r="G70" s="46">
        <v>0</v>
      </c>
      <c r="H70" s="46">
        <v>0</v>
      </c>
      <c r="I70" s="46">
        <v>85742</v>
      </c>
      <c r="J70" s="46">
        <v>197784</v>
      </c>
      <c r="K70" s="46">
        <v>14212</v>
      </c>
      <c r="L70" s="46">
        <v>0</v>
      </c>
      <c r="M70" s="46">
        <v>0</v>
      </c>
      <c r="N70" s="46">
        <f t="shared" si="13"/>
        <v>5281404</v>
      </c>
      <c r="O70" s="47">
        <f t="shared" si="14"/>
        <v>80.7838230570384</v>
      </c>
      <c r="P70" s="9"/>
    </row>
    <row r="71" spans="1:16" ht="15.75">
      <c r="A71" s="29" t="s">
        <v>48</v>
      </c>
      <c r="B71" s="30"/>
      <c r="C71" s="31"/>
      <c r="D71" s="32">
        <f aca="true" t="shared" si="15" ref="D71:M71">SUM(D72:D73)</f>
        <v>0</v>
      </c>
      <c r="E71" s="32">
        <f t="shared" si="15"/>
        <v>6757258</v>
      </c>
      <c r="F71" s="32">
        <f t="shared" si="15"/>
        <v>4072779</v>
      </c>
      <c r="G71" s="32">
        <f t="shared" si="15"/>
        <v>5210829</v>
      </c>
      <c r="H71" s="32">
        <f t="shared" si="15"/>
        <v>0</v>
      </c>
      <c r="I71" s="32">
        <f t="shared" si="15"/>
        <v>712922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16753788</v>
      </c>
      <c r="O71" s="45">
        <f t="shared" si="14"/>
        <v>256.26425195405113</v>
      </c>
      <c r="P71" s="9"/>
    </row>
    <row r="72" spans="1:16" ht="15">
      <c r="A72" s="12"/>
      <c r="B72" s="25">
        <v>381</v>
      </c>
      <c r="C72" s="20" t="s">
        <v>78</v>
      </c>
      <c r="D72" s="46">
        <v>0</v>
      </c>
      <c r="E72" s="46">
        <v>6757258</v>
      </c>
      <c r="F72" s="46">
        <v>4072779</v>
      </c>
      <c r="G72" s="46">
        <v>5210829</v>
      </c>
      <c r="H72" s="46">
        <v>0</v>
      </c>
      <c r="I72" s="46">
        <v>517646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16558512</v>
      </c>
      <c r="O72" s="47">
        <f t="shared" si="14"/>
        <v>253.277329947841</v>
      </c>
      <c r="P72" s="9"/>
    </row>
    <row r="73" spans="1:16" ht="15.75" thickBot="1">
      <c r="A73" s="12"/>
      <c r="B73" s="25">
        <v>389.8</v>
      </c>
      <c r="C73" s="20" t="s">
        <v>155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195276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195276</v>
      </c>
      <c r="O73" s="47">
        <f t="shared" si="14"/>
        <v>2.986922006210135</v>
      </c>
      <c r="P73" s="9"/>
    </row>
    <row r="74" spans="1:119" ht="16.5" thickBot="1">
      <c r="A74" s="14" t="s">
        <v>64</v>
      </c>
      <c r="B74" s="23"/>
      <c r="C74" s="22"/>
      <c r="D74" s="15">
        <f aca="true" t="shared" si="16" ref="D74:M74">SUM(D5,D16,D25,D42,D57,D60,D71)</f>
        <v>64497283</v>
      </c>
      <c r="E74" s="15">
        <f t="shared" si="16"/>
        <v>30077160</v>
      </c>
      <c r="F74" s="15">
        <f t="shared" si="16"/>
        <v>4104224</v>
      </c>
      <c r="G74" s="15">
        <f t="shared" si="16"/>
        <v>8727378</v>
      </c>
      <c r="H74" s="15">
        <f t="shared" si="16"/>
        <v>0</v>
      </c>
      <c r="I74" s="15">
        <f t="shared" si="16"/>
        <v>38445613</v>
      </c>
      <c r="J74" s="15">
        <f t="shared" si="16"/>
        <v>8268173</v>
      </c>
      <c r="K74" s="15">
        <f t="shared" si="16"/>
        <v>23502078</v>
      </c>
      <c r="L74" s="15">
        <f t="shared" si="16"/>
        <v>0</v>
      </c>
      <c r="M74" s="15">
        <f t="shared" si="16"/>
        <v>0</v>
      </c>
      <c r="N74" s="15">
        <f>SUM(D74:M74)</f>
        <v>177621909</v>
      </c>
      <c r="O74" s="38">
        <f t="shared" si="14"/>
        <v>2716.8868103461464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158</v>
      </c>
      <c r="M76" s="48"/>
      <c r="N76" s="48"/>
      <c r="O76" s="43">
        <v>65377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33802081</v>
      </c>
      <c r="E5" s="27">
        <f t="shared" si="0"/>
        <v>410929</v>
      </c>
      <c r="F5" s="27">
        <f t="shared" si="0"/>
        <v>0</v>
      </c>
      <c r="G5" s="27">
        <f t="shared" si="0"/>
        <v>929207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1176156</v>
      </c>
      <c r="L5" s="27">
        <f t="shared" si="0"/>
        <v>0</v>
      </c>
      <c r="M5" s="27">
        <f t="shared" si="0"/>
        <v>0</v>
      </c>
      <c r="N5" s="28">
        <f>SUM(D5:M5)</f>
        <v>36318373</v>
      </c>
      <c r="O5" s="33">
        <f aca="true" t="shared" si="1" ref="O5:O36">(N5/O$79)</f>
        <v>561.6561712262036</v>
      </c>
      <c r="P5" s="6"/>
    </row>
    <row r="6" spans="1:16" ht="15">
      <c r="A6" s="12"/>
      <c r="B6" s="25">
        <v>311</v>
      </c>
      <c r="C6" s="20" t="s">
        <v>2</v>
      </c>
      <c r="D6" s="46">
        <v>24401960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24401960</v>
      </c>
      <c r="O6" s="47">
        <f t="shared" si="1"/>
        <v>377.371294248643</v>
      </c>
      <c r="P6" s="9"/>
    </row>
    <row r="7" spans="1:16" ht="15">
      <c r="A7" s="12"/>
      <c r="B7" s="25">
        <v>312.41</v>
      </c>
      <c r="C7" s="20" t="s">
        <v>92</v>
      </c>
      <c r="D7" s="46">
        <v>676332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676332</v>
      </c>
      <c r="O7" s="47">
        <f t="shared" si="1"/>
        <v>10.459335323136878</v>
      </c>
      <c r="P7" s="9"/>
    </row>
    <row r="8" spans="1:16" ht="15">
      <c r="A8" s="12"/>
      <c r="B8" s="25">
        <v>312.42</v>
      </c>
      <c r="C8" s="20" t="s">
        <v>93</v>
      </c>
      <c r="D8" s="46">
        <v>69463</v>
      </c>
      <c r="E8" s="46">
        <v>410929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480392</v>
      </c>
      <c r="O8" s="47">
        <f t="shared" si="1"/>
        <v>7.429163509271144</v>
      </c>
      <c r="P8" s="9"/>
    </row>
    <row r="9" spans="1:16" ht="15">
      <c r="A9" s="12"/>
      <c r="B9" s="25">
        <v>312.51</v>
      </c>
      <c r="C9" s="20" t="s">
        <v>88</v>
      </c>
      <c r="D9" s="46">
        <v>596830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596831</v>
      </c>
      <c r="L9" s="46">
        <v>0</v>
      </c>
      <c r="M9" s="46">
        <v>0</v>
      </c>
      <c r="N9" s="46">
        <f>SUM(D9:M9)</f>
        <v>1193661</v>
      </c>
      <c r="O9" s="47">
        <f t="shared" si="1"/>
        <v>18.45972194299677</v>
      </c>
      <c r="P9" s="9"/>
    </row>
    <row r="10" spans="1:16" ht="15">
      <c r="A10" s="12"/>
      <c r="B10" s="25">
        <v>312.52</v>
      </c>
      <c r="C10" s="20" t="s">
        <v>118</v>
      </c>
      <c r="D10" s="46">
        <v>579325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579325</v>
      </c>
      <c r="L10" s="46">
        <v>0</v>
      </c>
      <c r="M10" s="46">
        <v>0</v>
      </c>
      <c r="N10" s="46">
        <f>SUM(D10:M10)</f>
        <v>1158650</v>
      </c>
      <c r="O10" s="47">
        <f t="shared" si="1"/>
        <v>17.91828402641387</v>
      </c>
      <c r="P10" s="9"/>
    </row>
    <row r="11" spans="1:16" ht="15">
      <c r="A11" s="12"/>
      <c r="B11" s="25">
        <v>314.1</v>
      </c>
      <c r="C11" s="20" t="s">
        <v>100</v>
      </c>
      <c r="D11" s="46">
        <v>4565682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4565682</v>
      </c>
      <c r="O11" s="47">
        <f t="shared" si="1"/>
        <v>70.60733340550237</v>
      </c>
      <c r="P11" s="9"/>
    </row>
    <row r="12" spans="1:16" ht="15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929207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929207</v>
      </c>
      <c r="O12" s="47">
        <f t="shared" si="1"/>
        <v>14.369995205913737</v>
      </c>
      <c r="P12" s="9"/>
    </row>
    <row r="13" spans="1:16" ht="15">
      <c r="A13" s="12"/>
      <c r="B13" s="25">
        <v>314.8</v>
      </c>
      <c r="C13" s="20" t="s">
        <v>11</v>
      </c>
      <c r="D13" s="46">
        <v>38271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38271</v>
      </c>
      <c r="O13" s="47">
        <f t="shared" si="1"/>
        <v>0.5918531463124198</v>
      </c>
      <c r="P13" s="9"/>
    </row>
    <row r="14" spans="1:16" ht="15">
      <c r="A14" s="12"/>
      <c r="B14" s="25">
        <v>315</v>
      </c>
      <c r="C14" s="20" t="s">
        <v>119</v>
      </c>
      <c r="D14" s="46">
        <v>2090346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2090346</v>
      </c>
      <c r="O14" s="47">
        <f t="shared" si="1"/>
        <v>32.32677110557815</v>
      </c>
      <c r="P14" s="9"/>
    </row>
    <row r="15" spans="1:16" ht="15">
      <c r="A15" s="12"/>
      <c r="B15" s="25">
        <v>316</v>
      </c>
      <c r="C15" s="20" t="s">
        <v>120</v>
      </c>
      <c r="D15" s="46">
        <v>783872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783872</v>
      </c>
      <c r="O15" s="47">
        <f t="shared" si="1"/>
        <v>12.122419312435241</v>
      </c>
      <c r="P15" s="9"/>
    </row>
    <row r="16" spans="1:16" ht="15.75">
      <c r="A16" s="29" t="s">
        <v>14</v>
      </c>
      <c r="B16" s="30"/>
      <c r="C16" s="31"/>
      <c r="D16" s="32">
        <f aca="true" t="shared" si="3" ref="D16:M16">SUM(D17:D24)</f>
        <v>5377993</v>
      </c>
      <c r="E16" s="32">
        <f t="shared" si="3"/>
        <v>16909747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6418276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28706016</v>
      </c>
      <c r="O16" s="45">
        <f t="shared" si="1"/>
        <v>443.93263535561294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3457647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3457647</v>
      </c>
      <c r="O17" s="47">
        <f t="shared" si="1"/>
        <v>53.4717999474197</v>
      </c>
      <c r="P17" s="9"/>
    </row>
    <row r="18" spans="1:16" ht="15">
      <c r="A18" s="12"/>
      <c r="B18" s="25">
        <v>323.1</v>
      </c>
      <c r="C18" s="20" t="s">
        <v>15</v>
      </c>
      <c r="D18" s="46">
        <v>3182653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3182653</v>
      </c>
      <c r="O18" s="47">
        <f t="shared" si="1"/>
        <v>49.21907427740748</v>
      </c>
      <c r="P18" s="9"/>
    </row>
    <row r="19" spans="1:16" ht="15">
      <c r="A19" s="12"/>
      <c r="B19" s="25">
        <v>323.7</v>
      </c>
      <c r="C19" s="20" t="s">
        <v>16</v>
      </c>
      <c r="D19" s="46">
        <v>1791208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1791208</v>
      </c>
      <c r="O19" s="47">
        <f t="shared" si="1"/>
        <v>27.70066343967957</v>
      </c>
      <c r="P19" s="9"/>
    </row>
    <row r="20" spans="1:16" ht="15">
      <c r="A20" s="12"/>
      <c r="B20" s="25">
        <v>323.9</v>
      </c>
      <c r="C20" s="20" t="s">
        <v>17</v>
      </c>
      <c r="D20" s="46">
        <v>210550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210550</v>
      </c>
      <c r="O20" s="47">
        <f t="shared" si="1"/>
        <v>3.2561124599848443</v>
      </c>
      <c r="P20" s="9"/>
    </row>
    <row r="21" spans="1:16" ht="15">
      <c r="A21" s="12"/>
      <c r="B21" s="25">
        <v>324.11</v>
      </c>
      <c r="C21" s="20" t="s">
        <v>152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273650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273650</v>
      </c>
      <c r="O21" s="47">
        <f t="shared" si="1"/>
        <v>4.231940986344586</v>
      </c>
      <c r="P21" s="9"/>
    </row>
    <row r="22" spans="1:16" ht="15">
      <c r="A22" s="12"/>
      <c r="B22" s="25">
        <v>324.21</v>
      </c>
      <c r="C22" s="20" t="s">
        <v>153</v>
      </c>
      <c r="D22" s="46">
        <v>0</v>
      </c>
      <c r="E22" s="46">
        <v>114300</v>
      </c>
      <c r="F22" s="46">
        <v>0</v>
      </c>
      <c r="G22" s="46">
        <v>0</v>
      </c>
      <c r="H22" s="46">
        <v>0</v>
      </c>
      <c r="I22" s="46">
        <v>62178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176478</v>
      </c>
      <c r="O22" s="47">
        <f t="shared" si="1"/>
        <v>2.729195985339375</v>
      </c>
      <c r="P22" s="9"/>
    </row>
    <row r="23" spans="1:16" ht="15">
      <c r="A23" s="12"/>
      <c r="B23" s="25">
        <v>324.42</v>
      </c>
      <c r="C23" s="20" t="s">
        <v>135</v>
      </c>
      <c r="D23" s="46">
        <v>193582</v>
      </c>
      <c r="E23" s="46">
        <v>0</v>
      </c>
      <c r="F23" s="46">
        <v>0</v>
      </c>
      <c r="G23" s="46">
        <v>0</v>
      </c>
      <c r="H23" s="46">
        <v>0</v>
      </c>
      <c r="I23" s="46">
        <v>362550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556132</v>
      </c>
      <c r="O23" s="47">
        <f t="shared" si="1"/>
        <v>8.600467036790747</v>
      </c>
      <c r="P23" s="9"/>
    </row>
    <row r="24" spans="1:16" ht="15">
      <c r="A24" s="12"/>
      <c r="B24" s="25">
        <v>325.2</v>
      </c>
      <c r="C24" s="20" t="s">
        <v>104</v>
      </c>
      <c r="D24" s="46">
        <v>0</v>
      </c>
      <c r="E24" s="46">
        <v>13337800</v>
      </c>
      <c r="F24" s="46">
        <v>0</v>
      </c>
      <c r="G24" s="46">
        <v>0</v>
      </c>
      <c r="H24" s="46">
        <v>0</v>
      </c>
      <c r="I24" s="46">
        <v>5719898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19057698</v>
      </c>
      <c r="O24" s="47">
        <f t="shared" si="1"/>
        <v>294.72338122264665</v>
      </c>
      <c r="P24" s="9"/>
    </row>
    <row r="25" spans="1:16" ht="15.75">
      <c r="A25" s="29" t="s">
        <v>22</v>
      </c>
      <c r="B25" s="30"/>
      <c r="C25" s="31"/>
      <c r="D25" s="32">
        <f aca="true" t="shared" si="5" ref="D25:M25">SUM(D26:D41)</f>
        <v>9168981</v>
      </c>
      <c r="E25" s="32">
        <f t="shared" si="5"/>
        <v>1092171</v>
      </c>
      <c r="F25" s="32">
        <f t="shared" si="5"/>
        <v>0</v>
      </c>
      <c r="G25" s="32">
        <f t="shared" si="5"/>
        <v>19922</v>
      </c>
      <c r="H25" s="32">
        <f t="shared" si="5"/>
        <v>0</v>
      </c>
      <c r="I25" s="32">
        <f t="shared" si="5"/>
        <v>826450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aca="true" t="shared" si="6" ref="N25:N30">SUM(D25:M25)</f>
        <v>11107524</v>
      </c>
      <c r="O25" s="45">
        <f t="shared" si="1"/>
        <v>171.77557490373167</v>
      </c>
      <c r="P25" s="10"/>
    </row>
    <row r="26" spans="1:16" ht="15">
      <c r="A26" s="12"/>
      <c r="B26" s="25">
        <v>331.1</v>
      </c>
      <c r="C26" s="20" t="s">
        <v>20</v>
      </c>
      <c r="D26" s="46">
        <v>54190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54190</v>
      </c>
      <c r="O26" s="47">
        <f t="shared" si="1"/>
        <v>0.8380372082953157</v>
      </c>
      <c r="P26" s="9"/>
    </row>
    <row r="27" spans="1:16" ht="15">
      <c r="A27" s="12"/>
      <c r="B27" s="25">
        <v>331.49</v>
      </c>
      <c r="C27" s="20" t="s">
        <v>106</v>
      </c>
      <c r="D27" s="46">
        <v>0</v>
      </c>
      <c r="E27" s="46">
        <v>0</v>
      </c>
      <c r="F27" s="46">
        <v>0</v>
      </c>
      <c r="G27" s="46">
        <v>1500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1500</v>
      </c>
      <c r="O27" s="47">
        <f t="shared" si="1"/>
        <v>0.023197191593337767</v>
      </c>
      <c r="P27" s="9"/>
    </row>
    <row r="28" spans="1:16" ht="15">
      <c r="A28" s="12"/>
      <c r="B28" s="25">
        <v>331.5</v>
      </c>
      <c r="C28" s="20" t="s">
        <v>23</v>
      </c>
      <c r="D28" s="46">
        <v>0</v>
      </c>
      <c r="E28" s="46">
        <v>468296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468296</v>
      </c>
      <c r="O28" s="47">
        <f t="shared" si="1"/>
        <v>7.242101356262468</v>
      </c>
      <c r="P28" s="9"/>
    </row>
    <row r="29" spans="1:16" ht="15">
      <c r="A29" s="12"/>
      <c r="B29" s="25">
        <v>334.1</v>
      </c>
      <c r="C29" s="20" t="s">
        <v>25</v>
      </c>
      <c r="D29" s="46">
        <v>34032</v>
      </c>
      <c r="E29" s="46">
        <v>0</v>
      </c>
      <c r="F29" s="46">
        <v>0</v>
      </c>
      <c r="G29" s="46">
        <v>18422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52454</v>
      </c>
      <c r="O29" s="47">
        <f t="shared" si="1"/>
        <v>0.8111903252246261</v>
      </c>
      <c r="P29" s="9"/>
    </row>
    <row r="30" spans="1:16" ht="15">
      <c r="A30" s="12"/>
      <c r="B30" s="25">
        <v>334.2</v>
      </c>
      <c r="C30" s="20" t="s">
        <v>26</v>
      </c>
      <c r="D30" s="46">
        <v>0</v>
      </c>
      <c r="E30" s="46">
        <v>13366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13366</v>
      </c>
      <c r="O30" s="47">
        <f t="shared" si="1"/>
        <v>0.20670244189103507</v>
      </c>
      <c r="P30" s="9"/>
    </row>
    <row r="31" spans="1:16" ht="15">
      <c r="A31" s="12"/>
      <c r="B31" s="25">
        <v>334.36</v>
      </c>
      <c r="C31" s="20" t="s">
        <v>146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826450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826450</v>
      </c>
      <c r="O31" s="47">
        <f t="shared" si="1"/>
        <v>12.780879328209332</v>
      </c>
      <c r="P31" s="9"/>
    </row>
    <row r="32" spans="1:16" ht="15">
      <c r="A32" s="12"/>
      <c r="B32" s="25">
        <v>334.5</v>
      </c>
      <c r="C32" s="20" t="s">
        <v>28</v>
      </c>
      <c r="D32" s="46">
        <v>0</v>
      </c>
      <c r="E32" s="46">
        <v>129817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129817</v>
      </c>
      <c r="O32" s="47">
        <f t="shared" si="1"/>
        <v>2.007593214048219</v>
      </c>
      <c r="P32" s="9"/>
    </row>
    <row r="33" spans="1:16" ht="15">
      <c r="A33" s="12"/>
      <c r="B33" s="25">
        <v>335.12</v>
      </c>
      <c r="C33" s="20" t="s">
        <v>121</v>
      </c>
      <c r="D33" s="46">
        <v>2467464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2467464</v>
      </c>
      <c r="O33" s="47">
        <f t="shared" si="1"/>
        <v>38.15882343844238</v>
      </c>
      <c r="P33" s="9"/>
    </row>
    <row r="34" spans="1:16" ht="15">
      <c r="A34" s="12"/>
      <c r="B34" s="25">
        <v>335.15</v>
      </c>
      <c r="C34" s="20" t="s">
        <v>122</v>
      </c>
      <c r="D34" s="46">
        <v>16018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16018</v>
      </c>
      <c r="O34" s="47">
        <f t="shared" si="1"/>
        <v>0.24771507662805622</v>
      </c>
      <c r="P34" s="9"/>
    </row>
    <row r="35" spans="1:16" ht="15">
      <c r="A35" s="12"/>
      <c r="B35" s="25">
        <v>335.18</v>
      </c>
      <c r="C35" s="20" t="s">
        <v>123</v>
      </c>
      <c r="D35" s="46">
        <v>4357042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4357042</v>
      </c>
      <c r="O35" s="47">
        <f t="shared" si="1"/>
        <v>67.38075870281304</v>
      </c>
      <c r="P35" s="9"/>
    </row>
    <row r="36" spans="1:16" ht="15">
      <c r="A36" s="12"/>
      <c r="B36" s="25">
        <v>335.29</v>
      </c>
      <c r="C36" s="20" t="s">
        <v>33</v>
      </c>
      <c r="D36" s="46">
        <v>0</v>
      </c>
      <c r="E36" s="46">
        <v>446196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446196</v>
      </c>
      <c r="O36" s="47">
        <f t="shared" si="1"/>
        <v>6.900329400120626</v>
      </c>
      <c r="P36" s="9"/>
    </row>
    <row r="37" spans="1:16" ht="15">
      <c r="A37" s="12"/>
      <c r="B37" s="25">
        <v>335.49</v>
      </c>
      <c r="C37" s="20" t="s">
        <v>34</v>
      </c>
      <c r="D37" s="46">
        <v>23850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23850</v>
      </c>
      <c r="O37" s="47">
        <f aca="true" t="shared" si="8" ref="O37:O68">(N37/O$79)</f>
        <v>0.3688353463340705</v>
      </c>
      <c r="P37" s="9"/>
    </row>
    <row r="38" spans="1:16" ht="15">
      <c r="A38" s="12"/>
      <c r="B38" s="25">
        <v>337.2</v>
      </c>
      <c r="C38" s="20" t="s">
        <v>36</v>
      </c>
      <c r="D38" s="46">
        <v>92504</v>
      </c>
      <c r="E38" s="46">
        <v>34496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127000</v>
      </c>
      <c r="O38" s="47">
        <f t="shared" si="8"/>
        <v>1.964028888235931</v>
      </c>
      <c r="P38" s="9"/>
    </row>
    <row r="39" spans="1:16" ht="15">
      <c r="A39" s="12"/>
      <c r="B39" s="25">
        <v>337.4</v>
      </c>
      <c r="C39" s="20" t="s">
        <v>38</v>
      </c>
      <c r="D39" s="46">
        <v>92780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92780</v>
      </c>
      <c r="O39" s="47">
        <f t="shared" si="8"/>
        <v>1.4348236240199186</v>
      </c>
      <c r="P39" s="9"/>
    </row>
    <row r="40" spans="1:16" ht="15">
      <c r="A40" s="12"/>
      <c r="B40" s="25">
        <v>338</v>
      </c>
      <c r="C40" s="20" t="s">
        <v>40</v>
      </c>
      <c r="D40" s="46">
        <v>65951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65951</v>
      </c>
      <c r="O40" s="47">
        <f t="shared" si="8"/>
        <v>1.0199186551814794</v>
      </c>
      <c r="P40" s="9"/>
    </row>
    <row r="41" spans="1:16" ht="15">
      <c r="A41" s="12"/>
      <c r="B41" s="25">
        <v>339</v>
      </c>
      <c r="C41" s="20" t="s">
        <v>41</v>
      </c>
      <c r="D41" s="46">
        <v>1965150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1965150</v>
      </c>
      <c r="O41" s="47">
        <f t="shared" si="8"/>
        <v>30.390640706431807</v>
      </c>
      <c r="P41" s="9"/>
    </row>
    <row r="42" spans="1:16" ht="15.75">
      <c r="A42" s="29" t="s">
        <v>46</v>
      </c>
      <c r="B42" s="30"/>
      <c r="C42" s="31"/>
      <c r="D42" s="32">
        <f aca="true" t="shared" si="9" ref="D42:M42">SUM(D43:D57)</f>
        <v>5064223</v>
      </c>
      <c r="E42" s="32">
        <f t="shared" si="9"/>
        <v>2635870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28245418</v>
      </c>
      <c r="J42" s="32">
        <f t="shared" si="9"/>
        <v>7526470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43471981</v>
      </c>
      <c r="O42" s="45">
        <f t="shared" si="8"/>
        <v>672.2852481326261</v>
      </c>
      <c r="P42" s="10"/>
    </row>
    <row r="43" spans="1:16" ht="15">
      <c r="A43" s="12"/>
      <c r="B43" s="25">
        <v>341.2</v>
      </c>
      <c r="C43" s="20" t="s">
        <v>124</v>
      </c>
      <c r="D43" s="46">
        <v>2687549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7526470</v>
      </c>
      <c r="K43" s="46">
        <v>0</v>
      </c>
      <c r="L43" s="46">
        <v>0</v>
      </c>
      <c r="M43" s="46">
        <v>0</v>
      </c>
      <c r="N43" s="46">
        <f aca="true" t="shared" si="10" ref="N43:N57">SUM(D43:M43)</f>
        <v>10214019</v>
      </c>
      <c r="O43" s="47">
        <f t="shared" si="8"/>
        <v>157.95770378732814</v>
      </c>
      <c r="P43" s="9"/>
    </row>
    <row r="44" spans="1:16" ht="15">
      <c r="A44" s="12"/>
      <c r="B44" s="25">
        <v>341.9</v>
      </c>
      <c r="C44" s="20" t="s">
        <v>125</v>
      </c>
      <c r="D44" s="46">
        <v>794245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794245</v>
      </c>
      <c r="O44" s="47">
        <f t="shared" si="8"/>
        <v>12.28283562470037</v>
      </c>
      <c r="P44" s="9"/>
    </row>
    <row r="45" spans="1:16" ht="15">
      <c r="A45" s="12"/>
      <c r="B45" s="25">
        <v>342.2</v>
      </c>
      <c r="C45" s="20" t="s">
        <v>52</v>
      </c>
      <c r="D45" s="46">
        <v>0</v>
      </c>
      <c r="E45" s="46">
        <v>2235724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2235724</v>
      </c>
      <c r="O45" s="47">
        <f t="shared" si="8"/>
        <v>34.57501198521566</v>
      </c>
      <c r="P45" s="9"/>
    </row>
    <row r="46" spans="1:16" ht="15">
      <c r="A46" s="12"/>
      <c r="B46" s="25">
        <v>342.9</v>
      </c>
      <c r="C46" s="20" t="s">
        <v>54</v>
      </c>
      <c r="D46" s="46">
        <v>-699</v>
      </c>
      <c r="E46" s="46">
        <v>1257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558</v>
      </c>
      <c r="O46" s="47">
        <f t="shared" si="8"/>
        <v>0.008629355272721649</v>
      </c>
      <c r="P46" s="9"/>
    </row>
    <row r="47" spans="1:16" ht="15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9637212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9637212</v>
      </c>
      <c r="O47" s="47">
        <f t="shared" si="8"/>
        <v>149.03750212640924</v>
      </c>
      <c r="P47" s="9"/>
    </row>
    <row r="48" spans="1:16" ht="15">
      <c r="A48" s="12"/>
      <c r="B48" s="25">
        <v>343.4</v>
      </c>
      <c r="C48" s="20" t="s">
        <v>56</v>
      </c>
      <c r="D48" s="46">
        <v>36709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36709</v>
      </c>
      <c r="O48" s="47">
        <f t="shared" si="8"/>
        <v>0.5676971374665574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15964486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15964486</v>
      </c>
      <c r="O49" s="47">
        <f t="shared" si="8"/>
        <v>246.88749362077232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621924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621924</v>
      </c>
      <c r="O50" s="47">
        <f t="shared" si="8"/>
        <v>9.617926789663331</v>
      </c>
      <c r="P50" s="9"/>
    </row>
    <row r="51" spans="1:16" ht="15">
      <c r="A51" s="12"/>
      <c r="B51" s="25">
        <v>343.9</v>
      </c>
      <c r="C51" s="20" t="s">
        <v>59</v>
      </c>
      <c r="D51" s="46">
        <v>634166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634166</v>
      </c>
      <c r="O51" s="47">
        <f t="shared" si="8"/>
        <v>9.80724680265376</v>
      </c>
      <c r="P51" s="9"/>
    </row>
    <row r="52" spans="1:16" ht="15">
      <c r="A52" s="12"/>
      <c r="B52" s="25">
        <v>344.3</v>
      </c>
      <c r="C52" s="20" t="s">
        <v>126</v>
      </c>
      <c r="D52" s="46">
        <v>31565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31565</v>
      </c>
      <c r="O52" s="47">
        <f t="shared" si="8"/>
        <v>0.4881462350958044</v>
      </c>
      <c r="P52" s="9"/>
    </row>
    <row r="53" spans="1:16" ht="15">
      <c r="A53" s="12"/>
      <c r="B53" s="25">
        <v>347.2</v>
      </c>
      <c r="C53" s="20" t="s">
        <v>61</v>
      </c>
      <c r="D53" s="46">
        <v>814906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814906</v>
      </c>
      <c r="O53" s="47">
        <f t="shared" si="8"/>
        <v>12.602353741707004</v>
      </c>
      <c r="P53" s="9"/>
    </row>
    <row r="54" spans="1:16" ht="15">
      <c r="A54" s="12"/>
      <c r="B54" s="25">
        <v>347.3</v>
      </c>
      <c r="C54" s="20" t="s">
        <v>62</v>
      </c>
      <c r="D54" s="46">
        <v>0</v>
      </c>
      <c r="E54" s="46">
        <v>398889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398889</v>
      </c>
      <c r="O54" s="47">
        <f t="shared" si="8"/>
        <v>6.168736371649939</v>
      </c>
      <c r="P54" s="9"/>
    </row>
    <row r="55" spans="1:16" ht="15">
      <c r="A55" s="12"/>
      <c r="B55" s="25">
        <v>347.4</v>
      </c>
      <c r="C55" s="20" t="s">
        <v>63</v>
      </c>
      <c r="D55" s="46">
        <v>62577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62577</v>
      </c>
      <c r="O55" s="47">
        <f t="shared" si="8"/>
        <v>0.9677404388908649</v>
      </c>
      <c r="P55" s="9"/>
    </row>
    <row r="56" spans="1:16" ht="15">
      <c r="A56" s="12"/>
      <c r="B56" s="25">
        <v>347.9</v>
      </c>
      <c r="C56" s="20" t="s">
        <v>138</v>
      </c>
      <c r="D56" s="46">
        <v>3205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3205</v>
      </c>
      <c r="O56" s="47">
        <f t="shared" si="8"/>
        <v>0.04956466603776503</v>
      </c>
      <c r="P56" s="9"/>
    </row>
    <row r="57" spans="1:16" ht="15">
      <c r="A57" s="12"/>
      <c r="B57" s="25">
        <v>349</v>
      </c>
      <c r="C57" s="20" t="s">
        <v>154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2021796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2021796</v>
      </c>
      <c r="O57" s="47">
        <f t="shared" si="8"/>
        <v>31.266659449762617</v>
      </c>
      <c r="P57" s="9"/>
    </row>
    <row r="58" spans="1:16" ht="15.75">
      <c r="A58" s="29" t="s">
        <v>47</v>
      </c>
      <c r="B58" s="30"/>
      <c r="C58" s="31"/>
      <c r="D58" s="32">
        <f aca="true" t="shared" si="11" ref="D58:M58">SUM(D59:D60)</f>
        <v>1869797</v>
      </c>
      <c r="E58" s="32">
        <f t="shared" si="11"/>
        <v>629697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2499494</v>
      </c>
      <c r="O58" s="45">
        <f t="shared" si="8"/>
        <v>38.654160802932125</v>
      </c>
      <c r="P58" s="10"/>
    </row>
    <row r="59" spans="1:16" ht="15">
      <c r="A59" s="13"/>
      <c r="B59" s="39">
        <v>351.9</v>
      </c>
      <c r="C59" s="21" t="s">
        <v>127</v>
      </c>
      <c r="D59" s="46">
        <v>601529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601529</v>
      </c>
      <c r="O59" s="47">
        <f t="shared" si="8"/>
        <v>9.302522307965916</v>
      </c>
      <c r="P59" s="9"/>
    </row>
    <row r="60" spans="1:16" ht="15">
      <c r="A60" s="13"/>
      <c r="B60" s="39">
        <v>354</v>
      </c>
      <c r="C60" s="21" t="s">
        <v>66</v>
      </c>
      <c r="D60" s="46">
        <v>1268268</v>
      </c>
      <c r="E60" s="46">
        <v>629697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1897965</v>
      </c>
      <c r="O60" s="47">
        <f t="shared" si="8"/>
        <v>29.35163849496621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SUM(D62:D71)</f>
        <v>6047150</v>
      </c>
      <c r="E61" s="32">
        <f t="shared" si="12"/>
        <v>938085</v>
      </c>
      <c r="F61" s="32">
        <f t="shared" si="12"/>
        <v>10414</v>
      </c>
      <c r="G61" s="32">
        <f t="shared" si="12"/>
        <v>467857</v>
      </c>
      <c r="H61" s="32">
        <f t="shared" si="12"/>
        <v>0</v>
      </c>
      <c r="I61" s="32">
        <f t="shared" si="12"/>
        <v>876423</v>
      </c>
      <c r="J61" s="32">
        <f t="shared" si="12"/>
        <v>225046</v>
      </c>
      <c r="K61" s="32">
        <f t="shared" si="12"/>
        <v>27092560</v>
      </c>
      <c r="L61" s="32">
        <f t="shared" si="12"/>
        <v>0</v>
      </c>
      <c r="M61" s="32">
        <f t="shared" si="12"/>
        <v>0</v>
      </c>
      <c r="N61" s="32">
        <f>SUM(D61:M61)</f>
        <v>35657535</v>
      </c>
      <c r="O61" s="45">
        <f t="shared" si="8"/>
        <v>551.4364474274314</v>
      </c>
      <c r="P61" s="10"/>
    </row>
    <row r="62" spans="1:16" ht="15">
      <c r="A62" s="12"/>
      <c r="B62" s="25">
        <v>361.1</v>
      </c>
      <c r="C62" s="20" t="s">
        <v>68</v>
      </c>
      <c r="D62" s="46">
        <v>491014</v>
      </c>
      <c r="E62" s="46">
        <v>217046</v>
      </c>
      <c r="F62" s="46">
        <v>10889</v>
      </c>
      <c r="G62" s="46">
        <v>448029</v>
      </c>
      <c r="H62" s="46">
        <v>0</v>
      </c>
      <c r="I62" s="46">
        <v>919316</v>
      </c>
      <c r="J62" s="46">
        <v>88677</v>
      </c>
      <c r="K62" s="46">
        <v>750406</v>
      </c>
      <c r="L62" s="46">
        <v>0</v>
      </c>
      <c r="M62" s="46">
        <v>0</v>
      </c>
      <c r="N62" s="46">
        <f>SUM(D62:M62)</f>
        <v>2925377</v>
      </c>
      <c r="O62" s="47">
        <f t="shared" si="8"/>
        <v>45.24035383449577</v>
      </c>
      <c r="P62" s="9"/>
    </row>
    <row r="63" spans="1:16" ht="15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2787740</v>
      </c>
      <c r="L63" s="46">
        <v>0</v>
      </c>
      <c r="M63" s="46">
        <v>0</v>
      </c>
      <c r="N63" s="46">
        <f aca="true" t="shared" si="13" ref="N63:N71">SUM(D63:M63)</f>
        <v>2787740</v>
      </c>
      <c r="O63" s="47">
        <f t="shared" si="8"/>
        <v>43.111825928274286</v>
      </c>
      <c r="P63" s="9"/>
    </row>
    <row r="64" spans="1:16" ht="15">
      <c r="A64" s="12"/>
      <c r="B64" s="25">
        <v>361.3</v>
      </c>
      <c r="C64" s="20" t="s">
        <v>70</v>
      </c>
      <c r="D64" s="46">
        <v>-15286</v>
      </c>
      <c r="E64" s="46">
        <v>-5855</v>
      </c>
      <c r="F64" s="46">
        <v>-475</v>
      </c>
      <c r="G64" s="46">
        <v>-13397</v>
      </c>
      <c r="H64" s="46">
        <v>0</v>
      </c>
      <c r="I64" s="46">
        <v>-34228</v>
      </c>
      <c r="J64" s="46">
        <v>-3123</v>
      </c>
      <c r="K64" s="46">
        <v>0</v>
      </c>
      <c r="L64" s="46">
        <v>0</v>
      </c>
      <c r="M64" s="46">
        <v>0</v>
      </c>
      <c r="N64" s="46">
        <f t="shared" si="13"/>
        <v>-72364</v>
      </c>
      <c r="O64" s="47">
        <f t="shared" si="8"/>
        <v>-1.1190943816401961</v>
      </c>
      <c r="P64" s="9"/>
    </row>
    <row r="65" spans="1:16" ht="15">
      <c r="A65" s="12"/>
      <c r="B65" s="25">
        <v>361.4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11747566</v>
      </c>
      <c r="L65" s="46">
        <v>0</v>
      </c>
      <c r="M65" s="46">
        <v>0</v>
      </c>
      <c r="N65" s="46">
        <f t="shared" si="13"/>
        <v>11747566</v>
      </c>
      <c r="O65" s="47">
        <f t="shared" si="8"/>
        <v>181.67369283825371</v>
      </c>
      <c r="P65" s="9"/>
    </row>
    <row r="66" spans="1:16" ht="15">
      <c r="A66" s="12"/>
      <c r="B66" s="25">
        <v>362</v>
      </c>
      <c r="C66" s="20" t="s">
        <v>72</v>
      </c>
      <c r="D66" s="46">
        <v>943085</v>
      </c>
      <c r="E66" s="46">
        <v>0</v>
      </c>
      <c r="F66" s="46">
        <v>0</v>
      </c>
      <c r="G66" s="46">
        <v>2525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945610</v>
      </c>
      <c r="O66" s="47">
        <f t="shared" si="8"/>
        <v>14.623664228384083</v>
      </c>
      <c r="P66" s="9"/>
    </row>
    <row r="67" spans="1:16" ht="15">
      <c r="A67" s="12"/>
      <c r="B67" s="25">
        <v>364</v>
      </c>
      <c r="C67" s="20" t="s">
        <v>129</v>
      </c>
      <c r="D67" s="46">
        <v>109479</v>
      </c>
      <c r="E67" s="46">
        <v>0</v>
      </c>
      <c r="F67" s="46">
        <v>0</v>
      </c>
      <c r="G67" s="46">
        <v>0</v>
      </c>
      <c r="H67" s="46">
        <v>0</v>
      </c>
      <c r="I67" s="46">
        <v>-62230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47249</v>
      </c>
      <c r="O67" s="47">
        <f t="shared" si="8"/>
        <v>0.7306960703957441</v>
      </c>
      <c r="P67" s="9"/>
    </row>
    <row r="68" spans="1:16" ht="15">
      <c r="A68" s="12"/>
      <c r="B68" s="25">
        <v>365</v>
      </c>
      <c r="C68" s="20" t="s">
        <v>130</v>
      </c>
      <c r="D68" s="46">
        <v>2927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2927</v>
      </c>
      <c r="O68" s="47">
        <f t="shared" si="8"/>
        <v>0.04526545319579976</v>
      </c>
      <c r="P68" s="9"/>
    </row>
    <row r="69" spans="1:16" ht="15">
      <c r="A69" s="12"/>
      <c r="B69" s="25">
        <v>366</v>
      </c>
      <c r="C69" s="20" t="s">
        <v>75</v>
      </c>
      <c r="D69" s="46">
        <v>0</v>
      </c>
      <c r="E69" s="46">
        <v>102907</v>
      </c>
      <c r="F69" s="46">
        <v>0</v>
      </c>
      <c r="G69" s="46">
        <v>29700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132607</v>
      </c>
      <c r="O69" s="47">
        <f aca="true" t="shared" si="14" ref="O69:O77">(N69/O$79)</f>
        <v>2.0507399904118273</v>
      </c>
      <c r="P69" s="9"/>
    </row>
    <row r="70" spans="1:16" ht="15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11806848</v>
      </c>
      <c r="L70" s="46">
        <v>0</v>
      </c>
      <c r="M70" s="46">
        <v>0</v>
      </c>
      <c r="N70" s="46">
        <f t="shared" si="13"/>
        <v>11806848</v>
      </c>
      <c r="O70" s="47">
        <f t="shared" si="14"/>
        <v>182.5904767796112</v>
      </c>
      <c r="P70" s="9"/>
    </row>
    <row r="71" spans="1:16" ht="15">
      <c r="A71" s="12"/>
      <c r="B71" s="25">
        <v>369.9</v>
      </c>
      <c r="C71" s="20" t="s">
        <v>77</v>
      </c>
      <c r="D71" s="46">
        <v>4515931</v>
      </c>
      <c r="E71" s="46">
        <v>623987</v>
      </c>
      <c r="F71" s="46">
        <v>0</v>
      </c>
      <c r="G71" s="46">
        <v>1000</v>
      </c>
      <c r="H71" s="46">
        <v>0</v>
      </c>
      <c r="I71" s="46">
        <v>53565</v>
      </c>
      <c r="J71" s="46">
        <v>139492</v>
      </c>
      <c r="K71" s="46">
        <v>0</v>
      </c>
      <c r="L71" s="46">
        <v>0</v>
      </c>
      <c r="M71" s="46">
        <v>0</v>
      </c>
      <c r="N71" s="46">
        <f t="shared" si="13"/>
        <v>5333975</v>
      </c>
      <c r="O71" s="47">
        <f t="shared" si="14"/>
        <v>82.48882668604921</v>
      </c>
      <c r="P71" s="9"/>
    </row>
    <row r="72" spans="1:16" ht="15.75">
      <c r="A72" s="29" t="s">
        <v>48</v>
      </c>
      <c r="B72" s="30"/>
      <c r="C72" s="31"/>
      <c r="D72" s="32">
        <f aca="true" t="shared" si="15" ref="D72:M72">SUM(D73:D76)</f>
        <v>1503468</v>
      </c>
      <c r="E72" s="32">
        <f t="shared" si="15"/>
        <v>9546042</v>
      </c>
      <c r="F72" s="32">
        <f t="shared" si="15"/>
        <v>2821670</v>
      </c>
      <c r="G72" s="32">
        <f t="shared" si="15"/>
        <v>27050290</v>
      </c>
      <c r="H72" s="32">
        <f t="shared" si="15"/>
        <v>0</v>
      </c>
      <c r="I72" s="32">
        <f t="shared" si="15"/>
        <v>8708373</v>
      </c>
      <c r="J72" s="32">
        <f t="shared" si="15"/>
        <v>3000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7">SUM(D72:M72)</f>
        <v>49632843</v>
      </c>
      <c r="O72" s="45">
        <f t="shared" si="14"/>
        <v>767.5617122620355</v>
      </c>
      <c r="P72" s="9"/>
    </row>
    <row r="73" spans="1:16" ht="15">
      <c r="A73" s="12"/>
      <c r="B73" s="25">
        <v>381</v>
      </c>
      <c r="C73" s="20" t="s">
        <v>78</v>
      </c>
      <c r="D73" s="46">
        <v>1503468</v>
      </c>
      <c r="E73" s="46">
        <v>9546042</v>
      </c>
      <c r="F73" s="46">
        <v>2591670</v>
      </c>
      <c r="G73" s="46">
        <v>8360493</v>
      </c>
      <c r="H73" s="46">
        <v>0</v>
      </c>
      <c r="I73" s="46">
        <v>4865748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26867421</v>
      </c>
      <c r="O73" s="47">
        <f t="shared" si="14"/>
        <v>415.49914170391105</v>
      </c>
      <c r="P73" s="9"/>
    </row>
    <row r="74" spans="1:16" ht="15">
      <c r="A74" s="12"/>
      <c r="B74" s="25">
        <v>384</v>
      </c>
      <c r="C74" s="20" t="s">
        <v>79</v>
      </c>
      <c r="D74" s="46">
        <v>0</v>
      </c>
      <c r="E74" s="46">
        <v>0</v>
      </c>
      <c r="F74" s="46">
        <v>230000</v>
      </c>
      <c r="G74" s="46">
        <v>18689797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18919797</v>
      </c>
      <c r="O74" s="47">
        <f t="shared" si="14"/>
        <v>292.59077061070474</v>
      </c>
      <c r="P74" s="9"/>
    </row>
    <row r="75" spans="1:16" ht="15">
      <c r="A75" s="12"/>
      <c r="B75" s="25">
        <v>389.4</v>
      </c>
      <c r="C75" s="20" t="s">
        <v>139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3000</v>
      </c>
      <c r="K75" s="46">
        <v>0</v>
      </c>
      <c r="L75" s="46">
        <v>0</v>
      </c>
      <c r="M75" s="46">
        <v>0</v>
      </c>
      <c r="N75" s="46">
        <f t="shared" si="16"/>
        <v>3000</v>
      </c>
      <c r="O75" s="47">
        <f t="shared" si="14"/>
        <v>0.046394383186675534</v>
      </c>
      <c r="P75" s="9"/>
    </row>
    <row r="76" spans="1:16" ht="15.75" thickBot="1">
      <c r="A76" s="12"/>
      <c r="B76" s="25">
        <v>389.8</v>
      </c>
      <c r="C76" s="20" t="s">
        <v>155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3842625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3842625</v>
      </c>
      <c r="O76" s="47">
        <f t="shared" si="14"/>
        <v>59.425405564233024</v>
      </c>
      <c r="P76" s="9"/>
    </row>
    <row r="77" spans="1:119" ht="16.5" thickBot="1">
      <c r="A77" s="14" t="s">
        <v>64</v>
      </c>
      <c r="B77" s="23"/>
      <c r="C77" s="22"/>
      <c r="D77" s="15">
        <f aca="true" t="shared" si="17" ref="D77:M77">SUM(D5,D16,D25,D42,D58,D61,D72)</f>
        <v>62833693</v>
      </c>
      <c r="E77" s="15">
        <f t="shared" si="17"/>
        <v>32162541</v>
      </c>
      <c r="F77" s="15">
        <f t="shared" si="17"/>
        <v>2832084</v>
      </c>
      <c r="G77" s="15">
        <f t="shared" si="17"/>
        <v>28467276</v>
      </c>
      <c r="H77" s="15">
        <f t="shared" si="17"/>
        <v>0</v>
      </c>
      <c r="I77" s="15">
        <f t="shared" si="17"/>
        <v>45074940</v>
      </c>
      <c r="J77" s="15">
        <f t="shared" si="17"/>
        <v>7754516</v>
      </c>
      <c r="K77" s="15">
        <f t="shared" si="17"/>
        <v>28268716</v>
      </c>
      <c r="L77" s="15">
        <f t="shared" si="17"/>
        <v>0</v>
      </c>
      <c r="M77" s="15">
        <f t="shared" si="17"/>
        <v>0</v>
      </c>
      <c r="N77" s="15">
        <f t="shared" si="16"/>
        <v>207393766</v>
      </c>
      <c r="O77" s="38">
        <f t="shared" si="14"/>
        <v>3207.301950110573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156</v>
      </c>
      <c r="M79" s="48"/>
      <c r="N79" s="48"/>
      <c r="O79" s="43">
        <v>64663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31617549</v>
      </c>
      <c r="E5" s="27">
        <f t="shared" si="0"/>
        <v>411179</v>
      </c>
      <c r="F5" s="27">
        <f t="shared" si="0"/>
        <v>225494</v>
      </c>
      <c r="G5" s="27">
        <f t="shared" si="0"/>
        <v>942631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1104186</v>
      </c>
      <c r="L5" s="27">
        <f t="shared" si="0"/>
        <v>0</v>
      </c>
      <c r="M5" s="27">
        <f t="shared" si="0"/>
        <v>0</v>
      </c>
      <c r="N5" s="28">
        <f>SUM(D5:M5)</f>
        <v>34301039</v>
      </c>
      <c r="O5" s="33">
        <f aca="true" t="shared" si="1" ref="O5:O36">(N5/O$74)</f>
        <v>536.7084806759506</v>
      </c>
      <c r="P5" s="6"/>
    </row>
    <row r="6" spans="1:16" ht="15">
      <c r="A6" s="12"/>
      <c r="B6" s="25">
        <v>311</v>
      </c>
      <c r="C6" s="20" t="s">
        <v>2</v>
      </c>
      <c r="D6" s="46">
        <v>22230903</v>
      </c>
      <c r="E6" s="46">
        <v>0</v>
      </c>
      <c r="F6" s="46">
        <v>225494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22456397</v>
      </c>
      <c r="O6" s="47">
        <f t="shared" si="1"/>
        <v>351.3753246753247</v>
      </c>
      <c r="P6" s="9"/>
    </row>
    <row r="7" spans="1:16" ht="15">
      <c r="A7" s="12"/>
      <c r="B7" s="25">
        <v>312.41</v>
      </c>
      <c r="C7" s="20" t="s">
        <v>92</v>
      </c>
      <c r="D7" s="46">
        <v>668236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668236</v>
      </c>
      <c r="O7" s="47">
        <f t="shared" si="1"/>
        <v>10.455891096854952</v>
      </c>
      <c r="P7" s="9"/>
    </row>
    <row r="8" spans="1:16" ht="15">
      <c r="A8" s="12"/>
      <c r="B8" s="25">
        <v>312.42</v>
      </c>
      <c r="C8" s="20" t="s">
        <v>93</v>
      </c>
      <c r="D8" s="46">
        <v>68914</v>
      </c>
      <c r="E8" s="46">
        <v>411179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480093</v>
      </c>
      <c r="O8" s="47">
        <f t="shared" si="1"/>
        <v>7.5120168987638865</v>
      </c>
      <c r="P8" s="9"/>
    </row>
    <row r="9" spans="1:16" ht="15">
      <c r="A9" s="12"/>
      <c r="B9" s="25">
        <v>312.51</v>
      </c>
      <c r="C9" s="20" t="s">
        <v>88</v>
      </c>
      <c r="D9" s="46">
        <v>574825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574825</v>
      </c>
      <c r="L9" s="46">
        <v>0</v>
      </c>
      <c r="M9" s="46">
        <v>0</v>
      </c>
      <c r="N9" s="46">
        <f>SUM(D9:M9)</f>
        <v>1149650</v>
      </c>
      <c r="O9" s="47">
        <f t="shared" si="1"/>
        <v>17.988577687372867</v>
      </c>
      <c r="P9" s="9"/>
    </row>
    <row r="10" spans="1:16" ht="15">
      <c r="A10" s="12"/>
      <c r="B10" s="25">
        <v>312.52</v>
      </c>
      <c r="C10" s="20" t="s">
        <v>118</v>
      </c>
      <c r="D10" s="46">
        <v>529361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529361</v>
      </c>
      <c r="L10" s="46">
        <v>0</v>
      </c>
      <c r="M10" s="46">
        <v>0</v>
      </c>
      <c r="N10" s="46">
        <f>SUM(D10:M10)</f>
        <v>1058722</v>
      </c>
      <c r="O10" s="47">
        <f t="shared" si="1"/>
        <v>16.5658269441402</v>
      </c>
      <c r="P10" s="9"/>
    </row>
    <row r="11" spans="1:16" ht="15">
      <c r="A11" s="12"/>
      <c r="B11" s="25">
        <v>314.1</v>
      </c>
      <c r="C11" s="20" t="s">
        <v>100</v>
      </c>
      <c r="D11" s="46">
        <v>4421908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4421908</v>
      </c>
      <c r="O11" s="47">
        <f t="shared" si="1"/>
        <v>69.1896103896104</v>
      </c>
      <c r="P11" s="9"/>
    </row>
    <row r="12" spans="1:16" ht="15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942631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942631</v>
      </c>
      <c r="O12" s="47">
        <f t="shared" si="1"/>
        <v>14.74935064935065</v>
      </c>
      <c r="P12" s="9"/>
    </row>
    <row r="13" spans="1:16" ht="15">
      <c r="A13" s="12"/>
      <c r="B13" s="25">
        <v>314.8</v>
      </c>
      <c r="C13" s="20" t="s">
        <v>11</v>
      </c>
      <c r="D13" s="46">
        <v>137570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137570</v>
      </c>
      <c r="O13" s="47">
        <f t="shared" si="1"/>
        <v>2.1525582850884057</v>
      </c>
      <c r="P13" s="9"/>
    </row>
    <row r="14" spans="1:16" ht="15">
      <c r="A14" s="12"/>
      <c r="B14" s="25">
        <v>315</v>
      </c>
      <c r="C14" s="20" t="s">
        <v>119</v>
      </c>
      <c r="D14" s="46">
        <v>2209918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2209918</v>
      </c>
      <c r="O14" s="47">
        <f t="shared" si="1"/>
        <v>34.578594899076826</v>
      </c>
      <c r="P14" s="9"/>
    </row>
    <row r="15" spans="1:16" ht="15">
      <c r="A15" s="12"/>
      <c r="B15" s="25">
        <v>316</v>
      </c>
      <c r="C15" s="20" t="s">
        <v>120</v>
      </c>
      <c r="D15" s="46">
        <v>775914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775914</v>
      </c>
      <c r="O15" s="47">
        <f t="shared" si="1"/>
        <v>12.140729150367704</v>
      </c>
      <c r="P15" s="9"/>
    </row>
    <row r="16" spans="1:16" ht="15.75">
      <c r="A16" s="29" t="s">
        <v>14</v>
      </c>
      <c r="B16" s="30"/>
      <c r="C16" s="31"/>
      <c r="D16" s="32">
        <f aca="true" t="shared" si="3" ref="D16:M16">SUM(D17:D24)</f>
        <v>5322605</v>
      </c>
      <c r="E16" s="32">
        <f t="shared" si="3"/>
        <v>16346525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5539719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27208849</v>
      </c>
      <c r="O16" s="45">
        <f t="shared" si="1"/>
        <v>425.7369582225004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2960608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2960608</v>
      </c>
      <c r="O17" s="47">
        <f t="shared" si="1"/>
        <v>46.324644030668125</v>
      </c>
      <c r="P17" s="9"/>
    </row>
    <row r="18" spans="1:16" ht="15">
      <c r="A18" s="12"/>
      <c r="B18" s="25">
        <v>323.1</v>
      </c>
      <c r="C18" s="20" t="s">
        <v>15</v>
      </c>
      <c r="D18" s="46">
        <v>3202430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3202430</v>
      </c>
      <c r="O18" s="47">
        <f t="shared" si="1"/>
        <v>50.10843373493976</v>
      </c>
      <c r="P18" s="9"/>
    </row>
    <row r="19" spans="1:16" ht="15">
      <c r="A19" s="12"/>
      <c r="B19" s="25">
        <v>323.7</v>
      </c>
      <c r="C19" s="20" t="s">
        <v>16</v>
      </c>
      <c r="D19" s="46">
        <v>1811034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1811034</v>
      </c>
      <c r="O19" s="47">
        <f t="shared" si="1"/>
        <v>28.337255515568767</v>
      </c>
      <c r="P19" s="9"/>
    </row>
    <row r="20" spans="1:16" ht="15">
      <c r="A20" s="12"/>
      <c r="B20" s="25">
        <v>323.9</v>
      </c>
      <c r="C20" s="20" t="s">
        <v>17</v>
      </c>
      <c r="D20" s="46">
        <v>160749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160749</v>
      </c>
      <c r="O20" s="47">
        <f t="shared" si="1"/>
        <v>2.515240181505242</v>
      </c>
      <c r="P20" s="9"/>
    </row>
    <row r="21" spans="1:16" ht="15">
      <c r="A21" s="12"/>
      <c r="B21" s="25">
        <v>324.12</v>
      </c>
      <c r="C21" s="20" t="s">
        <v>18</v>
      </c>
      <c r="D21" s="46">
        <v>0</v>
      </c>
      <c r="E21" s="46">
        <v>15905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15905</v>
      </c>
      <c r="O21" s="47">
        <f t="shared" si="1"/>
        <v>0.24886559223908622</v>
      </c>
      <c r="P21" s="9"/>
    </row>
    <row r="22" spans="1:16" ht="15">
      <c r="A22" s="12"/>
      <c r="B22" s="25">
        <v>324.41</v>
      </c>
      <c r="C22" s="20" t="s">
        <v>134</v>
      </c>
      <c r="D22" s="46">
        <v>0</v>
      </c>
      <c r="E22" s="46">
        <v>113800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113800</v>
      </c>
      <c r="O22" s="47">
        <f t="shared" si="1"/>
        <v>1.7806290095446722</v>
      </c>
      <c r="P22" s="9"/>
    </row>
    <row r="23" spans="1:16" ht="15">
      <c r="A23" s="12"/>
      <c r="B23" s="25">
        <v>324.42</v>
      </c>
      <c r="C23" s="20" t="s">
        <v>135</v>
      </c>
      <c r="D23" s="46">
        <v>148392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148392</v>
      </c>
      <c r="O23" s="47">
        <f t="shared" si="1"/>
        <v>2.321890158034736</v>
      </c>
      <c r="P23" s="9"/>
    </row>
    <row r="24" spans="1:16" ht="15">
      <c r="A24" s="12"/>
      <c r="B24" s="25">
        <v>325.2</v>
      </c>
      <c r="C24" s="20" t="s">
        <v>104</v>
      </c>
      <c r="D24" s="46">
        <v>0</v>
      </c>
      <c r="E24" s="46">
        <v>13256212</v>
      </c>
      <c r="F24" s="46">
        <v>0</v>
      </c>
      <c r="G24" s="46">
        <v>0</v>
      </c>
      <c r="H24" s="46">
        <v>0</v>
      </c>
      <c r="I24" s="46">
        <v>5539719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18795931</v>
      </c>
      <c r="O24" s="47">
        <f t="shared" si="1"/>
        <v>294.1</v>
      </c>
      <c r="P24" s="9"/>
    </row>
    <row r="25" spans="1:16" ht="15.75">
      <c r="A25" s="29" t="s">
        <v>22</v>
      </c>
      <c r="B25" s="30"/>
      <c r="C25" s="31"/>
      <c r="D25" s="32">
        <f aca="true" t="shared" si="5" ref="D25:M25">SUM(D26:D39)</f>
        <v>8736769</v>
      </c>
      <c r="E25" s="32">
        <f t="shared" si="5"/>
        <v>606919</v>
      </c>
      <c r="F25" s="32">
        <f t="shared" si="5"/>
        <v>0</v>
      </c>
      <c r="G25" s="32">
        <f t="shared" si="5"/>
        <v>5161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aca="true" t="shared" si="6" ref="N25:N40">SUM(D25:M25)</f>
        <v>9348849</v>
      </c>
      <c r="O25" s="45">
        <f t="shared" si="1"/>
        <v>146.28147394773902</v>
      </c>
      <c r="P25" s="10"/>
    </row>
    <row r="26" spans="1:16" ht="15">
      <c r="A26" s="12"/>
      <c r="B26" s="25">
        <v>331.49</v>
      </c>
      <c r="C26" s="20" t="s">
        <v>106</v>
      </c>
      <c r="D26" s="46">
        <v>0</v>
      </c>
      <c r="E26" s="46">
        <v>0</v>
      </c>
      <c r="F26" s="46">
        <v>0</v>
      </c>
      <c r="G26" s="46">
        <v>5161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5161</v>
      </c>
      <c r="O26" s="47">
        <f t="shared" si="1"/>
        <v>0.08075418557346269</v>
      </c>
      <c r="P26" s="9"/>
    </row>
    <row r="27" spans="1:16" ht="15">
      <c r="A27" s="12"/>
      <c r="B27" s="25">
        <v>331.5</v>
      </c>
      <c r="C27" s="20" t="s">
        <v>23</v>
      </c>
      <c r="D27" s="46">
        <v>0</v>
      </c>
      <c r="E27" s="46">
        <v>281105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281105</v>
      </c>
      <c r="O27" s="47">
        <f t="shared" si="1"/>
        <v>4.398450946643718</v>
      </c>
      <c r="P27" s="9"/>
    </row>
    <row r="28" spans="1:16" ht="15">
      <c r="A28" s="12"/>
      <c r="B28" s="25">
        <v>334.2</v>
      </c>
      <c r="C28" s="20" t="s">
        <v>26</v>
      </c>
      <c r="D28" s="46">
        <v>0</v>
      </c>
      <c r="E28" s="46">
        <v>34730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34730</v>
      </c>
      <c r="O28" s="47">
        <f t="shared" si="1"/>
        <v>0.5434204349867</v>
      </c>
      <c r="P28" s="9"/>
    </row>
    <row r="29" spans="1:16" ht="15">
      <c r="A29" s="12"/>
      <c r="B29" s="25">
        <v>335.12</v>
      </c>
      <c r="C29" s="20" t="s">
        <v>121</v>
      </c>
      <c r="D29" s="46">
        <v>2383892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2383892</v>
      </c>
      <c r="O29" s="47">
        <f t="shared" si="1"/>
        <v>37.30076670317634</v>
      </c>
      <c r="P29" s="9"/>
    </row>
    <row r="30" spans="1:16" ht="15">
      <c r="A30" s="12"/>
      <c r="B30" s="25">
        <v>335.15</v>
      </c>
      <c r="C30" s="20" t="s">
        <v>122</v>
      </c>
      <c r="D30" s="46">
        <v>11981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11981</v>
      </c>
      <c r="O30" s="47">
        <f t="shared" si="1"/>
        <v>0.18746675011735253</v>
      </c>
      <c r="P30" s="9"/>
    </row>
    <row r="31" spans="1:16" ht="15">
      <c r="A31" s="12"/>
      <c r="B31" s="25">
        <v>335.18</v>
      </c>
      <c r="C31" s="20" t="s">
        <v>123</v>
      </c>
      <c r="D31" s="46">
        <v>4134744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4134744</v>
      </c>
      <c r="O31" s="47">
        <f t="shared" si="1"/>
        <v>64.69635424816148</v>
      </c>
      <c r="P31" s="9"/>
    </row>
    <row r="32" spans="1:16" ht="15">
      <c r="A32" s="12"/>
      <c r="B32" s="25">
        <v>335.29</v>
      </c>
      <c r="C32" s="20" t="s">
        <v>33</v>
      </c>
      <c r="D32" s="46">
        <v>0</v>
      </c>
      <c r="E32" s="46">
        <v>57433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57433</v>
      </c>
      <c r="O32" s="47">
        <f t="shared" si="1"/>
        <v>0.8986543576905023</v>
      </c>
      <c r="P32" s="9"/>
    </row>
    <row r="33" spans="1:16" ht="15">
      <c r="A33" s="12"/>
      <c r="B33" s="25">
        <v>335.5</v>
      </c>
      <c r="C33" s="20" t="s">
        <v>35</v>
      </c>
      <c r="D33" s="46">
        <v>0</v>
      </c>
      <c r="E33" s="46">
        <v>193955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193955</v>
      </c>
      <c r="O33" s="47">
        <f t="shared" si="1"/>
        <v>3.0348145830073543</v>
      </c>
      <c r="P33" s="9"/>
    </row>
    <row r="34" spans="1:16" ht="15">
      <c r="A34" s="12"/>
      <c r="B34" s="25">
        <v>337.2</v>
      </c>
      <c r="C34" s="20" t="s">
        <v>36</v>
      </c>
      <c r="D34" s="46">
        <v>92505</v>
      </c>
      <c r="E34" s="46">
        <v>19269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111774</v>
      </c>
      <c r="O34" s="47">
        <f t="shared" si="1"/>
        <v>1.7489281802534815</v>
      </c>
      <c r="P34" s="9"/>
    </row>
    <row r="35" spans="1:16" ht="15">
      <c r="A35" s="12"/>
      <c r="B35" s="25">
        <v>337.4</v>
      </c>
      <c r="C35" s="20" t="s">
        <v>38</v>
      </c>
      <c r="D35" s="46">
        <v>24701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24701</v>
      </c>
      <c r="O35" s="47">
        <f t="shared" si="1"/>
        <v>0.3864966358942263</v>
      </c>
      <c r="P35" s="9"/>
    </row>
    <row r="36" spans="1:16" ht="15">
      <c r="A36" s="12"/>
      <c r="B36" s="25">
        <v>337.7</v>
      </c>
      <c r="C36" s="20" t="s">
        <v>39</v>
      </c>
      <c r="D36" s="46">
        <v>0</v>
      </c>
      <c r="E36" s="46">
        <v>20427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20427</v>
      </c>
      <c r="O36" s="47">
        <f t="shared" si="1"/>
        <v>0.3196213425129088</v>
      </c>
      <c r="P36" s="9"/>
    </row>
    <row r="37" spans="1:16" ht="15">
      <c r="A37" s="12"/>
      <c r="B37" s="25">
        <v>337.9</v>
      </c>
      <c r="C37" s="20" t="s">
        <v>149</v>
      </c>
      <c r="D37" s="46">
        <v>94708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94708</v>
      </c>
      <c r="O37" s="47">
        <f aca="true" t="shared" si="7" ref="O37:O68">(N37/O$74)</f>
        <v>1.481896416836176</v>
      </c>
      <c r="P37" s="9"/>
    </row>
    <row r="38" spans="1:16" ht="15">
      <c r="A38" s="12"/>
      <c r="B38" s="25">
        <v>338</v>
      </c>
      <c r="C38" s="20" t="s">
        <v>40</v>
      </c>
      <c r="D38" s="46">
        <v>62825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62825</v>
      </c>
      <c r="O38" s="47">
        <f t="shared" si="7"/>
        <v>0.9830230010952903</v>
      </c>
      <c r="P38" s="9"/>
    </row>
    <row r="39" spans="1:16" ht="15">
      <c r="A39" s="12"/>
      <c r="B39" s="25">
        <v>339</v>
      </c>
      <c r="C39" s="20" t="s">
        <v>41</v>
      </c>
      <c r="D39" s="46">
        <v>1931413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1931413</v>
      </c>
      <c r="O39" s="47">
        <f t="shared" si="7"/>
        <v>30.22082616179002</v>
      </c>
      <c r="P39" s="9"/>
    </row>
    <row r="40" spans="1:16" ht="15.75">
      <c r="A40" s="29" t="s">
        <v>46</v>
      </c>
      <c r="B40" s="30"/>
      <c r="C40" s="31"/>
      <c r="D40" s="32">
        <f aca="true" t="shared" si="8" ref="D40:M40">SUM(D41:D54)</f>
        <v>2505395</v>
      </c>
      <c r="E40" s="32">
        <f t="shared" si="8"/>
        <v>2456589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28699953</v>
      </c>
      <c r="J40" s="32">
        <f t="shared" si="8"/>
        <v>7340833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41002770</v>
      </c>
      <c r="O40" s="45">
        <f t="shared" si="7"/>
        <v>641.5704897512127</v>
      </c>
      <c r="P40" s="10"/>
    </row>
    <row r="41" spans="1:16" ht="15">
      <c r="A41" s="12"/>
      <c r="B41" s="25">
        <v>341.2</v>
      </c>
      <c r="C41" s="20" t="s">
        <v>124</v>
      </c>
      <c r="D41" s="46">
        <v>148042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7340833</v>
      </c>
      <c r="K41" s="46">
        <v>0</v>
      </c>
      <c r="L41" s="46">
        <v>0</v>
      </c>
      <c r="M41" s="46">
        <v>0</v>
      </c>
      <c r="N41" s="46">
        <f aca="true" t="shared" si="9" ref="N41:N54">SUM(D41:M41)</f>
        <v>7488875</v>
      </c>
      <c r="O41" s="47">
        <f t="shared" si="7"/>
        <v>117.17845407604443</v>
      </c>
      <c r="P41" s="9"/>
    </row>
    <row r="42" spans="1:16" ht="15">
      <c r="A42" s="12"/>
      <c r="B42" s="25">
        <v>341.9</v>
      </c>
      <c r="C42" s="20" t="s">
        <v>125</v>
      </c>
      <c r="D42" s="46">
        <v>840027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840027</v>
      </c>
      <c r="O42" s="47">
        <f t="shared" si="7"/>
        <v>13.143905492098263</v>
      </c>
      <c r="P42" s="9"/>
    </row>
    <row r="43" spans="1:16" ht="15">
      <c r="A43" s="12"/>
      <c r="B43" s="25">
        <v>342.2</v>
      </c>
      <c r="C43" s="20" t="s">
        <v>52</v>
      </c>
      <c r="D43" s="46">
        <v>0</v>
      </c>
      <c r="E43" s="46">
        <v>2184543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2184543</v>
      </c>
      <c r="O43" s="47">
        <f t="shared" si="7"/>
        <v>34.181552182757</v>
      </c>
      <c r="P43" s="9"/>
    </row>
    <row r="44" spans="1:16" ht="15">
      <c r="A44" s="12"/>
      <c r="B44" s="25">
        <v>342.9</v>
      </c>
      <c r="C44" s="20" t="s">
        <v>54</v>
      </c>
      <c r="D44" s="46">
        <v>0</v>
      </c>
      <c r="E44" s="46">
        <v>19410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19410</v>
      </c>
      <c r="O44" s="47">
        <f t="shared" si="7"/>
        <v>0.3037083398529182</v>
      </c>
      <c r="P44" s="9"/>
    </row>
    <row r="45" spans="1:16" ht="15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9855369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9855369</v>
      </c>
      <c r="O45" s="47">
        <f t="shared" si="7"/>
        <v>154.20699421060866</v>
      </c>
      <c r="P45" s="9"/>
    </row>
    <row r="46" spans="1:16" ht="15">
      <c r="A46" s="12"/>
      <c r="B46" s="25">
        <v>343.4</v>
      </c>
      <c r="C46" s="20" t="s">
        <v>56</v>
      </c>
      <c r="D46" s="46">
        <v>82384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82384</v>
      </c>
      <c r="O46" s="47">
        <f t="shared" si="7"/>
        <v>1.2890627444844311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15969841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15969841</v>
      </c>
      <c r="O47" s="47">
        <f t="shared" si="7"/>
        <v>249.8801595994367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625777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625777</v>
      </c>
      <c r="O48" s="47">
        <f t="shared" si="7"/>
        <v>9.791534971053043</v>
      </c>
      <c r="P48" s="9"/>
    </row>
    <row r="49" spans="1:16" ht="15">
      <c r="A49" s="12"/>
      <c r="B49" s="25">
        <v>343.9</v>
      </c>
      <c r="C49" s="20" t="s">
        <v>59</v>
      </c>
      <c r="D49" s="46">
        <v>532339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532339</v>
      </c>
      <c r="O49" s="47">
        <f t="shared" si="7"/>
        <v>8.329510248787358</v>
      </c>
      <c r="P49" s="9"/>
    </row>
    <row r="50" spans="1:16" ht="15">
      <c r="A50" s="12"/>
      <c r="B50" s="25">
        <v>344.3</v>
      </c>
      <c r="C50" s="20" t="s">
        <v>126</v>
      </c>
      <c r="D50" s="46">
        <v>46132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46132</v>
      </c>
      <c r="O50" s="47">
        <f t="shared" si="7"/>
        <v>0.7218275700203411</v>
      </c>
      <c r="P50" s="9"/>
    </row>
    <row r="51" spans="1:16" ht="15">
      <c r="A51" s="12"/>
      <c r="B51" s="25">
        <v>347.2</v>
      </c>
      <c r="C51" s="20" t="s">
        <v>61</v>
      </c>
      <c r="D51" s="46">
        <v>788108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788108</v>
      </c>
      <c r="O51" s="47">
        <f t="shared" si="7"/>
        <v>12.331528712251604</v>
      </c>
      <c r="P51" s="9"/>
    </row>
    <row r="52" spans="1:16" ht="15">
      <c r="A52" s="12"/>
      <c r="B52" s="25">
        <v>347.3</v>
      </c>
      <c r="C52" s="20" t="s">
        <v>62</v>
      </c>
      <c r="D52" s="46">
        <v>0</v>
      </c>
      <c r="E52" s="46">
        <v>252636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252636</v>
      </c>
      <c r="O52" s="47">
        <f t="shared" si="7"/>
        <v>3.9529964011891723</v>
      </c>
      <c r="P52" s="9"/>
    </row>
    <row r="53" spans="1:16" ht="15">
      <c r="A53" s="12"/>
      <c r="B53" s="25">
        <v>347.4</v>
      </c>
      <c r="C53" s="20" t="s">
        <v>63</v>
      </c>
      <c r="D53" s="46">
        <v>64368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64368</v>
      </c>
      <c r="O53" s="47">
        <f t="shared" si="7"/>
        <v>1.0071663276482554</v>
      </c>
      <c r="P53" s="9"/>
    </row>
    <row r="54" spans="1:16" ht="15">
      <c r="A54" s="12"/>
      <c r="B54" s="25">
        <v>347.9</v>
      </c>
      <c r="C54" s="20" t="s">
        <v>138</v>
      </c>
      <c r="D54" s="46">
        <v>3995</v>
      </c>
      <c r="E54" s="46">
        <v>0</v>
      </c>
      <c r="F54" s="46">
        <v>0</v>
      </c>
      <c r="G54" s="46">
        <v>0</v>
      </c>
      <c r="H54" s="46">
        <v>0</v>
      </c>
      <c r="I54" s="46">
        <v>2248966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2252961</v>
      </c>
      <c r="O54" s="47">
        <f t="shared" si="7"/>
        <v>35.252088874980444</v>
      </c>
      <c r="P54" s="9"/>
    </row>
    <row r="55" spans="1:16" ht="15.75">
      <c r="A55" s="29" t="s">
        <v>47</v>
      </c>
      <c r="B55" s="30"/>
      <c r="C55" s="31"/>
      <c r="D55" s="32">
        <f aca="true" t="shared" si="10" ref="D55:M55">SUM(D56:D57)</f>
        <v>1775740</v>
      </c>
      <c r="E55" s="32">
        <f t="shared" si="10"/>
        <v>346230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2121970</v>
      </c>
      <c r="O55" s="45">
        <f t="shared" si="7"/>
        <v>33.20247222656861</v>
      </c>
      <c r="P55" s="10"/>
    </row>
    <row r="56" spans="1:16" ht="15">
      <c r="A56" s="13"/>
      <c r="B56" s="39">
        <v>351.9</v>
      </c>
      <c r="C56" s="21" t="s">
        <v>127</v>
      </c>
      <c r="D56" s="46">
        <v>509940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509940</v>
      </c>
      <c r="O56" s="47">
        <f t="shared" si="7"/>
        <v>7.979033015177594</v>
      </c>
      <c r="P56" s="9"/>
    </row>
    <row r="57" spans="1:16" ht="15">
      <c r="A57" s="13"/>
      <c r="B57" s="39">
        <v>354</v>
      </c>
      <c r="C57" s="21" t="s">
        <v>66</v>
      </c>
      <c r="D57" s="46">
        <v>1265800</v>
      </c>
      <c r="E57" s="46">
        <v>346230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1612030</v>
      </c>
      <c r="O57" s="47">
        <f t="shared" si="7"/>
        <v>25.223439211391018</v>
      </c>
      <c r="P57" s="9"/>
    </row>
    <row r="58" spans="1:16" ht="15.75">
      <c r="A58" s="29" t="s">
        <v>3</v>
      </c>
      <c r="B58" s="30"/>
      <c r="C58" s="31"/>
      <c r="D58" s="32">
        <f aca="true" t="shared" si="11" ref="D58:M58">SUM(D59:D67)</f>
        <v>4811063</v>
      </c>
      <c r="E58" s="32">
        <f t="shared" si="11"/>
        <v>535572</v>
      </c>
      <c r="F58" s="32">
        <f t="shared" si="11"/>
        <v>6833</v>
      </c>
      <c r="G58" s="32">
        <f t="shared" si="11"/>
        <v>689486</v>
      </c>
      <c r="H58" s="32">
        <f t="shared" si="11"/>
        <v>0</v>
      </c>
      <c r="I58" s="32">
        <f t="shared" si="11"/>
        <v>1354686</v>
      </c>
      <c r="J58" s="32">
        <f t="shared" si="11"/>
        <v>397186</v>
      </c>
      <c r="K58" s="32">
        <f t="shared" si="11"/>
        <v>31953339</v>
      </c>
      <c r="L58" s="32">
        <f t="shared" si="11"/>
        <v>0</v>
      </c>
      <c r="M58" s="32">
        <f t="shared" si="11"/>
        <v>0</v>
      </c>
      <c r="N58" s="32">
        <f>SUM(D58:M58)</f>
        <v>39748165</v>
      </c>
      <c r="O58" s="45">
        <f t="shared" si="7"/>
        <v>621.9396808011265</v>
      </c>
      <c r="P58" s="10"/>
    </row>
    <row r="59" spans="1:16" ht="15">
      <c r="A59" s="12"/>
      <c r="B59" s="25">
        <v>361.1</v>
      </c>
      <c r="C59" s="20" t="s">
        <v>68</v>
      </c>
      <c r="D59" s="46">
        <v>268144</v>
      </c>
      <c r="E59" s="46">
        <v>119104</v>
      </c>
      <c r="F59" s="46">
        <v>7107</v>
      </c>
      <c r="G59" s="46">
        <v>176370</v>
      </c>
      <c r="H59" s="46">
        <v>0</v>
      </c>
      <c r="I59" s="46">
        <v>457431</v>
      </c>
      <c r="J59" s="46">
        <v>42350</v>
      </c>
      <c r="K59" s="46">
        <v>716392</v>
      </c>
      <c r="L59" s="46">
        <v>0</v>
      </c>
      <c r="M59" s="46">
        <v>0</v>
      </c>
      <c r="N59" s="46">
        <f>SUM(D59:M59)</f>
        <v>1786898</v>
      </c>
      <c r="O59" s="47">
        <f t="shared" si="7"/>
        <v>27.95959943670787</v>
      </c>
      <c r="P59" s="9"/>
    </row>
    <row r="60" spans="1:16" ht="15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2395624</v>
      </c>
      <c r="L60" s="46">
        <v>0</v>
      </c>
      <c r="M60" s="46">
        <v>0</v>
      </c>
      <c r="N60" s="46">
        <f aca="true" t="shared" si="12" ref="N60:N67">SUM(D60:M60)</f>
        <v>2395624</v>
      </c>
      <c r="O60" s="47">
        <f t="shared" si="7"/>
        <v>37.48433734939759</v>
      </c>
      <c r="P60" s="9"/>
    </row>
    <row r="61" spans="1:16" ht="15">
      <c r="A61" s="12"/>
      <c r="B61" s="25">
        <v>361.4</v>
      </c>
      <c r="C61" s="20" t="s">
        <v>128</v>
      </c>
      <c r="D61" s="46">
        <v>-8917</v>
      </c>
      <c r="E61" s="46">
        <v>-3549</v>
      </c>
      <c r="F61" s="46">
        <v>-274</v>
      </c>
      <c r="G61" s="46">
        <v>-7597</v>
      </c>
      <c r="H61" s="46">
        <v>0</v>
      </c>
      <c r="I61" s="46">
        <v>-18610</v>
      </c>
      <c r="J61" s="46">
        <v>-2101</v>
      </c>
      <c r="K61" s="46">
        <v>18205610</v>
      </c>
      <c r="L61" s="46">
        <v>0</v>
      </c>
      <c r="M61" s="46">
        <v>0</v>
      </c>
      <c r="N61" s="46">
        <f t="shared" si="12"/>
        <v>18164562</v>
      </c>
      <c r="O61" s="47">
        <f t="shared" si="7"/>
        <v>284.2209669848224</v>
      </c>
      <c r="P61" s="9"/>
    </row>
    <row r="62" spans="1:16" ht="15">
      <c r="A62" s="12"/>
      <c r="B62" s="25">
        <v>362</v>
      </c>
      <c r="C62" s="20" t="s">
        <v>72</v>
      </c>
      <c r="D62" s="46">
        <v>824469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824469</v>
      </c>
      <c r="O62" s="47">
        <f t="shared" si="7"/>
        <v>12.900469410107965</v>
      </c>
      <c r="P62" s="9"/>
    </row>
    <row r="63" spans="1:16" ht="15">
      <c r="A63" s="12"/>
      <c r="B63" s="25">
        <v>364</v>
      </c>
      <c r="C63" s="20" t="s">
        <v>129</v>
      </c>
      <c r="D63" s="46">
        <v>43232</v>
      </c>
      <c r="E63" s="46">
        <v>51500</v>
      </c>
      <c r="F63" s="46">
        <v>0</v>
      </c>
      <c r="G63" s="46">
        <v>0</v>
      </c>
      <c r="H63" s="46">
        <v>0</v>
      </c>
      <c r="I63" s="46">
        <v>898797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993529</v>
      </c>
      <c r="O63" s="47">
        <f t="shared" si="7"/>
        <v>15.545751838522923</v>
      </c>
      <c r="P63" s="9"/>
    </row>
    <row r="64" spans="1:16" ht="15">
      <c r="A64" s="12"/>
      <c r="B64" s="25">
        <v>365</v>
      </c>
      <c r="C64" s="20" t="s">
        <v>130</v>
      </c>
      <c r="D64" s="46">
        <v>3163</v>
      </c>
      <c r="E64" s="46">
        <v>0</v>
      </c>
      <c r="F64" s="46">
        <v>0</v>
      </c>
      <c r="G64" s="46">
        <v>0</v>
      </c>
      <c r="H64" s="46">
        <v>0</v>
      </c>
      <c r="I64" s="46">
        <v>2290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5453</v>
      </c>
      <c r="O64" s="47">
        <f t="shared" si="7"/>
        <v>0.08532311062431544</v>
      </c>
      <c r="P64" s="9"/>
    </row>
    <row r="65" spans="1:16" ht="15">
      <c r="A65" s="12"/>
      <c r="B65" s="25">
        <v>366</v>
      </c>
      <c r="C65" s="20" t="s">
        <v>75</v>
      </c>
      <c r="D65" s="46">
        <v>0</v>
      </c>
      <c r="E65" s="46">
        <v>18512</v>
      </c>
      <c r="F65" s="46">
        <v>0</v>
      </c>
      <c r="G65" s="46">
        <v>500500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519012</v>
      </c>
      <c r="O65" s="47">
        <f t="shared" si="7"/>
        <v>8.120982631826005</v>
      </c>
      <c r="P65" s="9"/>
    </row>
    <row r="66" spans="1:16" ht="15">
      <c r="A66" s="12"/>
      <c r="B66" s="25">
        <v>368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10635713</v>
      </c>
      <c r="L66" s="46">
        <v>0</v>
      </c>
      <c r="M66" s="46">
        <v>0</v>
      </c>
      <c r="N66" s="46">
        <f t="shared" si="12"/>
        <v>10635713</v>
      </c>
      <c r="O66" s="47">
        <f t="shared" si="7"/>
        <v>166.41703958691912</v>
      </c>
      <c r="P66" s="9"/>
    </row>
    <row r="67" spans="1:16" ht="15">
      <c r="A67" s="12"/>
      <c r="B67" s="25">
        <v>369.9</v>
      </c>
      <c r="C67" s="20" t="s">
        <v>77</v>
      </c>
      <c r="D67" s="46">
        <v>3680972</v>
      </c>
      <c r="E67" s="46">
        <v>350005</v>
      </c>
      <c r="F67" s="46">
        <v>0</v>
      </c>
      <c r="G67" s="46">
        <v>20213</v>
      </c>
      <c r="H67" s="46">
        <v>0</v>
      </c>
      <c r="I67" s="46">
        <v>14778</v>
      </c>
      <c r="J67" s="46">
        <v>356937</v>
      </c>
      <c r="K67" s="46">
        <v>0</v>
      </c>
      <c r="L67" s="46">
        <v>0</v>
      </c>
      <c r="M67" s="46">
        <v>0</v>
      </c>
      <c r="N67" s="46">
        <f t="shared" si="12"/>
        <v>4422905</v>
      </c>
      <c r="O67" s="47">
        <f t="shared" si="7"/>
        <v>69.2052104521984</v>
      </c>
      <c r="P67" s="9"/>
    </row>
    <row r="68" spans="1:16" ht="15.75">
      <c r="A68" s="29" t="s">
        <v>48</v>
      </c>
      <c r="B68" s="30"/>
      <c r="C68" s="31"/>
      <c r="D68" s="32">
        <f aca="true" t="shared" si="13" ref="D68:M68">SUM(D69:D71)</f>
        <v>3223372</v>
      </c>
      <c r="E68" s="32">
        <f t="shared" si="13"/>
        <v>6817483</v>
      </c>
      <c r="F68" s="32">
        <f t="shared" si="13"/>
        <v>2620700</v>
      </c>
      <c r="G68" s="32">
        <f t="shared" si="13"/>
        <v>28825852</v>
      </c>
      <c r="H68" s="32">
        <f t="shared" si="13"/>
        <v>0</v>
      </c>
      <c r="I68" s="32">
        <f t="shared" si="13"/>
        <v>2003312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43490719</v>
      </c>
      <c r="O68" s="45">
        <f t="shared" si="7"/>
        <v>680.4994367078705</v>
      </c>
      <c r="P68" s="9"/>
    </row>
    <row r="69" spans="1:16" ht="15">
      <c r="A69" s="12"/>
      <c r="B69" s="25">
        <v>381</v>
      </c>
      <c r="C69" s="20" t="s">
        <v>78</v>
      </c>
      <c r="D69" s="46">
        <v>3223372</v>
      </c>
      <c r="E69" s="46">
        <v>6817483</v>
      </c>
      <c r="F69" s="46">
        <v>2620700</v>
      </c>
      <c r="G69" s="46">
        <v>12205852</v>
      </c>
      <c r="H69" s="46">
        <v>0</v>
      </c>
      <c r="I69" s="46">
        <v>497398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25364805</v>
      </c>
      <c r="O69" s="47">
        <f>(N69/O$74)</f>
        <v>396.8831951181349</v>
      </c>
      <c r="P69" s="9"/>
    </row>
    <row r="70" spans="1:16" ht="15">
      <c r="A70" s="12"/>
      <c r="B70" s="25">
        <v>384</v>
      </c>
      <c r="C70" s="20" t="s">
        <v>79</v>
      </c>
      <c r="D70" s="46">
        <v>0</v>
      </c>
      <c r="E70" s="46">
        <v>0</v>
      </c>
      <c r="F70" s="46">
        <v>0</v>
      </c>
      <c r="G70" s="46">
        <v>16620000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16620000</v>
      </c>
      <c r="O70" s="47">
        <f>(N70/O$74)</f>
        <v>260.05319981223596</v>
      </c>
      <c r="P70" s="9"/>
    </row>
    <row r="71" spans="1:16" ht="15.75" thickBot="1">
      <c r="A71" s="12"/>
      <c r="B71" s="25">
        <v>389.4</v>
      </c>
      <c r="C71" s="20" t="s">
        <v>139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1505914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1505914</v>
      </c>
      <c r="O71" s="47">
        <f>(N71/O$74)</f>
        <v>23.56304177749961</v>
      </c>
      <c r="P71" s="9"/>
    </row>
    <row r="72" spans="1:119" ht="16.5" thickBot="1">
      <c r="A72" s="14" t="s">
        <v>64</v>
      </c>
      <c r="B72" s="23"/>
      <c r="C72" s="22"/>
      <c r="D72" s="15">
        <f aca="true" t="shared" si="14" ref="D72:M72">SUM(D5,D16,D25,D40,D55,D58,D68)</f>
        <v>57992493</v>
      </c>
      <c r="E72" s="15">
        <f t="shared" si="14"/>
        <v>27520497</v>
      </c>
      <c r="F72" s="15">
        <f t="shared" si="14"/>
        <v>2853027</v>
      </c>
      <c r="G72" s="15">
        <f t="shared" si="14"/>
        <v>30463130</v>
      </c>
      <c r="H72" s="15">
        <f t="shared" si="14"/>
        <v>0</v>
      </c>
      <c r="I72" s="15">
        <f t="shared" si="14"/>
        <v>37597670</v>
      </c>
      <c r="J72" s="15">
        <f t="shared" si="14"/>
        <v>7738019</v>
      </c>
      <c r="K72" s="15">
        <f t="shared" si="14"/>
        <v>33057525</v>
      </c>
      <c r="L72" s="15">
        <f t="shared" si="14"/>
        <v>0</v>
      </c>
      <c r="M72" s="15">
        <f t="shared" si="14"/>
        <v>0</v>
      </c>
      <c r="N72" s="15">
        <f>SUM(D72:M72)</f>
        <v>197222361</v>
      </c>
      <c r="O72" s="38">
        <f>(N72/O$74)</f>
        <v>3085.938992332968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150</v>
      </c>
      <c r="M74" s="48"/>
      <c r="N74" s="48"/>
      <c r="O74" s="43">
        <v>63910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29771641</v>
      </c>
      <c r="E5" s="27">
        <f t="shared" si="0"/>
        <v>396535</v>
      </c>
      <c r="F5" s="27">
        <f t="shared" si="0"/>
        <v>266403</v>
      </c>
      <c r="G5" s="27">
        <f t="shared" si="0"/>
        <v>719390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1093371</v>
      </c>
      <c r="L5" s="27">
        <f t="shared" si="0"/>
        <v>0</v>
      </c>
      <c r="M5" s="27">
        <f t="shared" si="0"/>
        <v>0</v>
      </c>
      <c r="N5" s="28">
        <f>SUM(D5:M5)</f>
        <v>32247340</v>
      </c>
      <c r="O5" s="33">
        <f aca="true" t="shared" si="1" ref="O5:O36">(N5/O$80)</f>
        <v>509.36422941445926</v>
      </c>
      <c r="P5" s="6"/>
    </row>
    <row r="6" spans="1:16" ht="15">
      <c r="A6" s="12"/>
      <c r="B6" s="25">
        <v>311</v>
      </c>
      <c r="C6" s="20" t="s">
        <v>2</v>
      </c>
      <c r="D6" s="46">
        <v>20367132</v>
      </c>
      <c r="E6" s="46">
        <v>0</v>
      </c>
      <c r="F6" s="46">
        <v>266403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20633535</v>
      </c>
      <c r="O6" s="47">
        <f t="shared" si="1"/>
        <v>325.9178789745534</v>
      </c>
      <c r="P6" s="9"/>
    </row>
    <row r="7" spans="1:16" ht="15">
      <c r="A7" s="12"/>
      <c r="B7" s="25">
        <v>312.1</v>
      </c>
      <c r="C7" s="20" t="s">
        <v>10</v>
      </c>
      <c r="D7" s="46">
        <v>647202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647202</v>
      </c>
      <c r="O7" s="47">
        <f t="shared" si="1"/>
        <v>10.222906695730465</v>
      </c>
      <c r="P7" s="9"/>
    </row>
    <row r="8" spans="1:16" ht="15">
      <c r="A8" s="12"/>
      <c r="B8" s="25">
        <v>312.42</v>
      </c>
      <c r="C8" s="20" t="s">
        <v>93</v>
      </c>
      <c r="D8" s="46">
        <v>66791</v>
      </c>
      <c r="E8" s="46">
        <v>396535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463326</v>
      </c>
      <c r="O8" s="47">
        <f t="shared" si="1"/>
        <v>7.3184855233853</v>
      </c>
      <c r="P8" s="9"/>
    </row>
    <row r="9" spans="1:16" ht="15">
      <c r="A9" s="12"/>
      <c r="B9" s="25">
        <v>312.51</v>
      </c>
      <c r="C9" s="20" t="s">
        <v>88</v>
      </c>
      <c r="D9" s="46">
        <v>577485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577485</v>
      </c>
      <c r="L9" s="46">
        <v>0</v>
      </c>
      <c r="M9" s="46">
        <v>0</v>
      </c>
      <c r="N9" s="46">
        <f>SUM(D9:M9)</f>
        <v>1154970</v>
      </c>
      <c r="O9" s="47">
        <f t="shared" si="1"/>
        <v>18.243377718807753</v>
      </c>
      <c r="P9" s="9"/>
    </row>
    <row r="10" spans="1:16" ht="15">
      <c r="A10" s="12"/>
      <c r="B10" s="25">
        <v>312.52</v>
      </c>
      <c r="C10" s="20" t="s">
        <v>118</v>
      </c>
      <c r="D10" s="46">
        <v>515886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515886</v>
      </c>
      <c r="L10" s="46">
        <v>0</v>
      </c>
      <c r="M10" s="46">
        <v>0</v>
      </c>
      <c r="N10" s="46">
        <f>SUM(D10:M10)</f>
        <v>1031772</v>
      </c>
      <c r="O10" s="47">
        <f t="shared" si="1"/>
        <v>16.297398474150594</v>
      </c>
      <c r="P10" s="9"/>
    </row>
    <row r="11" spans="1:16" ht="15">
      <c r="A11" s="12"/>
      <c r="B11" s="25">
        <v>314.1</v>
      </c>
      <c r="C11" s="20" t="s">
        <v>100</v>
      </c>
      <c r="D11" s="46">
        <v>4288558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4288558</v>
      </c>
      <c r="O11" s="47">
        <f t="shared" si="1"/>
        <v>67.74010014373944</v>
      </c>
      <c r="P11" s="9"/>
    </row>
    <row r="12" spans="1:16" ht="15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719390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719390</v>
      </c>
      <c r="O12" s="47">
        <f t="shared" si="1"/>
        <v>11.363155317569381</v>
      </c>
      <c r="P12" s="9"/>
    </row>
    <row r="13" spans="1:16" ht="15">
      <c r="A13" s="12"/>
      <c r="B13" s="25">
        <v>314.8</v>
      </c>
      <c r="C13" s="20" t="s">
        <v>11</v>
      </c>
      <c r="D13" s="46">
        <v>150011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150011</v>
      </c>
      <c r="O13" s="47">
        <f t="shared" si="1"/>
        <v>2.3695051256535407</v>
      </c>
      <c r="P13" s="9"/>
    </row>
    <row r="14" spans="1:16" ht="15">
      <c r="A14" s="12"/>
      <c r="B14" s="25">
        <v>315</v>
      </c>
      <c r="C14" s="20" t="s">
        <v>119</v>
      </c>
      <c r="D14" s="46">
        <v>2408010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2408010</v>
      </c>
      <c r="O14" s="47">
        <f t="shared" si="1"/>
        <v>38.03582429038525</v>
      </c>
      <c r="P14" s="9"/>
    </row>
    <row r="15" spans="1:16" ht="15">
      <c r="A15" s="12"/>
      <c r="B15" s="25">
        <v>316</v>
      </c>
      <c r="C15" s="20" t="s">
        <v>120</v>
      </c>
      <c r="D15" s="46">
        <v>750566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750566</v>
      </c>
      <c r="O15" s="47">
        <f t="shared" si="1"/>
        <v>11.855597150484133</v>
      </c>
      <c r="P15" s="9"/>
    </row>
    <row r="16" spans="1:16" ht="15.75">
      <c r="A16" s="29" t="s">
        <v>14</v>
      </c>
      <c r="B16" s="30"/>
      <c r="C16" s="31"/>
      <c r="D16" s="32">
        <f aca="true" t="shared" si="3" ref="D16:M16">SUM(D17:D26)</f>
        <v>5211202</v>
      </c>
      <c r="E16" s="32">
        <f t="shared" si="3"/>
        <v>14688078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6208335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26107615</v>
      </c>
      <c r="O16" s="45">
        <f t="shared" si="1"/>
        <v>412.38394225149665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2872144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2872144</v>
      </c>
      <c r="O17" s="47">
        <f t="shared" si="1"/>
        <v>45.36707261210886</v>
      </c>
      <c r="P17" s="9"/>
    </row>
    <row r="18" spans="1:16" ht="15">
      <c r="A18" s="12"/>
      <c r="B18" s="25">
        <v>323.1</v>
      </c>
      <c r="C18" s="20" t="s">
        <v>15</v>
      </c>
      <c r="D18" s="46">
        <v>3145708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3145708</v>
      </c>
      <c r="O18" s="47">
        <f t="shared" si="1"/>
        <v>49.688164400006315</v>
      </c>
      <c r="P18" s="9"/>
    </row>
    <row r="19" spans="1:16" ht="15">
      <c r="A19" s="12"/>
      <c r="B19" s="25">
        <v>323.7</v>
      </c>
      <c r="C19" s="20" t="s">
        <v>16</v>
      </c>
      <c r="D19" s="46">
        <v>1859905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1859905</v>
      </c>
      <c r="O19" s="47">
        <f t="shared" si="1"/>
        <v>29.378208469569888</v>
      </c>
      <c r="P19" s="9"/>
    </row>
    <row r="20" spans="1:16" ht="15">
      <c r="A20" s="12"/>
      <c r="B20" s="25">
        <v>323.9</v>
      </c>
      <c r="C20" s="20" t="s">
        <v>17</v>
      </c>
      <c r="D20" s="46">
        <v>133458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133458</v>
      </c>
      <c r="O20" s="47">
        <f t="shared" si="1"/>
        <v>2.1080415106856845</v>
      </c>
      <c r="P20" s="9"/>
    </row>
    <row r="21" spans="1:16" ht="15">
      <c r="A21" s="12"/>
      <c r="B21" s="25">
        <v>324.12</v>
      </c>
      <c r="C21" s="20" t="s">
        <v>18</v>
      </c>
      <c r="D21" s="46">
        <v>0</v>
      </c>
      <c r="E21" s="46">
        <v>63409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63409</v>
      </c>
      <c r="O21" s="47">
        <f t="shared" si="1"/>
        <v>1.0015795542497907</v>
      </c>
      <c r="P21" s="9"/>
    </row>
    <row r="22" spans="1:16" ht="15">
      <c r="A22" s="12"/>
      <c r="B22" s="25">
        <v>324.22</v>
      </c>
      <c r="C22" s="20" t="s">
        <v>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571617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571617</v>
      </c>
      <c r="O22" s="47">
        <f t="shared" si="1"/>
        <v>9.029000616026158</v>
      </c>
      <c r="P22" s="9"/>
    </row>
    <row r="23" spans="1:16" ht="15">
      <c r="A23" s="12"/>
      <c r="B23" s="25">
        <v>324.41</v>
      </c>
      <c r="C23" s="20" t="s">
        <v>134</v>
      </c>
      <c r="D23" s="46">
        <v>0</v>
      </c>
      <c r="E23" s="46">
        <v>36800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36800</v>
      </c>
      <c r="O23" s="47">
        <f t="shared" si="1"/>
        <v>0.581275963922981</v>
      </c>
      <c r="P23" s="9"/>
    </row>
    <row r="24" spans="1:16" ht="15">
      <c r="A24" s="12"/>
      <c r="B24" s="25">
        <v>324.42</v>
      </c>
      <c r="C24" s="20" t="s">
        <v>135</v>
      </c>
      <c r="D24" s="46">
        <v>72131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72131</v>
      </c>
      <c r="O24" s="47">
        <f t="shared" si="1"/>
        <v>1.1393482759165363</v>
      </c>
      <c r="P24" s="9"/>
    </row>
    <row r="25" spans="1:16" ht="15">
      <c r="A25" s="12"/>
      <c r="B25" s="25">
        <v>324.62</v>
      </c>
      <c r="C25" s="20" t="s">
        <v>136</v>
      </c>
      <c r="D25" s="46">
        <v>0</v>
      </c>
      <c r="E25" s="46">
        <v>53065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53065</v>
      </c>
      <c r="O25" s="47">
        <f t="shared" si="1"/>
        <v>0.8381904626514398</v>
      </c>
      <c r="P25" s="9"/>
    </row>
    <row r="26" spans="1:16" ht="15">
      <c r="A26" s="12"/>
      <c r="B26" s="25">
        <v>325.2</v>
      </c>
      <c r="C26" s="20" t="s">
        <v>104</v>
      </c>
      <c r="D26" s="46">
        <v>0</v>
      </c>
      <c r="E26" s="46">
        <v>11662660</v>
      </c>
      <c r="F26" s="46">
        <v>0</v>
      </c>
      <c r="G26" s="46">
        <v>0</v>
      </c>
      <c r="H26" s="46">
        <v>0</v>
      </c>
      <c r="I26" s="46">
        <v>5636718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17299378</v>
      </c>
      <c r="O26" s="47">
        <f t="shared" si="1"/>
        <v>273.253060386359</v>
      </c>
      <c r="P26" s="9"/>
    </row>
    <row r="27" spans="1:16" ht="15.75">
      <c r="A27" s="29" t="s">
        <v>22</v>
      </c>
      <c r="B27" s="30"/>
      <c r="C27" s="31"/>
      <c r="D27" s="32">
        <f aca="true" t="shared" si="5" ref="D27:M27">SUM(D28:D45)</f>
        <v>8432617</v>
      </c>
      <c r="E27" s="32">
        <f t="shared" si="5"/>
        <v>893099</v>
      </c>
      <c r="F27" s="32">
        <f t="shared" si="5"/>
        <v>0</v>
      </c>
      <c r="G27" s="32">
        <f t="shared" si="5"/>
        <v>3029688</v>
      </c>
      <c r="H27" s="32">
        <f t="shared" si="5"/>
        <v>0</v>
      </c>
      <c r="I27" s="32">
        <f t="shared" si="5"/>
        <v>150000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12505404</v>
      </c>
      <c r="O27" s="45">
        <f t="shared" si="1"/>
        <v>197.52964033549733</v>
      </c>
      <c r="P27" s="10"/>
    </row>
    <row r="28" spans="1:16" ht="15">
      <c r="A28" s="12"/>
      <c r="B28" s="25">
        <v>331.1</v>
      </c>
      <c r="C28" s="20" t="s">
        <v>20</v>
      </c>
      <c r="D28" s="46">
        <v>0</v>
      </c>
      <c r="E28" s="46">
        <v>0</v>
      </c>
      <c r="F28" s="46">
        <v>0</v>
      </c>
      <c r="G28" s="46">
        <v>2250554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2250554</v>
      </c>
      <c r="O28" s="47">
        <f t="shared" si="1"/>
        <v>35.548721350834796</v>
      </c>
      <c r="P28" s="9"/>
    </row>
    <row r="29" spans="1:16" ht="15">
      <c r="A29" s="12"/>
      <c r="B29" s="25">
        <v>331.2</v>
      </c>
      <c r="C29" s="20" t="s">
        <v>21</v>
      </c>
      <c r="D29" s="46">
        <v>0</v>
      </c>
      <c r="E29" s="46">
        <v>10693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10693</v>
      </c>
      <c r="O29" s="47">
        <f t="shared" si="1"/>
        <v>0.16890173593012053</v>
      </c>
      <c r="P29" s="9"/>
    </row>
    <row r="30" spans="1:16" ht="15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584962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584962</v>
      </c>
      <c r="O30" s="47">
        <f t="shared" si="1"/>
        <v>9.239792130660728</v>
      </c>
      <c r="P30" s="9"/>
    </row>
    <row r="31" spans="1:16" ht="15">
      <c r="A31" s="12"/>
      <c r="B31" s="25">
        <v>331.5</v>
      </c>
      <c r="C31" s="20" t="s">
        <v>23</v>
      </c>
      <c r="D31" s="46">
        <v>0</v>
      </c>
      <c r="E31" s="46">
        <v>432596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432596</v>
      </c>
      <c r="O31" s="47">
        <f t="shared" si="1"/>
        <v>6.833088502424616</v>
      </c>
      <c r="P31" s="9"/>
    </row>
    <row r="32" spans="1:16" ht="15">
      <c r="A32" s="12"/>
      <c r="B32" s="25">
        <v>334.36</v>
      </c>
      <c r="C32" s="20" t="s">
        <v>146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150000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40">SUM(D32:M32)</f>
        <v>150000</v>
      </c>
      <c r="O32" s="47">
        <f t="shared" si="1"/>
        <v>2.369331374686064</v>
      </c>
      <c r="P32" s="9"/>
    </row>
    <row r="33" spans="1:16" ht="15">
      <c r="A33" s="12"/>
      <c r="B33" s="25">
        <v>334.5</v>
      </c>
      <c r="C33" s="20" t="s">
        <v>28</v>
      </c>
      <c r="D33" s="46">
        <v>0</v>
      </c>
      <c r="E33" s="46">
        <v>102260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102260</v>
      </c>
      <c r="O33" s="47">
        <f t="shared" si="1"/>
        <v>1.615252175835979</v>
      </c>
      <c r="P33" s="9"/>
    </row>
    <row r="34" spans="1:16" ht="15">
      <c r="A34" s="12"/>
      <c r="B34" s="25">
        <v>334.7</v>
      </c>
      <c r="C34" s="20" t="s">
        <v>29</v>
      </c>
      <c r="D34" s="46">
        <v>0</v>
      </c>
      <c r="E34" s="46">
        <v>0</v>
      </c>
      <c r="F34" s="46">
        <v>0</v>
      </c>
      <c r="G34" s="46">
        <v>94172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94172</v>
      </c>
      <c r="O34" s="47">
        <f t="shared" si="1"/>
        <v>1.4874978281129065</v>
      </c>
      <c r="P34" s="9"/>
    </row>
    <row r="35" spans="1:16" ht="15">
      <c r="A35" s="12"/>
      <c r="B35" s="25">
        <v>335.12</v>
      </c>
      <c r="C35" s="20" t="s">
        <v>121</v>
      </c>
      <c r="D35" s="46">
        <v>2230296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2230296</v>
      </c>
      <c r="O35" s="47">
        <f t="shared" si="1"/>
        <v>35.228735250912194</v>
      </c>
      <c r="P35" s="9"/>
    </row>
    <row r="36" spans="1:16" ht="15">
      <c r="A36" s="12"/>
      <c r="B36" s="25">
        <v>335.15</v>
      </c>
      <c r="C36" s="20" t="s">
        <v>122</v>
      </c>
      <c r="D36" s="46">
        <v>10110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10110</v>
      </c>
      <c r="O36" s="47">
        <f t="shared" si="1"/>
        <v>0.15969293465384068</v>
      </c>
      <c r="P36" s="9"/>
    </row>
    <row r="37" spans="1:16" ht="15">
      <c r="A37" s="12"/>
      <c r="B37" s="25">
        <v>335.18</v>
      </c>
      <c r="C37" s="20" t="s">
        <v>123</v>
      </c>
      <c r="D37" s="46">
        <v>4037987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4037987</v>
      </c>
      <c r="O37" s="47">
        <f aca="true" t="shared" si="7" ref="O37:O68">(N37/O$80)</f>
        <v>63.78219526449636</v>
      </c>
      <c r="P37" s="9"/>
    </row>
    <row r="38" spans="1:16" ht="15">
      <c r="A38" s="12"/>
      <c r="B38" s="25">
        <v>335.29</v>
      </c>
      <c r="C38" s="20" t="s">
        <v>33</v>
      </c>
      <c r="D38" s="46">
        <v>0</v>
      </c>
      <c r="E38" s="46">
        <v>56232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56232</v>
      </c>
      <c r="O38" s="47">
        <f t="shared" si="7"/>
        <v>0.8882149457423115</v>
      </c>
      <c r="P38" s="9"/>
    </row>
    <row r="39" spans="1:16" ht="15">
      <c r="A39" s="12"/>
      <c r="B39" s="25">
        <v>335.49</v>
      </c>
      <c r="C39" s="20" t="s">
        <v>34</v>
      </c>
      <c r="D39" s="46">
        <v>15075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15075</v>
      </c>
      <c r="O39" s="47">
        <f t="shared" si="7"/>
        <v>0.23811780315594938</v>
      </c>
      <c r="P39" s="9"/>
    </row>
    <row r="40" spans="1:16" ht="15">
      <c r="A40" s="12"/>
      <c r="B40" s="25">
        <v>335.5</v>
      </c>
      <c r="C40" s="20" t="s">
        <v>35</v>
      </c>
      <c r="D40" s="46">
        <v>0</v>
      </c>
      <c r="E40" s="46">
        <v>230110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230110</v>
      </c>
      <c r="O40" s="47">
        <f t="shared" si="7"/>
        <v>3.6347122841934008</v>
      </c>
      <c r="P40" s="9"/>
    </row>
    <row r="41" spans="1:16" ht="15">
      <c r="A41" s="12"/>
      <c r="B41" s="25">
        <v>337.2</v>
      </c>
      <c r="C41" s="20" t="s">
        <v>36</v>
      </c>
      <c r="D41" s="46">
        <v>92504</v>
      </c>
      <c r="E41" s="46">
        <v>61208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8" ref="N41:N46">SUM(D41:M41)</f>
        <v>153712</v>
      </c>
      <c r="O41" s="47">
        <f t="shared" si="7"/>
        <v>2.427964428438295</v>
      </c>
      <c r="P41" s="9"/>
    </row>
    <row r="42" spans="1:16" ht="15">
      <c r="A42" s="12"/>
      <c r="B42" s="25">
        <v>337.4</v>
      </c>
      <c r="C42" s="20" t="s">
        <v>38</v>
      </c>
      <c r="D42" s="46">
        <v>118905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118905</v>
      </c>
      <c r="O42" s="47">
        <f t="shared" si="7"/>
        <v>1.8781689807136426</v>
      </c>
      <c r="P42" s="9"/>
    </row>
    <row r="43" spans="1:16" ht="15">
      <c r="A43" s="12"/>
      <c r="B43" s="25">
        <v>337.7</v>
      </c>
      <c r="C43" s="20" t="s">
        <v>39</v>
      </c>
      <c r="D43" s="46">
        <v>0</v>
      </c>
      <c r="E43" s="46">
        <v>0</v>
      </c>
      <c r="F43" s="46">
        <v>0</v>
      </c>
      <c r="G43" s="46">
        <v>100000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100000</v>
      </c>
      <c r="O43" s="47">
        <f t="shared" si="7"/>
        <v>1.5795542497907091</v>
      </c>
      <c r="P43" s="9"/>
    </row>
    <row r="44" spans="1:16" ht="15">
      <c r="A44" s="12"/>
      <c r="B44" s="25">
        <v>338</v>
      </c>
      <c r="C44" s="20" t="s">
        <v>40</v>
      </c>
      <c r="D44" s="46">
        <v>64323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64323</v>
      </c>
      <c r="O44" s="47">
        <f t="shared" si="7"/>
        <v>1.0160166800928778</v>
      </c>
      <c r="P44" s="9"/>
    </row>
    <row r="45" spans="1:16" ht="15">
      <c r="A45" s="12"/>
      <c r="B45" s="25">
        <v>339</v>
      </c>
      <c r="C45" s="20" t="s">
        <v>41</v>
      </c>
      <c r="D45" s="46">
        <v>1863417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1863417</v>
      </c>
      <c r="O45" s="47">
        <f t="shared" si="7"/>
        <v>29.433682414822538</v>
      </c>
      <c r="P45" s="9"/>
    </row>
    <row r="46" spans="1:16" ht="15.75">
      <c r="A46" s="29" t="s">
        <v>46</v>
      </c>
      <c r="B46" s="30"/>
      <c r="C46" s="31"/>
      <c r="D46" s="32">
        <f aca="true" t="shared" si="9" ref="D46:M46">SUM(D47:D60)</f>
        <v>2261804</v>
      </c>
      <c r="E46" s="32">
        <f t="shared" si="9"/>
        <v>1913347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28314120</v>
      </c>
      <c r="J46" s="32">
        <f t="shared" si="9"/>
        <v>6761771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39251042</v>
      </c>
      <c r="O46" s="45">
        <f t="shared" si="7"/>
        <v>619.9915019981361</v>
      </c>
      <c r="P46" s="10"/>
    </row>
    <row r="47" spans="1:16" ht="15">
      <c r="A47" s="12"/>
      <c r="B47" s="25">
        <v>341.2</v>
      </c>
      <c r="C47" s="20" t="s">
        <v>124</v>
      </c>
      <c r="D47" s="46">
        <v>137547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6761771</v>
      </c>
      <c r="K47" s="46">
        <v>0</v>
      </c>
      <c r="L47" s="46">
        <v>0</v>
      </c>
      <c r="M47" s="46">
        <v>0</v>
      </c>
      <c r="N47" s="46">
        <f aca="true" t="shared" si="10" ref="N47:N60">SUM(D47:M47)</f>
        <v>6899318</v>
      </c>
      <c r="O47" s="47">
        <f t="shared" si="7"/>
        <v>108.97847067557535</v>
      </c>
      <c r="P47" s="9"/>
    </row>
    <row r="48" spans="1:16" ht="15">
      <c r="A48" s="12"/>
      <c r="B48" s="25">
        <v>341.9</v>
      </c>
      <c r="C48" s="20" t="s">
        <v>125</v>
      </c>
      <c r="D48" s="46">
        <v>610103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610103</v>
      </c>
      <c r="O48" s="47">
        <f t="shared" si="7"/>
        <v>9.63690786460061</v>
      </c>
      <c r="P48" s="9"/>
    </row>
    <row r="49" spans="1:16" ht="15">
      <c r="A49" s="12"/>
      <c r="B49" s="25">
        <v>342.2</v>
      </c>
      <c r="C49" s="20" t="s">
        <v>52</v>
      </c>
      <c r="D49" s="46">
        <v>0</v>
      </c>
      <c r="E49" s="46">
        <v>1611303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1611303</v>
      </c>
      <c r="O49" s="47">
        <f t="shared" si="7"/>
        <v>25.451405013505187</v>
      </c>
      <c r="P49" s="9"/>
    </row>
    <row r="50" spans="1:16" ht="15">
      <c r="A50" s="12"/>
      <c r="B50" s="25">
        <v>342.9</v>
      </c>
      <c r="C50" s="20" t="s">
        <v>54</v>
      </c>
      <c r="D50" s="46">
        <v>0</v>
      </c>
      <c r="E50" s="46">
        <v>18198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18198</v>
      </c>
      <c r="O50" s="47">
        <f t="shared" si="7"/>
        <v>0.28744728237691325</v>
      </c>
      <c r="P50" s="9"/>
    </row>
    <row r="51" spans="1:16" ht="15">
      <c r="A51" s="12"/>
      <c r="B51" s="25">
        <v>343.3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9807533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9807533</v>
      </c>
      <c r="O51" s="47">
        <f t="shared" si="7"/>
        <v>154.9153043011262</v>
      </c>
      <c r="P51" s="9"/>
    </row>
    <row r="52" spans="1:16" ht="15">
      <c r="A52" s="12"/>
      <c r="B52" s="25">
        <v>343.4</v>
      </c>
      <c r="C52" s="20" t="s">
        <v>56</v>
      </c>
      <c r="D52" s="46">
        <v>31720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31720</v>
      </c>
      <c r="O52" s="47">
        <f t="shared" si="7"/>
        <v>0.5010346080336129</v>
      </c>
      <c r="P52" s="9"/>
    </row>
    <row r="53" spans="1:16" ht="15">
      <c r="A53" s="12"/>
      <c r="B53" s="25">
        <v>343.5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15893934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15893934</v>
      </c>
      <c r="O53" s="47">
        <f t="shared" si="7"/>
        <v>251.05330995593044</v>
      </c>
      <c r="P53" s="9"/>
    </row>
    <row r="54" spans="1:16" ht="15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615324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615324</v>
      </c>
      <c r="O54" s="47">
        <f t="shared" si="7"/>
        <v>9.719376391982182</v>
      </c>
      <c r="P54" s="9"/>
    </row>
    <row r="55" spans="1:16" ht="15">
      <c r="A55" s="12"/>
      <c r="B55" s="25">
        <v>343.9</v>
      </c>
      <c r="C55" s="20" t="s">
        <v>59</v>
      </c>
      <c r="D55" s="46">
        <v>574458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574458</v>
      </c>
      <c r="O55" s="47">
        <f t="shared" si="7"/>
        <v>9.073875752262712</v>
      </c>
      <c r="P55" s="9"/>
    </row>
    <row r="56" spans="1:16" ht="15">
      <c r="A56" s="12"/>
      <c r="B56" s="25">
        <v>344.3</v>
      </c>
      <c r="C56" s="20" t="s">
        <v>126</v>
      </c>
      <c r="D56" s="46">
        <v>30136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30136</v>
      </c>
      <c r="O56" s="47">
        <f t="shared" si="7"/>
        <v>0.4760144687169281</v>
      </c>
      <c r="P56" s="9"/>
    </row>
    <row r="57" spans="1:16" ht="15">
      <c r="A57" s="12"/>
      <c r="B57" s="25">
        <v>347.2</v>
      </c>
      <c r="C57" s="20" t="s">
        <v>61</v>
      </c>
      <c r="D57" s="46">
        <v>799860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799860</v>
      </c>
      <c r="O57" s="47">
        <f t="shared" si="7"/>
        <v>12.634222622375965</v>
      </c>
      <c r="P57" s="9"/>
    </row>
    <row r="58" spans="1:16" ht="15">
      <c r="A58" s="12"/>
      <c r="B58" s="25">
        <v>347.3</v>
      </c>
      <c r="C58" s="20" t="s">
        <v>62</v>
      </c>
      <c r="D58" s="46">
        <v>0</v>
      </c>
      <c r="E58" s="46">
        <v>283846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283846</v>
      </c>
      <c r="O58" s="47">
        <f t="shared" si="7"/>
        <v>4.483501555860936</v>
      </c>
      <c r="P58" s="9"/>
    </row>
    <row r="59" spans="1:16" ht="15">
      <c r="A59" s="12"/>
      <c r="B59" s="25">
        <v>347.4</v>
      </c>
      <c r="C59" s="20" t="s">
        <v>63</v>
      </c>
      <c r="D59" s="46">
        <v>71326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71326</v>
      </c>
      <c r="O59" s="47">
        <f t="shared" si="7"/>
        <v>1.126632864205721</v>
      </c>
      <c r="P59" s="9"/>
    </row>
    <row r="60" spans="1:16" ht="15">
      <c r="A60" s="12"/>
      <c r="B60" s="25">
        <v>347.9</v>
      </c>
      <c r="C60" s="20" t="s">
        <v>138</v>
      </c>
      <c r="D60" s="46">
        <v>6654</v>
      </c>
      <c r="E60" s="46">
        <v>0</v>
      </c>
      <c r="F60" s="46">
        <v>0</v>
      </c>
      <c r="G60" s="46">
        <v>0</v>
      </c>
      <c r="H60" s="46">
        <v>0</v>
      </c>
      <c r="I60" s="46">
        <v>1997329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2003983</v>
      </c>
      <c r="O60" s="47">
        <f t="shared" si="7"/>
        <v>31.653998641583346</v>
      </c>
      <c r="P60" s="9"/>
    </row>
    <row r="61" spans="1:16" ht="15.75">
      <c r="A61" s="29" t="s">
        <v>47</v>
      </c>
      <c r="B61" s="30"/>
      <c r="C61" s="31"/>
      <c r="D61" s="32">
        <f aca="true" t="shared" si="11" ref="D61:M61">SUM(D62:D63)</f>
        <v>1574325</v>
      </c>
      <c r="E61" s="32">
        <f t="shared" si="11"/>
        <v>274587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1848912</v>
      </c>
      <c r="O61" s="45">
        <f t="shared" si="7"/>
        <v>29.204568070890396</v>
      </c>
      <c r="P61" s="10"/>
    </row>
    <row r="62" spans="1:16" ht="15">
      <c r="A62" s="13"/>
      <c r="B62" s="39">
        <v>351.9</v>
      </c>
      <c r="C62" s="21" t="s">
        <v>127</v>
      </c>
      <c r="D62" s="46">
        <v>343176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343176</v>
      </c>
      <c r="O62" s="47">
        <f t="shared" si="7"/>
        <v>5.420651092261764</v>
      </c>
      <c r="P62" s="9"/>
    </row>
    <row r="63" spans="1:16" ht="15">
      <c r="A63" s="13"/>
      <c r="B63" s="39">
        <v>354</v>
      </c>
      <c r="C63" s="21" t="s">
        <v>66</v>
      </c>
      <c r="D63" s="46">
        <v>1231149</v>
      </c>
      <c r="E63" s="46">
        <v>274587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1505736</v>
      </c>
      <c r="O63" s="47">
        <f t="shared" si="7"/>
        <v>23.783916978628632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SUM(D65:D73)</f>
        <v>8411944</v>
      </c>
      <c r="E64" s="32">
        <f t="shared" si="12"/>
        <v>163393</v>
      </c>
      <c r="F64" s="32">
        <f t="shared" si="12"/>
        <v>3491</v>
      </c>
      <c r="G64" s="32">
        <f t="shared" si="12"/>
        <v>523636</v>
      </c>
      <c r="H64" s="32">
        <f t="shared" si="12"/>
        <v>0</v>
      </c>
      <c r="I64" s="32">
        <f t="shared" si="12"/>
        <v>182806</v>
      </c>
      <c r="J64" s="32">
        <f t="shared" si="12"/>
        <v>152419</v>
      </c>
      <c r="K64" s="32">
        <f t="shared" si="12"/>
        <v>23429197</v>
      </c>
      <c r="L64" s="32">
        <f t="shared" si="12"/>
        <v>0</v>
      </c>
      <c r="M64" s="32">
        <f t="shared" si="12"/>
        <v>0</v>
      </c>
      <c r="N64" s="32">
        <f>SUM(D64:M64)</f>
        <v>32866886</v>
      </c>
      <c r="O64" s="45">
        <f t="shared" si="7"/>
        <v>519.1502945868676</v>
      </c>
      <c r="P64" s="10"/>
    </row>
    <row r="65" spans="1:16" ht="15">
      <c r="A65" s="12"/>
      <c r="B65" s="25">
        <v>361.1</v>
      </c>
      <c r="C65" s="20" t="s">
        <v>68</v>
      </c>
      <c r="D65" s="46">
        <v>142324</v>
      </c>
      <c r="E65" s="46">
        <v>71887</v>
      </c>
      <c r="F65" s="46">
        <v>3735</v>
      </c>
      <c r="G65" s="46">
        <v>72904</v>
      </c>
      <c r="H65" s="46">
        <v>0</v>
      </c>
      <c r="I65" s="46">
        <v>194214</v>
      </c>
      <c r="J65" s="46">
        <v>25008</v>
      </c>
      <c r="K65" s="46">
        <v>729210</v>
      </c>
      <c r="L65" s="46">
        <v>0</v>
      </c>
      <c r="M65" s="46">
        <v>0</v>
      </c>
      <c r="N65" s="46">
        <f>SUM(D65:M65)</f>
        <v>1239282</v>
      </c>
      <c r="O65" s="47">
        <f t="shared" si="7"/>
        <v>19.575131497891295</v>
      </c>
      <c r="P65" s="9"/>
    </row>
    <row r="66" spans="1:16" ht="15">
      <c r="A66" s="12"/>
      <c r="B66" s="25">
        <v>361.2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2204370</v>
      </c>
      <c r="L66" s="46">
        <v>0</v>
      </c>
      <c r="M66" s="46">
        <v>0</v>
      </c>
      <c r="N66" s="46">
        <f aca="true" t="shared" si="13" ref="N66:N73">SUM(D66:M66)</f>
        <v>2204370</v>
      </c>
      <c r="O66" s="47">
        <f t="shared" si="7"/>
        <v>34.81922001611145</v>
      </c>
      <c r="P66" s="9"/>
    </row>
    <row r="67" spans="1:16" ht="15">
      <c r="A67" s="12"/>
      <c r="B67" s="25">
        <v>361.3</v>
      </c>
      <c r="C67" s="20" t="s">
        <v>70</v>
      </c>
      <c r="D67" s="46">
        <v>-17224</v>
      </c>
      <c r="E67" s="46">
        <v>-8323</v>
      </c>
      <c r="F67" s="46">
        <v>-244</v>
      </c>
      <c r="G67" s="46">
        <v>199522</v>
      </c>
      <c r="H67" s="46">
        <v>0</v>
      </c>
      <c r="I67" s="46">
        <v>-30497</v>
      </c>
      <c r="J67" s="46">
        <v>-4178</v>
      </c>
      <c r="K67" s="46">
        <v>0</v>
      </c>
      <c r="L67" s="46">
        <v>0</v>
      </c>
      <c r="M67" s="46">
        <v>0</v>
      </c>
      <c r="N67" s="46">
        <f t="shared" si="13"/>
        <v>139056</v>
      </c>
      <c r="O67" s="47">
        <f t="shared" si="7"/>
        <v>2.1964649575889683</v>
      </c>
      <c r="P67" s="9"/>
    </row>
    <row r="68" spans="1:16" ht="15">
      <c r="A68" s="12"/>
      <c r="B68" s="25">
        <v>361.4</v>
      </c>
      <c r="C68" s="20" t="s">
        <v>128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10536144</v>
      </c>
      <c r="L68" s="46">
        <v>0</v>
      </c>
      <c r="M68" s="46">
        <v>0</v>
      </c>
      <c r="N68" s="46">
        <f t="shared" si="13"/>
        <v>10536144</v>
      </c>
      <c r="O68" s="47">
        <f t="shared" si="7"/>
        <v>166.4241103160688</v>
      </c>
      <c r="P68" s="9"/>
    </row>
    <row r="69" spans="1:16" ht="15">
      <c r="A69" s="12"/>
      <c r="B69" s="25">
        <v>362</v>
      </c>
      <c r="C69" s="20" t="s">
        <v>72</v>
      </c>
      <c r="D69" s="46">
        <v>822924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822924</v>
      </c>
      <c r="O69" s="47">
        <f aca="true" t="shared" si="14" ref="O69:O78">(N69/O$80)</f>
        <v>12.998531014547694</v>
      </c>
      <c r="P69" s="9"/>
    </row>
    <row r="70" spans="1:16" ht="15">
      <c r="A70" s="12"/>
      <c r="B70" s="25">
        <v>364</v>
      </c>
      <c r="C70" s="20" t="s">
        <v>129</v>
      </c>
      <c r="D70" s="46">
        <v>111718</v>
      </c>
      <c r="E70" s="46">
        <v>140</v>
      </c>
      <c r="F70" s="46">
        <v>0</v>
      </c>
      <c r="G70" s="46">
        <v>0</v>
      </c>
      <c r="H70" s="46">
        <v>0</v>
      </c>
      <c r="I70" s="46">
        <v>-3994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107864</v>
      </c>
      <c r="O70" s="47">
        <f t="shared" si="14"/>
        <v>1.7037703959942505</v>
      </c>
      <c r="P70" s="9"/>
    </row>
    <row r="71" spans="1:16" ht="15">
      <c r="A71" s="12"/>
      <c r="B71" s="25">
        <v>365</v>
      </c>
      <c r="C71" s="20" t="s">
        <v>130</v>
      </c>
      <c r="D71" s="46">
        <v>7999</v>
      </c>
      <c r="E71" s="46">
        <v>0</v>
      </c>
      <c r="F71" s="46">
        <v>0</v>
      </c>
      <c r="G71" s="46">
        <v>0</v>
      </c>
      <c r="H71" s="46">
        <v>0</v>
      </c>
      <c r="I71" s="46">
        <v>1294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9293</v>
      </c>
      <c r="O71" s="47">
        <f t="shared" si="14"/>
        <v>0.14678797643305058</v>
      </c>
      <c r="P71" s="9"/>
    </row>
    <row r="72" spans="1:16" ht="15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9959473</v>
      </c>
      <c r="L72" s="46">
        <v>0</v>
      </c>
      <c r="M72" s="46">
        <v>0</v>
      </c>
      <c r="N72" s="46">
        <f t="shared" si="13"/>
        <v>9959473</v>
      </c>
      <c r="O72" s="47">
        <f t="shared" si="14"/>
        <v>157.31527902825823</v>
      </c>
      <c r="P72" s="9"/>
    </row>
    <row r="73" spans="1:16" ht="15">
      <c r="A73" s="12"/>
      <c r="B73" s="25">
        <v>369.9</v>
      </c>
      <c r="C73" s="20" t="s">
        <v>77</v>
      </c>
      <c r="D73" s="46">
        <v>7344203</v>
      </c>
      <c r="E73" s="46">
        <v>99689</v>
      </c>
      <c r="F73" s="46">
        <v>0</v>
      </c>
      <c r="G73" s="46">
        <v>251210</v>
      </c>
      <c r="H73" s="46">
        <v>0</v>
      </c>
      <c r="I73" s="46">
        <v>21789</v>
      </c>
      <c r="J73" s="46">
        <v>131589</v>
      </c>
      <c r="K73" s="46">
        <v>0</v>
      </c>
      <c r="L73" s="46">
        <v>0</v>
      </c>
      <c r="M73" s="46">
        <v>0</v>
      </c>
      <c r="N73" s="46">
        <f t="shared" si="13"/>
        <v>7848480</v>
      </c>
      <c r="O73" s="47">
        <f t="shared" si="14"/>
        <v>123.97099938397385</v>
      </c>
      <c r="P73" s="9"/>
    </row>
    <row r="74" spans="1:16" ht="15.75">
      <c r="A74" s="29" t="s">
        <v>48</v>
      </c>
      <c r="B74" s="30"/>
      <c r="C74" s="31"/>
      <c r="D74" s="32">
        <f aca="true" t="shared" si="15" ref="D74:M74">SUM(D75:D77)</f>
        <v>0</v>
      </c>
      <c r="E74" s="32">
        <f t="shared" si="15"/>
        <v>6842741</v>
      </c>
      <c r="F74" s="32">
        <f t="shared" si="15"/>
        <v>2537800</v>
      </c>
      <c r="G74" s="32">
        <f t="shared" si="15"/>
        <v>7782240</v>
      </c>
      <c r="H74" s="32">
        <f t="shared" si="15"/>
        <v>0</v>
      </c>
      <c r="I74" s="32">
        <f t="shared" si="15"/>
        <v>768168</v>
      </c>
      <c r="J74" s="32">
        <f t="shared" si="15"/>
        <v>62643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17993592</v>
      </c>
      <c r="O74" s="45">
        <f t="shared" si="14"/>
        <v>284.21854712600106</v>
      </c>
      <c r="P74" s="9"/>
    </row>
    <row r="75" spans="1:16" ht="15">
      <c r="A75" s="12"/>
      <c r="B75" s="25">
        <v>381</v>
      </c>
      <c r="C75" s="20" t="s">
        <v>78</v>
      </c>
      <c r="D75" s="46">
        <v>0</v>
      </c>
      <c r="E75" s="46">
        <v>6261369</v>
      </c>
      <c r="F75" s="46">
        <v>2537800</v>
      </c>
      <c r="G75" s="46">
        <v>7517740</v>
      </c>
      <c r="H75" s="46">
        <v>0</v>
      </c>
      <c r="I75" s="46">
        <v>768168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17085077</v>
      </c>
      <c r="O75" s="47">
        <f t="shared" si="14"/>
        <v>269.86805983351496</v>
      </c>
      <c r="P75" s="9"/>
    </row>
    <row r="76" spans="1:16" ht="15">
      <c r="A76" s="12"/>
      <c r="B76" s="25">
        <v>383</v>
      </c>
      <c r="C76" s="20" t="s">
        <v>96</v>
      </c>
      <c r="D76" s="46">
        <v>0</v>
      </c>
      <c r="E76" s="46">
        <v>555824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555824</v>
      </c>
      <c r="O76" s="47">
        <f t="shared" si="14"/>
        <v>8.779541613356711</v>
      </c>
      <c r="P76" s="9"/>
    </row>
    <row r="77" spans="1:16" ht="15.75" thickBot="1">
      <c r="A77" s="12"/>
      <c r="B77" s="25">
        <v>389.4</v>
      </c>
      <c r="C77" s="20" t="s">
        <v>139</v>
      </c>
      <c r="D77" s="46">
        <v>0</v>
      </c>
      <c r="E77" s="46">
        <v>25548</v>
      </c>
      <c r="F77" s="46">
        <v>0</v>
      </c>
      <c r="G77" s="46">
        <v>264500</v>
      </c>
      <c r="H77" s="46">
        <v>0</v>
      </c>
      <c r="I77" s="46">
        <v>0</v>
      </c>
      <c r="J77" s="46">
        <v>62643</v>
      </c>
      <c r="K77" s="46">
        <v>0</v>
      </c>
      <c r="L77" s="46">
        <v>0</v>
      </c>
      <c r="M77" s="46">
        <v>0</v>
      </c>
      <c r="N77" s="46">
        <f>SUM(D77:M77)</f>
        <v>352691</v>
      </c>
      <c r="O77" s="47">
        <f t="shared" si="14"/>
        <v>5.57094567912935</v>
      </c>
      <c r="P77" s="9"/>
    </row>
    <row r="78" spans="1:119" ht="16.5" thickBot="1">
      <c r="A78" s="14" t="s">
        <v>64</v>
      </c>
      <c r="B78" s="23"/>
      <c r="C78" s="22"/>
      <c r="D78" s="15">
        <f aca="true" t="shared" si="16" ref="D78:M78">SUM(D5,D16,D27,D46,D61,D64,D74)</f>
        <v>55663533</v>
      </c>
      <c r="E78" s="15">
        <f t="shared" si="16"/>
        <v>25171780</v>
      </c>
      <c r="F78" s="15">
        <f t="shared" si="16"/>
        <v>2807694</v>
      </c>
      <c r="G78" s="15">
        <f t="shared" si="16"/>
        <v>12054954</v>
      </c>
      <c r="H78" s="15">
        <f t="shared" si="16"/>
        <v>0</v>
      </c>
      <c r="I78" s="15">
        <f t="shared" si="16"/>
        <v>35623429</v>
      </c>
      <c r="J78" s="15">
        <f t="shared" si="16"/>
        <v>6976833</v>
      </c>
      <c r="K78" s="15">
        <f t="shared" si="16"/>
        <v>24522568</v>
      </c>
      <c r="L78" s="15">
        <f t="shared" si="16"/>
        <v>0</v>
      </c>
      <c r="M78" s="15">
        <f t="shared" si="16"/>
        <v>0</v>
      </c>
      <c r="N78" s="15">
        <f>SUM(D78:M78)</f>
        <v>162820791</v>
      </c>
      <c r="O78" s="38">
        <f t="shared" si="14"/>
        <v>2571.8427237833484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147</v>
      </c>
      <c r="M80" s="48"/>
      <c r="N80" s="48"/>
      <c r="O80" s="43">
        <v>63309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28184312</v>
      </c>
      <c r="E5" s="27">
        <f t="shared" si="0"/>
        <v>391046</v>
      </c>
      <c r="F5" s="27">
        <f t="shared" si="0"/>
        <v>260068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1070160</v>
      </c>
      <c r="L5" s="27">
        <f t="shared" si="0"/>
        <v>0</v>
      </c>
      <c r="M5" s="27">
        <f t="shared" si="0"/>
        <v>0</v>
      </c>
      <c r="N5" s="28">
        <f>SUM(D5:M5)</f>
        <v>29905586</v>
      </c>
      <c r="O5" s="33">
        <f aca="true" t="shared" si="1" ref="O5:O36">(N5/O$79)</f>
        <v>480.30300012848517</v>
      </c>
      <c r="P5" s="6"/>
    </row>
    <row r="6" spans="1:16" ht="15">
      <c r="A6" s="12"/>
      <c r="B6" s="25">
        <v>311</v>
      </c>
      <c r="C6" s="20" t="s">
        <v>2</v>
      </c>
      <c r="D6" s="46">
        <v>18777604</v>
      </c>
      <c r="E6" s="46">
        <v>0</v>
      </c>
      <c r="F6" s="46">
        <v>260068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19037672</v>
      </c>
      <c r="O6" s="47">
        <f t="shared" si="1"/>
        <v>305.75729153282794</v>
      </c>
      <c r="P6" s="9"/>
    </row>
    <row r="7" spans="1:16" ht="15">
      <c r="A7" s="12"/>
      <c r="B7" s="25">
        <v>312.41</v>
      </c>
      <c r="C7" s="20" t="s">
        <v>92</v>
      </c>
      <c r="D7" s="46">
        <v>631101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631101</v>
      </c>
      <c r="O7" s="47">
        <f t="shared" si="1"/>
        <v>10.13588911730695</v>
      </c>
      <c r="P7" s="9"/>
    </row>
    <row r="8" spans="1:16" ht="15">
      <c r="A8" s="12"/>
      <c r="B8" s="25">
        <v>312.42</v>
      </c>
      <c r="C8" s="20" t="s">
        <v>93</v>
      </c>
      <c r="D8" s="46">
        <v>63060</v>
      </c>
      <c r="E8" s="46">
        <v>391046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454106</v>
      </c>
      <c r="O8" s="47">
        <f t="shared" si="1"/>
        <v>7.293235256327894</v>
      </c>
      <c r="P8" s="9"/>
    </row>
    <row r="9" spans="1:16" ht="15">
      <c r="A9" s="12"/>
      <c r="B9" s="25">
        <v>312.51</v>
      </c>
      <c r="C9" s="20" t="s">
        <v>88</v>
      </c>
      <c r="D9" s="46">
        <v>604612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604612</v>
      </c>
      <c r="L9" s="46">
        <v>0</v>
      </c>
      <c r="M9" s="46">
        <v>0</v>
      </c>
      <c r="N9" s="46">
        <f>SUM(D9:M9)</f>
        <v>1209224</v>
      </c>
      <c r="O9" s="47">
        <f t="shared" si="1"/>
        <v>19.42091738404214</v>
      </c>
      <c r="P9" s="9"/>
    </row>
    <row r="10" spans="1:16" ht="15">
      <c r="A10" s="12"/>
      <c r="B10" s="25">
        <v>312.52</v>
      </c>
      <c r="C10" s="20" t="s">
        <v>118</v>
      </c>
      <c r="D10" s="46">
        <v>465548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465548</v>
      </c>
      <c r="L10" s="46">
        <v>0</v>
      </c>
      <c r="M10" s="46">
        <v>0</v>
      </c>
      <c r="N10" s="46">
        <f>SUM(D10:M10)</f>
        <v>931096</v>
      </c>
      <c r="O10" s="47">
        <f t="shared" si="1"/>
        <v>14.954002312732879</v>
      </c>
      <c r="P10" s="9"/>
    </row>
    <row r="11" spans="1:16" ht="15">
      <c r="A11" s="12"/>
      <c r="B11" s="25">
        <v>314.1</v>
      </c>
      <c r="C11" s="20" t="s">
        <v>100</v>
      </c>
      <c r="D11" s="46">
        <v>4253953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4253953</v>
      </c>
      <c r="O11" s="47">
        <f t="shared" si="1"/>
        <v>68.32122896055506</v>
      </c>
      <c r="P11" s="9"/>
    </row>
    <row r="12" spans="1:16" ht="15">
      <c r="A12" s="12"/>
      <c r="B12" s="25">
        <v>314.8</v>
      </c>
      <c r="C12" s="20" t="s">
        <v>11</v>
      </c>
      <c r="D12" s="46">
        <v>144822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144822</v>
      </c>
      <c r="O12" s="47">
        <f t="shared" si="1"/>
        <v>2.3259347295387385</v>
      </c>
      <c r="P12" s="9"/>
    </row>
    <row r="13" spans="1:16" ht="15">
      <c r="A13" s="12"/>
      <c r="B13" s="25">
        <v>315</v>
      </c>
      <c r="C13" s="20" t="s">
        <v>119</v>
      </c>
      <c r="D13" s="46">
        <v>2480297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2480297</v>
      </c>
      <c r="O13" s="47">
        <f t="shared" si="1"/>
        <v>39.835169600411156</v>
      </c>
      <c r="P13" s="9"/>
    </row>
    <row r="14" spans="1:16" ht="15">
      <c r="A14" s="12"/>
      <c r="B14" s="25">
        <v>316</v>
      </c>
      <c r="C14" s="20" t="s">
        <v>120</v>
      </c>
      <c r="D14" s="46">
        <v>763315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763315</v>
      </c>
      <c r="O14" s="47">
        <f t="shared" si="1"/>
        <v>12.259331234742387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SUM(D16:D27)</f>
        <v>5345213</v>
      </c>
      <c r="E15" s="32">
        <f t="shared" si="3"/>
        <v>14759061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5447347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25551621</v>
      </c>
      <c r="O15" s="45">
        <f t="shared" si="1"/>
        <v>410.37551394063985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2889731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2889731</v>
      </c>
      <c r="O16" s="47">
        <f t="shared" si="1"/>
        <v>46.41094372349993</v>
      </c>
      <c r="P16" s="9"/>
    </row>
    <row r="17" spans="1:16" ht="15">
      <c r="A17" s="12"/>
      <c r="B17" s="25">
        <v>323.1</v>
      </c>
      <c r="C17" s="20" t="s">
        <v>15</v>
      </c>
      <c r="D17" s="46">
        <v>3241970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3241970</v>
      </c>
      <c r="O17" s="47">
        <f t="shared" si="1"/>
        <v>52.068129256070925</v>
      </c>
      <c r="P17" s="9"/>
    </row>
    <row r="18" spans="1:16" ht="15">
      <c r="A18" s="12"/>
      <c r="B18" s="25">
        <v>323.7</v>
      </c>
      <c r="C18" s="20" t="s">
        <v>16</v>
      </c>
      <c r="D18" s="46">
        <v>1834283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1834283</v>
      </c>
      <c r="O18" s="47">
        <f t="shared" si="1"/>
        <v>29.459768084286264</v>
      </c>
      <c r="P18" s="9"/>
    </row>
    <row r="19" spans="1:16" ht="15">
      <c r="A19" s="12"/>
      <c r="B19" s="25">
        <v>323.9</v>
      </c>
      <c r="C19" s="20" t="s">
        <v>17</v>
      </c>
      <c r="D19" s="46">
        <v>103098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103098</v>
      </c>
      <c r="O19" s="47">
        <f t="shared" si="1"/>
        <v>1.6558203777463703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27716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27716</v>
      </c>
      <c r="O20" s="47">
        <f t="shared" si="1"/>
        <v>0.4451368366953617</v>
      </c>
      <c r="P20" s="9"/>
    </row>
    <row r="21" spans="1:16" ht="15">
      <c r="A21" s="12"/>
      <c r="B21" s="25">
        <v>324.32</v>
      </c>
      <c r="C21" s="20" t="s">
        <v>133</v>
      </c>
      <c r="D21" s="46">
        <v>0</v>
      </c>
      <c r="E21" s="46">
        <v>10336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10336</v>
      </c>
      <c r="O21" s="47">
        <f t="shared" si="1"/>
        <v>0.1660028266735192</v>
      </c>
      <c r="P21" s="9"/>
    </row>
    <row r="22" spans="1:16" ht="15">
      <c r="A22" s="12"/>
      <c r="B22" s="25">
        <v>324.41</v>
      </c>
      <c r="C22" s="20" t="s">
        <v>134</v>
      </c>
      <c r="D22" s="46">
        <v>164512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164512</v>
      </c>
      <c r="O22" s="47">
        <f t="shared" si="1"/>
        <v>2.642168829500193</v>
      </c>
      <c r="P22" s="9"/>
    </row>
    <row r="23" spans="1:16" ht="15">
      <c r="A23" s="12"/>
      <c r="B23" s="25">
        <v>324.62</v>
      </c>
      <c r="C23" s="20" t="s">
        <v>136</v>
      </c>
      <c r="D23" s="46">
        <v>0</v>
      </c>
      <c r="E23" s="46">
        <v>119740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119740</v>
      </c>
      <c r="O23" s="47">
        <f t="shared" si="1"/>
        <v>1.9231016317615315</v>
      </c>
      <c r="P23" s="9"/>
    </row>
    <row r="24" spans="1:16" ht="15">
      <c r="A24" s="12"/>
      <c r="B24" s="25">
        <v>324.71</v>
      </c>
      <c r="C24" s="20" t="s">
        <v>142</v>
      </c>
      <c r="D24" s="46">
        <v>0</v>
      </c>
      <c r="E24" s="46">
        <v>63200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63200</v>
      </c>
      <c r="O24" s="47">
        <f t="shared" si="1"/>
        <v>1.0150327637157908</v>
      </c>
      <c r="P24" s="9"/>
    </row>
    <row r="25" spans="1:16" ht="15">
      <c r="A25" s="12"/>
      <c r="B25" s="25">
        <v>325.2</v>
      </c>
      <c r="C25" s="20" t="s">
        <v>104</v>
      </c>
      <c r="D25" s="46">
        <v>0</v>
      </c>
      <c r="E25" s="46">
        <v>11648338</v>
      </c>
      <c r="F25" s="46">
        <v>0</v>
      </c>
      <c r="G25" s="46">
        <v>0</v>
      </c>
      <c r="H25" s="46">
        <v>0</v>
      </c>
      <c r="I25" s="46">
        <v>5456805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17105143</v>
      </c>
      <c r="O25" s="47">
        <f t="shared" si="1"/>
        <v>274.7196293203135</v>
      </c>
      <c r="P25" s="9"/>
    </row>
    <row r="26" spans="1:16" ht="15">
      <c r="A26" s="12"/>
      <c r="B26" s="25">
        <v>329</v>
      </c>
      <c r="C26" s="20" t="s">
        <v>105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-9458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-9458</v>
      </c>
      <c r="O26" s="47">
        <f t="shared" si="1"/>
        <v>-0.15190158036746756</v>
      </c>
      <c r="P26" s="9"/>
    </row>
    <row r="27" spans="1:16" ht="15">
      <c r="A27" s="12"/>
      <c r="B27" s="25">
        <v>367</v>
      </c>
      <c r="C27" s="20" t="s">
        <v>137</v>
      </c>
      <c r="D27" s="46">
        <v>1350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1350</v>
      </c>
      <c r="O27" s="47">
        <f t="shared" si="1"/>
        <v>0.021681870743929077</v>
      </c>
      <c r="P27" s="9"/>
    </row>
    <row r="28" spans="1:16" ht="15.75">
      <c r="A28" s="29" t="s">
        <v>22</v>
      </c>
      <c r="B28" s="30"/>
      <c r="C28" s="31"/>
      <c r="D28" s="32">
        <f aca="true" t="shared" si="6" ref="D28:M28">SUM(D29:D43)</f>
        <v>8242788</v>
      </c>
      <c r="E28" s="32">
        <f t="shared" si="6"/>
        <v>875651</v>
      </c>
      <c r="F28" s="32">
        <f t="shared" si="6"/>
        <v>0</v>
      </c>
      <c r="G28" s="32">
        <f t="shared" si="6"/>
        <v>439401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9557840</v>
      </c>
      <c r="O28" s="45">
        <f t="shared" si="1"/>
        <v>153.5050751638186</v>
      </c>
      <c r="P28" s="10"/>
    </row>
    <row r="29" spans="1:16" ht="15">
      <c r="A29" s="12"/>
      <c r="B29" s="25">
        <v>331.2</v>
      </c>
      <c r="C29" s="20" t="s">
        <v>21</v>
      </c>
      <c r="D29" s="46">
        <v>0</v>
      </c>
      <c r="E29" s="46">
        <v>12905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12905</v>
      </c>
      <c r="O29" s="47">
        <f t="shared" si="1"/>
        <v>0.20726262366696646</v>
      </c>
      <c r="P29" s="9"/>
    </row>
    <row r="30" spans="1:16" ht="15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293562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293562</v>
      </c>
      <c r="O30" s="47">
        <f t="shared" si="1"/>
        <v>4.714795066169858</v>
      </c>
      <c r="P30" s="9"/>
    </row>
    <row r="31" spans="1:16" ht="15">
      <c r="A31" s="12"/>
      <c r="B31" s="25">
        <v>331.5</v>
      </c>
      <c r="C31" s="20" t="s">
        <v>23</v>
      </c>
      <c r="D31" s="46">
        <v>0</v>
      </c>
      <c r="E31" s="46">
        <v>452500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452500</v>
      </c>
      <c r="O31" s="47">
        <f t="shared" si="1"/>
        <v>7.267441860465116</v>
      </c>
      <c r="P31" s="9"/>
    </row>
    <row r="32" spans="1:16" ht="15">
      <c r="A32" s="12"/>
      <c r="B32" s="25">
        <v>334.5</v>
      </c>
      <c r="C32" s="20" t="s">
        <v>28</v>
      </c>
      <c r="D32" s="46">
        <v>0</v>
      </c>
      <c r="E32" s="46">
        <v>74489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74489</v>
      </c>
      <c r="O32" s="47">
        <f t="shared" si="1"/>
        <v>1.1963413850700244</v>
      </c>
      <c r="P32" s="9"/>
    </row>
    <row r="33" spans="1:16" ht="15">
      <c r="A33" s="12"/>
      <c r="B33" s="25">
        <v>334.7</v>
      </c>
      <c r="C33" s="20" t="s">
        <v>29</v>
      </c>
      <c r="D33" s="46">
        <v>0</v>
      </c>
      <c r="E33" s="46">
        <v>0</v>
      </c>
      <c r="F33" s="46">
        <v>0</v>
      </c>
      <c r="G33" s="46">
        <v>145839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145839</v>
      </c>
      <c r="O33" s="47">
        <f t="shared" si="1"/>
        <v>2.3422684054991647</v>
      </c>
      <c r="P33" s="9"/>
    </row>
    <row r="34" spans="1:16" ht="15">
      <c r="A34" s="12"/>
      <c r="B34" s="25">
        <v>335.12</v>
      </c>
      <c r="C34" s="20" t="s">
        <v>121</v>
      </c>
      <c r="D34" s="46">
        <v>2166073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2166073</v>
      </c>
      <c r="O34" s="47">
        <f t="shared" si="1"/>
        <v>34.78852948734421</v>
      </c>
      <c r="P34" s="9"/>
    </row>
    <row r="35" spans="1:16" ht="15">
      <c r="A35" s="12"/>
      <c r="B35" s="25">
        <v>335.15</v>
      </c>
      <c r="C35" s="20" t="s">
        <v>122</v>
      </c>
      <c r="D35" s="46">
        <v>13138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13138</v>
      </c>
      <c r="O35" s="47">
        <f t="shared" si="1"/>
        <v>0.21100475395091867</v>
      </c>
      <c r="P35" s="9"/>
    </row>
    <row r="36" spans="1:16" ht="15">
      <c r="A36" s="12"/>
      <c r="B36" s="25">
        <v>335.18</v>
      </c>
      <c r="C36" s="20" t="s">
        <v>123</v>
      </c>
      <c r="D36" s="46">
        <v>3928977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3928977</v>
      </c>
      <c r="O36" s="47">
        <f t="shared" si="1"/>
        <v>63.10190479249647</v>
      </c>
      <c r="P36" s="9"/>
    </row>
    <row r="37" spans="1:16" ht="15">
      <c r="A37" s="12"/>
      <c r="B37" s="25">
        <v>335.29</v>
      </c>
      <c r="C37" s="20" t="s">
        <v>33</v>
      </c>
      <c r="D37" s="46">
        <v>0</v>
      </c>
      <c r="E37" s="46">
        <v>55622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55622</v>
      </c>
      <c r="O37" s="47">
        <f aca="true" t="shared" si="8" ref="O37:O68">(N37/O$79)</f>
        <v>0.8933251959398689</v>
      </c>
      <c r="P37" s="9"/>
    </row>
    <row r="38" spans="1:16" ht="15">
      <c r="A38" s="12"/>
      <c r="B38" s="25">
        <v>335.49</v>
      </c>
      <c r="C38" s="20" t="s">
        <v>34</v>
      </c>
      <c r="D38" s="46">
        <v>19777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19777</v>
      </c>
      <c r="O38" s="47">
        <f t="shared" si="8"/>
        <v>0.31763137607606323</v>
      </c>
      <c r="P38" s="9"/>
    </row>
    <row r="39" spans="1:16" ht="15">
      <c r="A39" s="12"/>
      <c r="B39" s="25">
        <v>335.5</v>
      </c>
      <c r="C39" s="20" t="s">
        <v>35</v>
      </c>
      <c r="D39" s="46">
        <v>0</v>
      </c>
      <c r="E39" s="46">
        <v>216578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216578</v>
      </c>
      <c r="O39" s="47">
        <f t="shared" si="8"/>
        <v>3.478382371836053</v>
      </c>
      <c r="P39" s="9"/>
    </row>
    <row r="40" spans="1:16" ht="15">
      <c r="A40" s="12"/>
      <c r="B40" s="25">
        <v>337.2</v>
      </c>
      <c r="C40" s="20" t="s">
        <v>36</v>
      </c>
      <c r="D40" s="46">
        <v>92504</v>
      </c>
      <c r="E40" s="46">
        <v>63557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156061</v>
      </c>
      <c r="O40" s="47">
        <f t="shared" si="8"/>
        <v>2.5064403186431967</v>
      </c>
      <c r="P40" s="9"/>
    </row>
    <row r="41" spans="1:16" ht="15">
      <c r="A41" s="12"/>
      <c r="B41" s="25">
        <v>337.4</v>
      </c>
      <c r="C41" s="20" t="s">
        <v>38</v>
      </c>
      <c r="D41" s="46">
        <v>70310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70310</v>
      </c>
      <c r="O41" s="47">
        <f t="shared" si="8"/>
        <v>1.1292239496338172</v>
      </c>
      <c r="P41" s="9"/>
    </row>
    <row r="42" spans="1:16" ht="15">
      <c r="A42" s="12"/>
      <c r="B42" s="25">
        <v>338</v>
      </c>
      <c r="C42" s="20" t="s">
        <v>40</v>
      </c>
      <c r="D42" s="46">
        <v>94263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94263</v>
      </c>
      <c r="O42" s="47">
        <f t="shared" si="8"/>
        <v>1.5139245792111011</v>
      </c>
      <c r="P42" s="9"/>
    </row>
    <row r="43" spans="1:16" ht="15">
      <c r="A43" s="12"/>
      <c r="B43" s="25">
        <v>339</v>
      </c>
      <c r="C43" s="20" t="s">
        <v>41</v>
      </c>
      <c r="D43" s="46">
        <v>1857746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1857746</v>
      </c>
      <c r="O43" s="47">
        <f t="shared" si="8"/>
        <v>29.836598997815752</v>
      </c>
      <c r="P43" s="9"/>
    </row>
    <row r="44" spans="1:16" ht="15.75">
      <c r="A44" s="29" t="s">
        <v>46</v>
      </c>
      <c r="B44" s="30"/>
      <c r="C44" s="31"/>
      <c r="D44" s="32">
        <f aca="true" t="shared" si="9" ref="D44:M44">SUM(D45:D58)</f>
        <v>2309685</v>
      </c>
      <c r="E44" s="32">
        <f t="shared" si="9"/>
        <v>2537788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28681110</v>
      </c>
      <c r="J44" s="32">
        <f t="shared" si="9"/>
        <v>6001973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39530556</v>
      </c>
      <c r="O44" s="45">
        <f t="shared" si="8"/>
        <v>634.8862263908519</v>
      </c>
      <c r="P44" s="10"/>
    </row>
    <row r="45" spans="1:16" ht="15">
      <c r="A45" s="12"/>
      <c r="B45" s="25">
        <v>341.2</v>
      </c>
      <c r="C45" s="20" t="s">
        <v>124</v>
      </c>
      <c r="D45" s="46">
        <v>100929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6001973</v>
      </c>
      <c r="K45" s="46">
        <v>0</v>
      </c>
      <c r="L45" s="46">
        <v>0</v>
      </c>
      <c r="M45" s="46">
        <v>0</v>
      </c>
      <c r="N45" s="46">
        <f aca="true" t="shared" si="10" ref="N45:N58">SUM(D45:M45)</f>
        <v>6102902</v>
      </c>
      <c r="O45" s="47">
        <f t="shared" si="8"/>
        <v>98.01654246434536</v>
      </c>
      <c r="P45" s="9"/>
    </row>
    <row r="46" spans="1:16" ht="15">
      <c r="A46" s="12"/>
      <c r="B46" s="25">
        <v>341.9</v>
      </c>
      <c r="C46" s="20" t="s">
        <v>125</v>
      </c>
      <c r="D46" s="46">
        <v>640985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640985</v>
      </c>
      <c r="O46" s="47">
        <f t="shared" si="8"/>
        <v>10.294632532442503</v>
      </c>
      <c r="P46" s="9"/>
    </row>
    <row r="47" spans="1:16" ht="15">
      <c r="A47" s="12"/>
      <c r="B47" s="25">
        <v>342.2</v>
      </c>
      <c r="C47" s="20" t="s">
        <v>52</v>
      </c>
      <c r="D47" s="46">
        <v>0</v>
      </c>
      <c r="E47" s="46">
        <v>2277597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2277597</v>
      </c>
      <c r="O47" s="47">
        <f t="shared" si="8"/>
        <v>36.57967685982269</v>
      </c>
      <c r="P47" s="9"/>
    </row>
    <row r="48" spans="1:16" ht="15">
      <c r="A48" s="12"/>
      <c r="B48" s="25">
        <v>342.9</v>
      </c>
      <c r="C48" s="20" t="s">
        <v>54</v>
      </c>
      <c r="D48" s="46">
        <v>50</v>
      </c>
      <c r="E48" s="46">
        <v>17254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17304</v>
      </c>
      <c r="O48" s="47">
        <f t="shared" si="8"/>
        <v>0.27791340100218426</v>
      </c>
      <c r="P48" s="9"/>
    </row>
    <row r="49" spans="1:16" ht="15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9909116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9909116</v>
      </c>
      <c r="O49" s="47">
        <f t="shared" si="8"/>
        <v>159.1467942952589</v>
      </c>
      <c r="P49" s="9"/>
    </row>
    <row r="50" spans="1:16" ht="15">
      <c r="A50" s="12"/>
      <c r="B50" s="25">
        <v>343.4</v>
      </c>
      <c r="C50" s="20" t="s">
        <v>56</v>
      </c>
      <c r="D50" s="46">
        <v>114474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114474</v>
      </c>
      <c r="O50" s="47">
        <f t="shared" si="8"/>
        <v>1.8385262752152127</v>
      </c>
      <c r="P50" s="9"/>
    </row>
    <row r="51" spans="1:16" ht="15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15968869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15968869</v>
      </c>
      <c r="O51" s="47">
        <f t="shared" si="8"/>
        <v>256.4703359886933</v>
      </c>
      <c r="P51" s="9"/>
    </row>
    <row r="52" spans="1:16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555513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555513</v>
      </c>
      <c r="O52" s="47">
        <f t="shared" si="8"/>
        <v>8.921897083386868</v>
      </c>
      <c r="P52" s="9"/>
    </row>
    <row r="53" spans="1:16" ht="15">
      <c r="A53" s="12"/>
      <c r="B53" s="25">
        <v>343.9</v>
      </c>
      <c r="C53" s="20" t="s">
        <v>59</v>
      </c>
      <c r="D53" s="46">
        <v>530738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530738</v>
      </c>
      <c r="O53" s="47">
        <f t="shared" si="8"/>
        <v>8.523994603623281</v>
      </c>
      <c r="P53" s="9"/>
    </row>
    <row r="54" spans="1:16" ht="15">
      <c r="A54" s="12"/>
      <c r="B54" s="25">
        <v>344.3</v>
      </c>
      <c r="C54" s="20" t="s">
        <v>126</v>
      </c>
      <c r="D54" s="46">
        <v>30813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30813</v>
      </c>
      <c r="O54" s="47">
        <f t="shared" si="8"/>
        <v>0.4948766542464345</v>
      </c>
      <c r="P54" s="9"/>
    </row>
    <row r="55" spans="1:16" ht="15">
      <c r="A55" s="12"/>
      <c r="B55" s="25">
        <v>347.2</v>
      </c>
      <c r="C55" s="20" t="s">
        <v>61</v>
      </c>
      <c r="D55" s="46">
        <v>820383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820383</v>
      </c>
      <c r="O55" s="47">
        <f t="shared" si="8"/>
        <v>13.175880123345754</v>
      </c>
      <c r="P55" s="9"/>
    </row>
    <row r="56" spans="1:16" ht="15">
      <c r="A56" s="12"/>
      <c r="B56" s="25">
        <v>347.3</v>
      </c>
      <c r="C56" s="20" t="s">
        <v>62</v>
      </c>
      <c r="D56" s="46">
        <v>0</v>
      </c>
      <c r="E56" s="46">
        <v>242937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242937</v>
      </c>
      <c r="O56" s="47">
        <f t="shared" si="8"/>
        <v>3.901724913272517</v>
      </c>
      <c r="P56" s="9"/>
    </row>
    <row r="57" spans="1:16" ht="15">
      <c r="A57" s="12"/>
      <c r="B57" s="25">
        <v>347.4</v>
      </c>
      <c r="C57" s="20" t="s">
        <v>63</v>
      </c>
      <c r="D57" s="46">
        <v>65393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65393</v>
      </c>
      <c r="O57" s="47">
        <f t="shared" si="8"/>
        <v>1.050253758190929</v>
      </c>
      <c r="P57" s="9"/>
    </row>
    <row r="58" spans="1:16" ht="15">
      <c r="A58" s="12"/>
      <c r="B58" s="25">
        <v>347.9</v>
      </c>
      <c r="C58" s="20" t="s">
        <v>138</v>
      </c>
      <c r="D58" s="46">
        <v>5920</v>
      </c>
      <c r="E58" s="46">
        <v>0</v>
      </c>
      <c r="F58" s="46">
        <v>0</v>
      </c>
      <c r="G58" s="46">
        <v>0</v>
      </c>
      <c r="H58" s="46">
        <v>0</v>
      </c>
      <c r="I58" s="46">
        <v>2247612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2253532</v>
      </c>
      <c r="O58" s="47">
        <f t="shared" si="8"/>
        <v>36.19317743800591</v>
      </c>
      <c r="P58" s="9"/>
    </row>
    <row r="59" spans="1:16" ht="15.75">
      <c r="A59" s="29" t="s">
        <v>47</v>
      </c>
      <c r="B59" s="30"/>
      <c r="C59" s="31"/>
      <c r="D59" s="32">
        <f aca="true" t="shared" si="11" ref="D59:M59">SUM(D60:D61)</f>
        <v>1791633</v>
      </c>
      <c r="E59" s="32">
        <f t="shared" si="11"/>
        <v>489014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2280647</v>
      </c>
      <c r="O59" s="45">
        <f t="shared" si="8"/>
        <v>36.62866182705898</v>
      </c>
      <c r="P59" s="10"/>
    </row>
    <row r="60" spans="1:16" ht="15">
      <c r="A60" s="13"/>
      <c r="B60" s="39">
        <v>351.9</v>
      </c>
      <c r="C60" s="21" t="s">
        <v>127</v>
      </c>
      <c r="D60" s="46">
        <v>500762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500762</v>
      </c>
      <c r="O60" s="47">
        <f t="shared" si="8"/>
        <v>8.042560709238083</v>
      </c>
      <c r="P60" s="9"/>
    </row>
    <row r="61" spans="1:16" ht="15">
      <c r="A61" s="13"/>
      <c r="B61" s="39">
        <v>354</v>
      </c>
      <c r="C61" s="21" t="s">
        <v>66</v>
      </c>
      <c r="D61" s="46">
        <v>1290871</v>
      </c>
      <c r="E61" s="46">
        <v>489014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1779885</v>
      </c>
      <c r="O61" s="47">
        <f t="shared" si="8"/>
        <v>28.586101117820892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SUM(D63:D72)</f>
        <v>5309869</v>
      </c>
      <c r="E62" s="32">
        <f t="shared" si="12"/>
        <v>539926</v>
      </c>
      <c r="F62" s="32">
        <f t="shared" si="12"/>
        <v>3080</v>
      </c>
      <c r="G62" s="32">
        <f t="shared" si="12"/>
        <v>61774</v>
      </c>
      <c r="H62" s="32">
        <f t="shared" si="12"/>
        <v>0</v>
      </c>
      <c r="I62" s="32">
        <f t="shared" si="12"/>
        <v>142234</v>
      </c>
      <c r="J62" s="32">
        <f t="shared" si="12"/>
        <v>136419</v>
      </c>
      <c r="K62" s="32">
        <f t="shared" si="12"/>
        <v>6703023</v>
      </c>
      <c r="L62" s="32">
        <f t="shared" si="12"/>
        <v>0</v>
      </c>
      <c r="M62" s="32">
        <f t="shared" si="12"/>
        <v>0</v>
      </c>
      <c r="N62" s="32">
        <f>SUM(D62:M62)</f>
        <v>12896325</v>
      </c>
      <c r="O62" s="45">
        <f t="shared" si="8"/>
        <v>207.12329757163047</v>
      </c>
      <c r="P62" s="10"/>
    </row>
    <row r="63" spans="1:16" ht="15">
      <c r="A63" s="12"/>
      <c r="B63" s="25">
        <v>361.1</v>
      </c>
      <c r="C63" s="20" t="s">
        <v>68</v>
      </c>
      <c r="D63" s="46">
        <v>139639</v>
      </c>
      <c r="E63" s="46">
        <v>77087</v>
      </c>
      <c r="F63" s="46">
        <v>3969</v>
      </c>
      <c r="G63" s="46">
        <v>75543</v>
      </c>
      <c r="H63" s="46">
        <v>0</v>
      </c>
      <c r="I63" s="46">
        <v>193024</v>
      </c>
      <c r="J63" s="46">
        <v>30615</v>
      </c>
      <c r="K63" s="46">
        <v>668842</v>
      </c>
      <c r="L63" s="46">
        <v>0</v>
      </c>
      <c r="M63" s="46">
        <v>0</v>
      </c>
      <c r="N63" s="46">
        <f>SUM(D63:M63)</f>
        <v>1188719</v>
      </c>
      <c r="O63" s="47">
        <f t="shared" si="8"/>
        <v>19.091593858409354</v>
      </c>
      <c r="P63" s="9"/>
    </row>
    <row r="64" spans="1:16" ht="15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2272479</v>
      </c>
      <c r="L64" s="46">
        <v>0</v>
      </c>
      <c r="M64" s="46">
        <v>0</v>
      </c>
      <c r="N64" s="46">
        <f aca="true" t="shared" si="13" ref="N64:N72">SUM(D64:M64)</f>
        <v>2272479</v>
      </c>
      <c r="O64" s="47">
        <f t="shared" si="8"/>
        <v>36.49747847873571</v>
      </c>
      <c r="P64" s="9"/>
    </row>
    <row r="65" spans="1:16" ht="15">
      <c r="A65" s="12"/>
      <c r="B65" s="25">
        <v>361.3</v>
      </c>
      <c r="C65" s="20" t="s">
        <v>70</v>
      </c>
      <c r="D65" s="46">
        <v>-39623</v>
      </c>
      <c r="E65" s="46">
        <v>-21912</v>
      </c>
      <c r="F65" s="46">
        <v>-889</v>
      </c>
      <c r="G65" s="46">
        <v>-22764</v>
      </c>
      <c r="H65" s="46">
        <v>0</v>
      </c>
      <c r="I65" s="46">
        <v>-57197</v>
      </c>
      <c r="J65" s="46">
        <v>-9403</v>
      </c>
      <c r="K65" s="46">
        <v>-14832751</v>
      </c>
      <c r="L65" s="46">
        <v>0</v>
      </c>
      <c r="M65" s="46">
        <v>0</v>
      </c>
      <c r="N65" s="46">
        <f t="shared" si="13"/>
        <v>-14984539</v>
      </c>
      <c r="O65" s="47">
        <f t="shared" si="8"/>
        <v>-240.66136130026982</v>
      </c>
      <c r="P65" s="9"/>
    </row>
    <row r="66" spans="1:16" ht="15">
      <c r="A66" s="12"/>
      <c r="B66" s="25">
        <v>361.4</v>
      </c>
      <c r="C66" s="20" t="s">
        <v>128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9235824</v>
      </c>
      <c r="L66" s="46">
        <v>0</v>
      </c>
      <c r="M66" s="46">
        <v>0</v>
      </c>
      <c r="N66" s="46">
        <f t="shared" si="13"/>
        <v>9235824</v>
      </c>
      <c r="O66" s="47">
        <f t="shared" si="8"/>
        <v>148.3332905049467</v>
      </c>
      <c r="P66" s="9"/>
    </row>
    <row r="67" spans="1:16" ht="15">
      <c r="A67" s="12"/>
      <c r="B67" s="25">
        <v>362</v>
      </c>
      <c r="C67" s="20" t="s">
        <v>72</v>
      </c>
      <c r="D67" s="46">
        <v>807152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807152</v>
      </c>
      <c r="O67" s="47">
        <f t="shared" si="8"/>
        <v>12.963381729410253</v>
      </c>
      <c r="P67" s="9"/>
    </row>
    <row r="68" spans="1:16" ht="15">
      <c r="A68" s="12"/>
      <c r="B68" s="25">
        <v>364</v>
      </c>
      <c r="C68" s="20" t="s">
        <v>129</v>
      </c>
      <c r="D68" s="46">
        <v>89726</v>
      </c>
      <c r="E68" s="46">
        <v>0</v>
      </c>
      <c r="F68" s="46">
        <v>0</v>
      </c>
      <c r="G68" s="46">
        <v>0</v>
      </c>
      <c r="H68" s="46">
        <v>0</v>
      </c>
      <c r="I68" s="46">
        <v>1575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91301</v>
      </c>
      <c r="O68" s="47">
        <f t="shared" si="8"/>
        <v>1.4663529487344211</v>
      </c>
      <c r="P68" s="9"/>
    </row>
    <row r="69" spans="1:16" ht="15">
      <c r="A69" s="12"/>
      <c r="B69" s="25">
        <v>365</v>
      </c>
      <c r="C69" s="20" t="s">
        <v>130</v>
      </c>
      <c r="D69" s="46">
        <v>4427</v>
      </c>
      <c r="E69" s="46">
        <v>0</v>
      </c>
      <c r="F69" s="46">
        <v>0</v>
      </c>
      <c r="G69" s="46">
        <v>0</v>
      </c>
      <c r="H69" s="46">
        <v>0</v>
      </c>
      <c r="I69" s="46">
        <v>4749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9176</v>
      </c>
      <c r="O69" s="47">
        <f aca="true" t="shared" si="14" ref="O69:O77">(N69/O$79)</f>
        <v>0.14737247847873572</v>
      </c>
      <c r="P69" s="9"/>
    </row>
    <row r="70" spans="1:16" ht="15">
      <c r="A70" s="12"/>
      <c r="B70" s="25">
        <v>366</v>
      </c>
      <c r="C70" s="20" t="s">
        <v>75</v>
      </c>
      <c r="D70" s="46">
        <v>0</v>
      </c>
      <c r="E70" s="46">
        <v>15507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15507</v>
      </c>
      <c r="O70" s="47">
        <f t="shared" si="14"/>
        <v>0.24905242194526533</v>
      </c>
      <c r="P70" s="9"/>
    </row>
    <row r="71" spans="1:16" ht="15">
      <c r="A71" s="12"/>
      <c r="B71" s="25">
        <v>368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9358629</v>
      </c>
      <c r="L71" s="46">
        <v>0</v>
      </c>
      <c r="M71" s="46">
        <v>0</v>
      </c>
      <c r="N71" s="46">
        <f t="shared" si="13"/>
        <v>9358629</v>
      </c>
      <c r="O71" s="47">
        <f t="shared" si="14"/>
        <v>150.30561801361944</v>
      </c>
      <c r="P71" s="9"/>
    </row>
    <row r="72" spans="1:16" ht="15">
      <c r="A72" s="12"/>
      <c r="B72" s="25">
        <v>369.9</v>
      </c>
      <c r="C72" s="20" t="s">
        <v>77</v>
      </c>
      <c r="D72" s="46">
        <v>4308548</v>
      </c>
      <c r="E72" s="46">
        <v>469244</v>
      </c>
      <c r="F72" s="46">
        <v>0</v>
      </c>
      <c r="G72" s="46">
        <v>8995</v>
      </c>
      <c r="H72" s="46">
        <v>0</v>
      </c>
      <c r="I72" s="46">
        <v>83</v>
      </c>
      <c r="J72" s="46">
        <v>115207</v>
      </c>
      <c r="K72" s="46">
        <v>0</v>
      </c>
      <c r="L72" s="46">
        <v>0</v>
      </c>
      <c r="M72" s="46">
        <v>0</v>
      </c>
      <c r="N72" s="46">
        <f t="shared" si="13"/>
        <v>4902077</v>
      </c>
      <c r="O72" s="47">
        <f t="shared" si="14"/>
        <v>78.73051843762046</v>
      </c>
      <c r="P72" s="9"/>
    </row>
    <row r="73" spans="1:16" ht="15.75">
      <c r="A73" s="29" t="s">
        <v>48</v>
      </c>
      <c r="B73" s="30"/>
      <c r="C73" s="31"/>
      <c r="D73" s="32">
        <f aca="true" t="shared" si="15" ref="D73:M73">SUM(D74:D76)</f>
        <v>2766914</v>
      </c>
      <c r="E73" s="32">
        <f t="shared" si="15"/>
        <v>7109844</v>
      </c>
      <c r="F73" s="32">
        <f t="shared" si="15"/>
        <v>2542538</v>
      </c>
      <c r="G73" s="32">
        <f t="shared" si="15"/>
        <v>1552000</v>
      </c>
      <c r="H73" s="32">
        <f t="shared" si="15"/>
        <v>0</v>
      </c>
      <c r="I73" s="32">
        <f t="shared" si="15"/>
        <v>2430174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16401470</v>
      </c>
      <c r="O73" s="45">
        <f t="shared" si="14"/>
        <v>263.4181870743929</v>
      </c>
      <c r="P73" s="9"/>
    </row>
    <row r="74" spans="1:16" ht="15">
      <c r="A74" s="12"/>
      <c r="B74" s="25">
        <v>381</v>
      </c>
      <c r="C74" s="20" t="s">
        <v>78</v>
      </c>
      <c r="D74" s="46">
        <v>2766914</v>
      </c>
      <c r="E74" s="46">
        <v>6562928</v>
      </c>
      <c r="F74" s="46">
        <v>2542538</v>
      </c>
      <c r="G74" s="46">
        <v>1552000</v>
      </c>
      <c r="H74" s="46">
        <v>0</v>
      </c>
      <c r="I74" s="46">
        <v>647895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14072275</v>
      </c>
      <c r="O74" s="47">
        <f t="shared" si="14"/>
        <v>226.00981305409226</v>
      </c>
      <c r="P74" s="9"/>
    </row>
    <row r="75" spans="1:16" ht="15">
      <c r="A75" s="12"/>
      <c r="B75" s="25">
        <v>383</v>
      </c>
      <c r="C75" s="20" t="s">
        <v>96</v>
      </c>
      <c r="D75" s="46">
        <v>0</v>
      </c>
      <c r="E75" s="46">
        <v>546916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546916</v>
      </c>
      <c r="O75" s="47">
        <f t="shared" si="14"/>
        <v>8.78382371836053</v>
      </c>
      <c r="P75" s="9"/>
    </row>
    <row r="76" spans="1:16" ht="15.75" thickBot="1">
      <c r="A76" s="12"/>
      <c r="B76" s="25">
        <v>389.4</v>
      </c>
      <c r="C76" s="20" t="s">
        <v>139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1782279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1782279</v>
      </c>
      <c r="O76" s="47">
        <f t="shared" si="14"/>
        <v>28.624550301940126</v>
      </c>
      <c r="P76" s="9"/>
    </row>
    <row r="77" spans="1:119" ht="16.5" thickBot="1">
      <c r="A77" s="14" t="s">
        <v>64</v>
      </c>
      <c r="B77" s="23"/>
      <c r="C77" s="22"/>
      <c r="D77" s="15">
        <f aca="true" t="shared" si="16" ref="D77:M77">SUM(D5,D15,D28,D44,D59,D62,D73)</f>
        <v>53950414</v>
      </c>
      <c r="E77" s="15">
        <f t="shared" si="16"/>
        <v>26702330</v>
      </c>
      <c r="F77" s="15">
        <f t="shared" si="16"/>
        <v>2805686</v>
      </c>
      <c r="G77" s="15">
        <f t="shared" si="16"/>
        <v>2053175</v>
      </c>
      <c r="H77" s="15">
        <f t="shared" si="16"/>
        <v>0</v>
      </c>
      <c r="I77" s="15">
        <f t="shared" si="16"/>
        <v>36700865</v>
      </c>
      <c r="J77" s="15">
        <f t="shared" si="16"/>
        <v>6138392</v>
      </c>
      <c r="K77" s="15">
        <f t="shared" si="16"/>
        <v>7773183</v>
      </c>
      <c r="L77" s="15">
        <f t="shared" si="16"/>
        <v>0</v>
      </c>
      <c r="M77" s="15">
        <f t="shared" si="16"/>
        <v>0</v>
      </c>
      <c r="N77" s="15">
        <f>SUM(D77:M77)</f>
        <v>136124045</v>
      </c>
      <c r="O77" s="38">
        <f t="shared" si="14"/>
        <v>2186.2399620968777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143</v>
      </c>
      <c r="M79" s="48"/>
      <c r="N79" s="48"/>
      <c r="O79" s="43">
        <v>62264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27111597</v>
      </c>
      <c r="E5" s="27">
        <f t="shared" si="0"/>
        <v>387985</v>
      </c>
      <c r="F5" s="27">
        <f t="shared" si="0"/>
        <v>265524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1100678</v>
      </c>
      <c r="L5" s="27">
        <f t="shared" si="0"/>
        <v>0</v>
      </c>
      <c r="M5" s="27">
        <f t="shared" si="0"/>
        <v>0</v>
      </c>
      <c r="N5" s="28">
        <f>SUM(D5:M5)</f>
        <v>28865784</v>
      </c>
      <c r="O5" s="33">
        <f aca="true" t="shared" si="1" ref="O5:O36">(N5/O$78)</f>
        <v>471.1242696262445</v>
      </c>
      <c r="P5" s="6"/>
    </row>
    <row r="6" spans="1:16" ht="15">
      <c r="A6" s="12"/>
      <c r="B6" s="25">
        <v>311</v>
      </c>
      <c r="C6" s="20" t="s">
        <v>2</v>
      </c>
      <c r="D6" s="46">
        <v>17793442</v>
      </c>
      <c r="E6" s="46">
        <v>0</v>
      </c>
      <c r="F6" s="46">
        <v>265524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18058966</v>
      </c>
      <c r="O6" s="47">
        <f t="shared" si="1"/>
        <v>294.7440182797454</v>
      </c>
      <c r="P6" s="9"/>
    </row>
    <row r="7" spans="1:16" ht="15">
      <c r="A7" s="12"/>
      <c r="B7" s="25">
        <v>312.41</v>
      </c>
      <c r="C7" s="20" t="s">
        <v>92</v>
      </c>
      <c r="D7" s="46">
        <v>614208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614208</v>
      </c>
      <c r="O7" s="47">
        <f t="shared" si="1"/>
        <v>10.02461237147054</v>
      </c>
      <c r="P7" s="9"/>
    </row>
    <row r="8" spans="1:16" ht="15">
      <c r="A8" s="12"/>
      <c r="B8" s="25">
        <v>312.42</v>
      </c>
      <c r="C8" s="20" t="s">
        <v>93</v>
      </c>
      <c r="D8" s="46">
        <v>65355</v>
      </c>
      <c r="E8" s="46">
        <v>387985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453340</v>
      </c>
      <c r="O8" s="47">
        <f t="shared" si="1"/>
        <v>7.3990533703280565</v>
      </c>
      <c r="P8" s="9"/>
    </row>
    <row r="9" spans="1:16" ht="15">
      <c r="A9" s="12"/>
      <c r="B9" s="25">
        <v>312.51</v>
      </c>
      <c r="C9" s="20" t="s">
        <v>88</v>
      </c>
      <c r="D9" s="46">
        <v>636651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636651</v>
      </c>
      <c r="L9" s="46">
        <v>0</v>
      </c>
      <c r="M9" s="46">
        <v>0</v>
      </c>
      <c r="N9" s="46">
        <f>SUM(D9:M9)</f>
        <v>1273302</v>
      </c>
      <c r="O9" s="47">
        <f t="shared" si="1"/>
        <v>20.78181818181818</v>
      </c>
      <c r="P9" s="9"/>
    </row>
    <row r="10" spans="1:16" ht="15">
      <c r="A10" s="12"/>
      <c r="B10" s="25">
        <v>312.52</v>
      </c>
      <c r="C10" s="20" t="s">
        <v>118</v>
      </c>
      <c r="D10" s="46">
        <v>464027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464027</v>
      </c>
      <c r="L10" s="46">
        <v>0</v>
      </c>
      <c r="M10" s="46">
        <v>0</v>
      </c>
      <c r="N10" s="46">
        <f>SUM(D10:M10)</f>
        <v>928054</v>
      </c>
      <c r="O10" s="47">
        <f t="shared" si="1"/>
        <v>15.146956095968664</v>
      </c>
      <c r="P10" s="9"/>
    </row>
    <row r="11" spans="1:16" ht="15">
      <c r="A11" s="12"/>
      <c r="B11" s="25">
        <v>314.1</v>
      </c>
      <c r="C11" s="20" t="s">
        <v>100</v>
      </c>
      <c r="D11" s="46">
        <v>4139883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4139883</v>
      </c>
      <c r="O11" s="47">
        <f t="shared" si="1"/>
        <v>67.56786355475764</v>
      </c>
      <c r="P11" s="9"/>
    </row>
    <row r="12" spans="1:16" ht="15">
      <c r="A12" s="12"/>
      <c r="B12" s="25">
        <v>314.8</v>
      </c>
      <c r="C12" s="20" t="s">
        <v>11</v>
      </c>
      <c r="D12" s="46">
        <v>148552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148552</v>
      </c>
      <c r="O12" s="47">
        <f t="shared" si="1"/>
        <v>2.4245470866655787</v>
      </c>
      <c r="P12" s="9"/>
    </row>
    <row r="13" spans="1:16" ht="15">
      <c r="A13" s="12"/>
      <c r="B13" s="25">
        <v>315</v>
      </c>
      <c r="C13" s="20" t="s">
        <v>119</v>
      </c>
      <c r="D13" s="46">
        <v>2506630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2506630</v>
      </c>
      <c r="O13" s="47">
        <f t="shared" si="1"/>
        <v>40.911212665252165</v>
      </c>
      <c r="P13" s="9"/>
    </row>
    <row r="14" spans="1:16" ht="15">
      <c r="A14" s="12"/>
      <c r="B14" s="25">
        <v>316</v>
      </c>
      <c r="C14" s="20" t="s">
        <v>120</v>
      </c>
      <c r="D14" s="46">
        <v>742849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742849</v>
      </c>
      <c r="O14" s="47">
        <f t="shared" si="1"/>
        <v>12.12418802023829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SUM(D16:D25)</f>
        <v>5026491</v>
      </c>
      <c r="E15" s="32">
        <f t="shared" si="3"/>
        <v>13973975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5467108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24467574</v>
      </c>
      <c r="O15" s="45">
        <f t="shared" si="1"/>
        <v>399.3401991186551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2281446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2281446</v>
      </c>
      <c r="O16" s="47">
        <f t="shared" si="1"/>
        <v>37.23593928513139</v>
      </c>
      <c r="P16" s="9"/>
    </row>
    <row r="17" spans="1:16" ht="15">
      <c r="A17" s="12"/>
      <c r="B17" s="25">
        <v>323.1</v>
      </c>
      <c r="C17" s="20" t="s">
        <v>15</v>
      </c>
      <c r="D17" s="46">
        <v>3112666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3112666</v>
      </c>
      <c r="O17" s="47">
        <f t="shared" si="1"/>
        <v>50.80244818018606</v>
      </c>
      <c r="P17" s="9"/>
    </row>
    <row r="18" spans="1:16" ht="15">
      <c r="A18" s="12"/>
      <c r="B18" s="25">
        <v>323.7</v>
      </c>
      <c r="C18" s="20" t="s">
        <v>16</v>
      </c>
      <c r="D18" s="46">
        <v>1783036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1783036</v>
      </c>
      <c r="O18" s="47">
        <f t="shared" si="1"/>
        <v>29.10128937489799</v>
      </c>
      <c r="P18" s="9"/>
    </row>
    <row r="19" spans="1:16" ht="15">
      <c r="A19" s="12"/>
      <c r="B19" s="25">
        <v>323.9</v>
      </c>
      <c r="C19" s="20" t="s">
        <v>17</v>
      </c>
      <c r="D19" s="46">
        <v>106183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106183</v>
      </c>
      <c r="O19" s="47">
        <f t="shared" si="1"/>
        <v>1.7330341113105925</v>
      </c>
      <c r="P19" s="9"/>
    </row>
    <row r="20" spans="1:16" ht="15">
      <c r="A20" s="12"/>
      <c r="B20" s="25">
        <v>324.32</v>
      </c>
      <c r="C20" s="20" t="s">
        <v>133</v>
      </c>
      <c r="D20" s="46">
        <v>0</v>
      </c>
      <c r="E20" s="46">
        <v>12672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12672</v>
      </c>
      <c r="O20" s="47">
        <f t="shared" si="1"/>
        <v>0.20682226211849192</v>
      </c>
      <c r="P20" s="9"/>
    </row>
    <row r="21" spans="1:16" ht="15">
      <c r="A21" s="12"/>
      <c r="B21" s="25">
        <v>324.41</v>
      </c>
      <c r="C21" s="20" t="s">
        <v>134</v>
      </c>
      <c r="D21" s="46">
        <v>0</v>
      </c>
      <c r="E21" s="46">
        <v>6800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6800</v>
      </c>
      <c r="O21" s="47">
        <f t="shared" si="1"/>
        <v>0.1109841684347968</v>
      </c>
      <c r="P21" s="9"/>
    </row>
    <row r="22" spans="1:16" ht="15">
      <c r="A22" s="12"/>
      <c r="B22" s="25">
        <v>324.42</v>
      </c>
      <c r="C22" s="20" t="s">
        <v>135</v>
      </c>
      <c r="D22" s="46">
        <v>15925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15925</v>
      </c>
      <c r="O22" s="47">
        <f t="shared" si="1"/>
        <v>0.25991512975354986</v>
      </c>
      <c r="P22" s="9"/>
    </row>
    <row r="23" spans="1:16" ht="15">
      <c r="A23" s="12"/>
      <c r="B23" s="25">
        <v>324.62</v>
      </c>
      <c r="C23" s="20" t="s">
        <v>136</v>
      </c>
      <c r="D23" s="46">
        <v>0</v>
      </c>
      <c r="E23" s="46">
        <v>70809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70809</v>
      </c>
      <c r="O23" s="47">
        <f t="shared" si="1"/>
        <v>1.1556879386322834</v>
      </c>
      <c r="P23" s="9"/>
    </row>
    <row r="24" spans="1:16" ht="15">
      <c r="A24" s="12"/>
      <c r="B24" s="25">
        <v>325.2</v>
      </c>
      <c r="C24" s="20" t="s">
        <v>104</v>
      </c>
      <c r="D24" s="46">
        <v>7481</v>
      </c>
      <c r="E24" s="46">
        <v>11602248</v>
      </c>
      <c r="F24" s="46">
        <v>0</v>
      </c>
      <c r="G24" s="46">
        <v>0</v>
      </c>
      <c r="H24" s="46">
        <v>0</v>
      </c>
      <c r="I24" s="46">
        <v>5467108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17076837</v>
      </c>
      <c r="O24" s="47">
        <f t="shared" si="1"/>
        <v>278.7144932267015</v>
      </c>
      <c r="P24" s="9"/>
    </row>
    <row r="25" spans="1:16" ht="15">
      <c r="A25" s="12"/>
      <c r="B25" s="25">
        <v>367</v>
      </c>
      <c r="C25" s="20" t="s">
        <v>137</v>
      </c>
      <c r="D25" s="46">
        <v>1200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1200</v>
      </c>
      <c r="O25" s="47">
        <f t="shared" si="1"/>
        <v>0.019585441488493553</v>
      </c>
      <c r="P25" s="9"/>
    </row>
    <row r="26" spans="1:16" ht="15.75">
      <c r="A26" s="29" t="s">
        <v>22</v>
      </c>
      <c r="B26" s="30"/>
      <c r="C26" s="31"/>
      <c r="D26" s="32">
        <f aca="true" t="shared" si="5" ref="D26:M26">SUM(D27:D42)</f>
        <v>7843156</v>
      </c>
      <c r="E26" s="32">
        <f t="shared" si="5"/>
        <v>1177873</v>
      </c>
      <c r="F26" s="32">
        <f t="shared" si="5"/>
        <v>0</v>
      </c>
      <c r="G26" s="32">
        <f t="shared" si="5"/>
        <v>297774</v>
      </c>
      <c r="H26" s="32">
        <f t="shared" si="5"/>
        <v>0</v>
      </c>
      <c r="I26" s="32">
        <f t="shared" si="5"/>
        <v>25975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9344778</v>
      </c>
      <c r="O26" s="45">
        <f t="shared" si="1"/>
        <v>152.51800228496816</v>
      </c>
      <c r="P26" s="10"/>
    </row>
    <row r="27" spans="1:16" ht="15">
      <c r="A27" s="12"/>
      <c r="B27" s="25">
        <v>331.2</v>
      </c>
      <c r="C27" s="20" t="s">
        <v>21</v>
      </c>
      <c r="D27" s="46">
        <v>0</v>
      </c>
      <c r="E27" s="46">
        <v>12626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12626</v>
      </c>
      <c r="O27" s="47">
        <f t="shared" si="1"/>
        <v>0.206071486861433</v>
      </c>
      <c r="P27" s="9"/>
    </row>
    <row r="28" spans="1:16" ht="15">
      <c r="A28" s="12"/>
      <c r="B28" s="25">
        <v>331.5</v>
      </c>
      <c r="C28" s="20" t="s">
        <v>23</v>
      </c>
      <c r="D28" s="46">
        <v>0</v>
      </c>
      <c r="E28" s="46">
        <v>847338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847338</v>
      </c>
      <c r="O28" s="47">
        <f t="shared" si="1"/>
        <v>13.829574016647625</v>
      </c>
      <c r="P28" s="9"/>
    </row>
    <row r="29" spans="1:16" ht="15">
      <c r="A29" s="12"/>
      <c r="B29" s="25">
        <v>334.2</v>
      </c>
      <c r="C29" s="20" t="s">
        <v>26</v>
      </c>
      <c r="D29" s="46">
        <v>0</v>
      </c>
      <c r="E29" s="46">
        <v>56341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56341</v>
      </c>
      <c r="O29" s="47">
        <f t="shared" si="1"/>
        <v>0.9195527990860127</v>
      </c>
      <c r="P29" s="9"/>
    </row>
    <row r="30" spans="1:16" ht="15">
      <c r="A30" s="12"/>
      <c r="B30" s="25">
        <v>334.5</v>
      </c>
      <c r="C30" s="20" t="s">
        <v>28</v>
      </c>
      <c r="D30" s="46">
        <v>0</v>
      </c>
      <c r="E30" s="46">
        <v>150000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150000</v>
      </c>
      <c r="O30" s="47">
        <f t="shared" si="1"/>
        <v>2.4481801860616943</v>
      </c>
      <c r="P30" s="9"/>
    </row>
    <row r="31" spans="1:16" ht="15">
      <c r="A31" s="12"/>
      <c r="B31" s="25">
        <v>334.7</v>
      </c>
      <c r="C31" s="20" t="s">
        <v>29</v>
      </c>
      <c r="D31" s="46">
        <v>0</v>
      </c>
      <c r="E31" s="46">
        <v>0</v>
      </c>
      <c r="F31" s="46">
        <v>0</v>
      </c>
      <c r="G31" s="46">
        <v>297774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297774</v>
      </c>
      <c r="O31" s="47">
        <f t="shared" si="1"/>
        <v>4.860029378162233</v>
      </c>
      <c r="P31" s="9"/>
    </row>
    <row r="32" spans="1:16" ht="15">
      <c r="A32" s="12"/>
      <c r="B32" s="25">
        <v>335.12</v>
      </c>
      <c r="C32" s="20" t="s">
        <v>121</v>
      </c>
      <c r="D32" s="46">
        <v>1991926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1991926</v>
      </c>
      <c r="O32" s="47">
        <f t="shared" si="1"/>
        <v>32.51062510200751</v>
      </c>
      <c r="P32" s="9"/>
    </row>
    <row r="33" spans="1:16" ht="15">
      <c r="A33" s="12"/>
      <c r="B33" s="25">
        <v>335.15</v>
      </c>
      <c r="C33" s="20" t="s">
        <v>122</v>
      </c>
      <c r="D33" s="46">
        <v>18181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18181</v>
      </c>
      <c r="O33" s="47">
        <f t="shared" si="1"/>
        <v>0.29673575975191774</v>
      </c>
      <c r="P33" s="9"/>
    </row>
    <row r="34" spans="1:16" ht="15">
      <c r="A34" s="12"/>
      <c r="B34" s="25">
        <v>335.18</v>
      </c>
      <c r="C34" s="20" t="s">
        <v>123</v>
      </c>
      <c r="D34" s="46">
        <v>3760479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3760479</v>
      </c>
      <c r="O34" s="47">
        <f t="shared" si="1"/>
        <v>61.375534519340626</v>
      </c>
      <c r="P34" s="9"/>
    </row>
    <row r="35" spans="1:16" ht="15">
      <c r="A35" s="12"/>
      <c r="B35" s="25">
        <v>335.29</v>
      </c>
      <c r="C35" s="20" t="s">
        <v>33</v>
      </c>
      <c r="D35" s="46">
        <v>0</v>
      </c>
      <c r="E35" s="46">
        <v>51820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51820</v>
      </c>
      <c r="O35" s="47">
        <f t="shared" si="1"/>
        <v>0.8457646482781133</v>
      </c>
      <c r="P35" s="9"/>
    </row>
    <row r="36" spans="1:16" ht="15">
      <c r="A36" s="12"/>
      <c r="B36" s="25">
        <v>335.49</v>
      </c>
      <c r="C36" s="20" t="s">
        <v>34</v>
      </c>
      <c r="D36" s="46">
        <v>18070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18070</v>
      </c>
      <c r="O36" s="47">
        <f t="shared" si="1"/>
        <v>0.2949241064142321</v>
      </c>
      <c r="P36" s="9"/>
    </row>
    <row r="37" spans="1:16" ht="15">
      <c r="A37" s="12"/>
      <c r="B37" s="25">
        <v>335.5</v>
      </c>
      <c r="C37" s="20" t="s">
        <v>35</v>
      </c>
      <c r="D37" s="46">
        <v>0</v>
      </c>
      <c r="E37" s="46">
        <v>1696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1696</v>
      </c>
      <c r="O37" s="47">
        <f aca="true" t="shared" si="7" ref="O37:O68">(N37/O$78)</f>
        <v>0.027680757303737556</v>
      </c>
      <c r="P37" s="9"/>
    </row>
    <row r="38" spans="1:16" ht="15">
      <c r="A38" s="12"/>
      <c r="B38" s="25">
        <v>337.2</v>
      </c>
      <c r="C38" s="20" t="s">
        <v>36</v>
      </c>
      <c r="D38" s="46">
        <v>185009</v>
      </c>
      <c r="E38" s="46">
        <v>58052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3">SUM(D38:M38)</f>
        <v>243061</v>
      </c>
      <c r="O38" s="47">
        <f t="shared" si="7"/>
        <v>3.96704749469561</v>
      </c>
      <c r="P38" s="9"/>
    </row>
    <row r="39" spans="1:16" ht="15">
      <c r="A39" s="12"/>
      <c r="B39" s="25">
        <v>337.3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25975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25975</v>
      </c>
      <c r="O39" s="47">
        <f t="shared" si="7"/>
        <v>0.42394320221968335</v>
      </c>
      <c r="P39" s="9"/>
    </row>
    <row r="40" spans="1:16" ht="15">
      <c r="A40" s="12"/>
      <c r="B40" s="25">
        <v>337.4</v>
      </c>
      <c r="C40" s="20" t="s">
        <v>38</v>
      </c>
      <c r="D40" s="46">
        <v>95295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95295</v>
      </c>
      <c r="O40" s="47">
        <f t="shared" si="7"/>
        <v>1.5553288722049943</v>
      </c>
      <c r="P40" s="9"/>
    </row>
    <row r="41" spans="1:16" ht="15">
      <c r="A41" s="12"/>
      <c r="B41" s="25">
        <v>338</v>
      </c>
      <c r="C41" s="20" t="s">
        <v>40</v>
      </c>
      <c r="D41" s="46">
        <v>32248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32248</v>
      </c>
      <c r="O41" s="47">
        <f t="shared" si="7"/>
        <v>0.5263260976007834</v>
      </c>
      <c r="P41" s="9"/>
    </row>
    <row r="42" spans="1:16" ht="15">
      <c r="A42" s="12"/>
      <c r="B42" s="25">
        <v>339</v>
      </c>
      <c r="C42" s="20" t="s">
        <v>41</v>
      </c>
      <c r="D42" s="46">
        <v>1741948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1741948</v>
      </c>
      <c r="O42" s="47">
        <f t="shared" si="7"/>
        <v>28.430683858331975</v>
      </c>
      <c r="P42" s="9"/>
    </row>
    <row r="43" spans="1:16" ht="15.75">
      <c r="A43" s="29" t="s">
        <v>46</v>
      </c>
      <c r="B43" s="30"/>
      <c r="C43" s="31"/>
      <c r="D43" s="32">
        <f aca="true" t="shared" si="9" ref="D43:M43">SUM(D44:D57)</f>
        <v>2016832</v>
      </c>
      <c r="E43" s="32">
        <f t="shared" si="9"/>
        <v>2690929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25703847</v>
      </c>
      <c r="J43" s="32">
        <f t="shared" si="9"/>
        <v>5681753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36093361</v>
      </c>
      <c r="O43" s="45">
        <f t="shared" si="7"/>
        <v>589.0870083238126</v>
      </c>
      <c r="P43" s="10"/>
    </row>
    <row r="44" spans="1:16" ht="15">
      <c r="A44" s="12"/>
      <c r="B44" s="25">
        <v>341.2</v>
      </c>
      <c r="C44" s="20" t="s">
        <v>124</v>
      </c>
      <c r="D44" s="46">
        <v>96889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5681753</v>
      </c>
      <c r="K44" s="46">
        <v>0</v>
      </c>
      <c r="L44" s="46">
        <v>0</v>
      </c>
      <c r="M44" s="46">
        <v>0</v>
      </c>
      <c r="N44" s="46">
        <f aca="true" t="shared" si="10" ref="N44:N57">SUM(D44:M44)</f>
        <v>5778642</v>
      </c>
      <c r="O44" s="47">
        <f t="shared" si="7"/>
        <v>94.31437897829281</v>
      </c>
      <c r="P44" s="9"/>
    </row>
    <row r="45" spans="1:16" ht="15">
      <c r="A45" s="12"/>
      <c r="B45" s="25">
        <v>341.9</v>
      </c>
      <c r="C45" s="20" t="s">
        <v>125</v>
      </c>
      <c r="D45" s="46">
        <v>635493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635493</v>
      </c>
      <c r="O45" s="47">
        <f t="shared" si="7"/>
        <v>10.372009139872695</v>
      </c>
      <c r="P45" s="9"/>
    </row>
    <row r="46" spans="1:16" ht="15">
      <c r="A46" s="12"/>
      <c r="B46" s="25">
        <v>342.2</v>
      </c>
      <c r="C46" s="20" t="s">
        <v>52</v>
      </c>
      <c r="D46" s="46">
        <v>0</v>
      </c>
      <c r="E46" s="46">
        <v>2398139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2398139</v>
      </c>
      <c r="O46" s="47">
        <f t="shared" si="7"/>
        <v>39.1405092214787</v>
      </c>
      <c r="P46" s="9"/>
    </row>
    <row r="47" spans="1:16" ht="15">
      <c r="A47" s="12"/>
      <c r="B47" s="25">
        <v>342.9</v>
      </c>
      <c r="C47" s="20" t="s">
        <v>54</v>
      </c>
      <c r="D47" s="46">
        <v>0</v>
      </c>
      <c r="E47" s="46">
        <v>15869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15869</v>
      </c>
      <c r="O47" s="47">
        <f t="shared" si="7"/>
        <v>0.25900114248408684</v>
      </c>
      <c r="P47" s="9"/>
    </row>
    <row r="48" spans="1:16" ht="15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9090173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9090173</v>
      </c>
      <c r="O48" s="47">
        <f t="shared" si="7"/>
        <v>148.36254284315325</v>
      </c>
      <c r="P48" s="9"/>
    </row>
    <row r="49" spans="1:16" ht="15">
      <c r="A49" s="12"/>
      <c r="B49" s="25">
        <v>343.4</v>
      </c>
      <c r="C49" s="20" t="s">
        <v>56</v>
      </c>
      <c r="D49" s="46">
        <v>117962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117962</v>
      </c>
      <c r="O49" s="47">
        <f t="shared" si="7"/>
        <v>1.925281540721397</v>
      </c>
      <c r="P49" s="9"/>
    </row>
    <row r="50" spans="1:16" ht="15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14761566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14761566</v>
      </c>
      <c r="O50" s="47">
        <f t="shared" si="7"/>
        <v>240.92648930961317</v>
      </c>
      <c r="P50" s="9"/>
    </row>
    <row r="51" spans="1:16" ht="15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606214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606214</v>
      </c>
      <c r="O51" s="47">
        <f t="shared" si="7"/>
        <v>9.894140688754693</v>
      </c>
      <c r="P51" s="9"/>
    </row>
    <row r="52" spans="1:16" ht="15">
      <c r="A52" s="12"/>
      <c r="B52" s="25">
        <v>343.9</v>
      </c>
      <c r="C52" s="20" t="s">
        <v>59</v>
      </c>
      <c r="D52" s="46">
        <v>302356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302356</v>
      </c>
      <c r="O52" s="47">
        <f t="shared" si="7"/>
        <v>4.934813122245798</v>
      </c>
      <c r="P52" s="9"/>
    </row>
    <row r="53" spans="1:16" ht="15">
      <c r="A53" s="12"/>
      <c r="B53" s="25">
        <v>344.3</v>
      </c>
      <c r="C53" s="20" t="s">
        <v>126</v>
      </c>
      <c r="D53" s="46">
        <v>32119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32119</v>
      </c>
      <c r="O53" s="47">
        <f t="shared" si="7"/>
        <v>0.5242206626407704</v>
      </c>
      <c r="P53" s="9"/>
    </row>
    <row r="54" spans="1:16" ht="15">
      <c r="A54" s="12"/>
      <c r="B54" s="25">
        <v>347.2</v>
      </c>
      <c r="C54" s="20" t="s">
        <v>61</v>
      </c>
      <c r="D54" s="46">
        <v>767707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767707</v>
      </c>
      <c r="O54" s="47">
        <f t="shared" si="7"/>
        <v>12.529900440672433</v>
      </c>
      <c r="P54" s="9"/>
    </row>
    <row r="55" spans="1:16" ht="15">
      <c r="A55" s="12"/>
      <c r="B55" s="25">
        <v>347.3</v>
      </c>
      <c r="C55" s="20" t="s">
        <v>62</v>
      </c>
      <c r="D55" s="46">
        <v>0</v>
      </c>
      <c r="E55" s="46">
        <v>276921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276921</v>
      </c>
      <c r="O55" s="47">
        <f t="shared" si="7"/>
        <v>4.519683368695936</v>
      </c>
      <c r="P55" s="9"/>
    </row>
    <row r="56" spans="1:16" ht="15">
      <c r="A56" s="12"/>
      <c r="B56" s="25">
        <v>347.4</v>
      </c>
      <c r="C56" s="20" t="s">
        <v>63</v>
      </c>
      <c r="D56" s="46">
        <v>58093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58093</v>
      </c>
      <c r="O56" s="47">
        <f t="shared" si="7"/>
        <v>0.9481475436592133</v>
      </c>
      <c r="P56" s="9"/>
    </row>
    <row r="57" spans="1:16" ht="15">
      <c r="A57" s="12"/>
      <c r="B57" s="25">
        <v>347.9</v>
      </c>
      <c r="C57" s="20" t="s">
        <v>138</v>
      </c>
      <c r="D57" s="46">
        <v>6213</v>
      </c>
      <c r="E57" s="46">
        <v>0</v>
      </c>
      <c r="F57" s="46">
        <v>0</v>
      </c>
      <c r="G57" s="46">
        <v>0</v>
      </c>
      <c r="H57" s="46">
        <v>0</v>
      </c>
      <c r="I57" s="46">
        <v>1245894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1252107</v>
      </c>
      <c r="O57" s="47">
        <f t="shared" si="7"/>
        <v>20.435890321527665</v>
      </c>
      <c r="P57" s="9"/>
    </row>
    <row r="58" spans="1:16" ht="15.75">
      <c r="A58" s="29" t="s">
        <v>47</v>
      </c>
      <c r="B58" s="30"/>
      <c r="C58" s="31"/>
      <c r="D58" s="32">
        <f aca="true" t="shared" si="11" ref="D58:M58">SUM(D59:D60)</f>
        <v>1127722</v>
      </c>
      <c r="E58" s="32">
        <f t="shared" si="11"/>
        <v>190367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1318089</v>
      </c>
      <c r="O58" s="45">
        <f t="shared" si="7"/>
        <v>21.51279582177248</v>
      </c>
      <c r="P58" s="10"/>
    </row>
    <row r="59" spans="1:16" ht="15">
      <c r="A59" s="13"/>
      <c r="B59" s="39">
        <v>351.9</v>
      </c>
      <c r="C59" s="21" t="s">
        <v>127</v>
      </c>
      <c r="D59" s="46">
        <v>387373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387373</v>
      </c>
      <c r="O59" s="47">
        <f t="shared" si="7"/>
        <v>6.322392688101845</v>
      </c>
      <c r="P59" s="9"/>
    </row>
    <row r="60" spans="1:16" ht="15">
      <c r="A60" s="13"/>
      <c r="B60" s="39">
        <v>354</v>
      </c>
      <c r="C60" s="21" t="s">
        <v>66</v>
      </c>
      <c r="D60" s="46">
        <v>740349</v>
      </c>
      <c r="E60" s="46">
        <v>190367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930716</v>
      </c>
      <c r="O60" s="47">
        <f t="shared" si="7"/>
        <v>15.190403133670639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SUM(D62:D71)</f>
        <v>4325747</v>
      </c>
      <c r="E61" s="32">
        <f t="shared" si="12"/>
        <v>477497</v>
      </c>
      <c r="F61" s="32">
        <f t="shared" si="12"/>
        <v>2471</v>
      </c>
      <c r="G61" s="32">
        <f t="shared" si="12"/>
        <v>102050</v>
      </c>
      <c r="H61" s="32">
        <f t="shared" si="12"/>
        <v>0</v>
      </c>
      <c r="I61" s="32">
        <f t="shared" si="12"/>
        <v>163061</v>
      </c>
      <c r="J61" s="32">
        <f t="shared" si="12"/>
        <v>609203</v>
      </c>
      <c r="K61" s="32">
        <f t="shared" si="12"/>
        <v>25163594</v>
      </c>
      <c r="L61" s="32">
        <f t="shared" si="12"/>
        <v>0</v>
      </c>
      <c r="M61" s="32">
        <f t="shared" si="12"/>
        <v>0</v>
      </c>
      <c r="N61" s="32">
        <f>SUM(D61:M61)</f>
        <v>30843623</v>
      </c>
      <c r="O61" s="45">
        <f t="shared" si="7"/>
        <v>503.40497796637834</v>
      </c>
      <c r="P61" s="10"/>
    </row>
    <row r="62" spans="1:16" ht="15">
      <c r="A62" s="12"/>
      <c r="B62" s="25">
        <v>361.1</v>
      </c>
      <c r="C62" s="20" t="s">
        <v>68</v>
      </c>
      <c r="D62" s="46">
        <v>142151</v>
      </c>
      <c r="E62" s="46">
        <v>68410</v>
      </c>
      <c r="F62" s="46">
        <v>4099</v>
      </c>
      <c r="G62" s="46">
        <v>97224</v>
      </c>
      <c r="H62" s="46">
        <v>0</v>
      </c>
      <c r="I62" s="46">
        <v>196044</v>
      </c>
      <c r="J62" s="46">
        <v>33882</v>
      </c>
      <c r="K62" s="46">
        <v>783160</v>
      </c>
      <c r="L62" s="46">
        <v>0</v>
      </c>
      <c r="M62" s="46">
        <v>0</v>
      </c>
      <c r="N62" s="46">
        <f>SUM(D62:M62)</f>
        <v>1324970</v>
      </c>
      <c r="O62" s="47">
        <f t="shared" si="7"/>
        <v>21.625102007507753</v>
      </c>
      <c r="P62" s="9"/>
    </row>
    <row r="63" spans="1:16" ht="15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1809245</v>
      </c>
      <c r="L63" s="46">
        <v>0</v>
      </c>
      <c r="M63" s="46">
        <v>0</v>
      </c>
      <c r="N63" s="46">
        <f aca="true" t="shared" si="13" ref="N63:N71">SUM(D63:M63)</f>
        <v>1809245</v>
      </c>
      <c r="O63" s="47">
        <f t="shared" si="7"/>
        <v>29.529051738207933</v>
      </c>
      <c r="P63" s="9"/>
    </row>
    <row r="64" spans="1:16" ht="15">
      <c r="A64" s="12"/>
      <c r="B64" s="25">
        <v>361.3</v>
      </c>
      <c r="C64" s="20" t="s">
        <v>70</v>
      </c>
      <c r="D64" s="46">
        <v>-46221</v>
      </c>
      <c r="E64" s="46">
        <v>-22919</v>
      </c>
      <c r="F64" s="46">
        <v>-1628</v>
      </c>
      <c r="G64" s="46">
        <v>-31216</v>
      </c>
      <c r="H64" s="46">
        <v>0</v>
      </c>
      <c r="I64" s="46">
        <v>-64863</v>
      </c>
      <c r="J64" s="46">
        <v>-11070</v>
      </c>
      <c r="K64" s="46">
        <v>3415910</v>
      </c>
      <c r="L64" s="46">
        <v>0</v>
      </c>
      <c r="M64" s="46">
        <v>0</v>
      </c>
      <c r="N64" s="46">
        <f t="shared" si="13"/>
        <v>3237993</v>
      </c>
      <c r="O64" s="47">
        <f t="shared" si="7"/>
        <v>52.84793536804309</v>
      </c>
      <c r="P64" s="9"/>
    </row>
    <row r="65" spans="1:16" ht="15">
      <c r="A65" s="12"/>
      <c r="B65" s="25">
        <v>361.4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9906050</v>
      </c>
      <c r="L65" s="46">
        <v>0</v>
      </c>
      <c r="M65" s="46">
        <v>0</v>
      </c>
      <c r="N65" s="46">
        <f t="shared" si="13"/>
        <v>9906050</v>
      </c>
      <c r="O65" s="47">
        <f t="shared" si="7"/>
        <v>161.6786355475763</v>
      </c>
      <c r="P65" s="9"/>
    </row>
    <row r="66" spans="1:16" ht="15">
      <c r="A66" s="12"/>
      <c r="B66" s="25">
        <v>362</v>
      </c>
      <c r="C66" s="20" t="s">
        <v>72</v>
      </c>
      <c r="D66" s="46">
        <v>796989</v>
      </c>
      <c r="E66" s="46">
        <v>0</v>
      </c>
      <c r="F66" s="46">
        <v>0</v>
      </c>
      <c r="G66" s="46">
        <v>1000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797989</v>
      </c>
      <c r="O66" s="47">
        <f t="shared" si="7"/>
        <v>13.024139056634569</v>
      </c>
      <c r="P66" s="9"/>
    </row>
    <row r="67" spans="1:16" ht="15">
      <c r="A67" s="12"/>
      <c r="B67" s="25">
        <v>364</v>
      </c>
      <c r="C67" s="20" t="s">
        <v>129</v>
      </c>
      <c r="D67" s="46">
        <v>96171</v>
      </c>
      <c r="E67" s="46">
        <v>16444</v>
      </c>
      <c r="F67" s="46">
        <v>0</v>
      </c>
      <c r="G67" s="46">
        <v>0</v>
      </c>
      <c r="H67" s="46">
        <v>0</v>
      </c>
      <c r="I67" s="46">
        <v>25222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137837</v>
      </c>
      <c r="O67" s="47">
        <f t="shared" si="7"/>
        <v>2.2496654153745714</v>
      </c>
      <c r="P67" s="9"/>
    </row>
    <row r="68" spans="1:16" ht="15">
      <c r="A68" s="12"/>
      <c r="B68" s="25">
        <v>365</v>
      </c>
      <c r="C68" s="20" t="s">
        <v>130</v>
      </c>
      <c r="D68" s="46">
        <v>3189</v>
      </c>
      <c r="E68" s="46">
        <v>0</v>
      </c>
      <c r="F68" s="46">
        <v>0</v>
      </c>
      <c r="G68" s="46">
        <v>0</v>
      </c>
      <c r="H68" s="46">
        <v>0</v>
      </c>
      <c r="I68" s="46">
        <v>4352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7541</v>
      </c>
      <c r="O68" s="47">
        <f t="shared" si="7"/>
        <v>0.12307817855394157</v>
      </c>
      <c r="P68" s="9"/>
    </row>
    <row r="69" spans="1:16" ht="15">
      <c r="A69" s="12"/>
      <c r="B69" s="25">
        <v>366</v>
      </c>
      <c r="C69" s="20" t="s">
        <v>75</v>
      </c>
      <c r="D69" s="46">
        <v>6248</v>
      </c>
      <c r="E69" s="46">
        <v>16826</v>
      </c>
      <c r="F69" s="46">
        <v>0</v>
      </c>
      <c r="G69" s="46">
        <v>17310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40384</v>
      </c>
      <c r="O69" s="47">
        <f aca="true" t="shared" si="14" ref="O69:O76">(N69/O$78)</f>
        <v>0.6591153908927697</v>
      </c>
      <c r="P69" s="9"/>
    </row>
    <row r="70" spans="1:16" ht="15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9249229</v>
      </c>
      <c r="L70" s="46">
        <v>0</v>
      </c>
      <c r="M70" s="46">
        <v>0</v>
      </c>
      <c r="N70" s="46">
        <f t="shared" si="13"/>
        <v>9249229</v>
      </c>
      <c r="O70" s="47">
        <f t="shared" si="14"/>
        <v>150.9585278276481</v>
      </c>
      <c r="P70" s="9"/>
    </row>
    <row r="71" spans="1:16" ht="15">
      <c r="A71" s="12"/>
      <c r="B71" s="25">
        <v>369.9</v>
      </c>
      <c r="C71" s="20" t="s">
        <v>77</v>
      </c>
      <c r="D71" s="46">
        <v>3327220</v>
      </c>
      <c r="E71" s="46">
        <v>398736</v>
      </c>
      <c r="F71" s="46">
        <v>0</v>
      </c>
      <c r="G71" s="46">
        <v>17732</v>
      </c>
      <c r="H71" s="46">
        <v>0</v>
      </c>
      <c r="I71" s="46">
        <v>2306</v>
      </c>
      <c r="J71" s="46">
        <v>586391</v>
      </c>
      <c r="K71" s="46">
        <v>0</v>
      </c>
      <c r="L71" s="46">
        <v>0</v>
      </c>
      <c r="M71" s="46">
        <v>0</v>
      </c>
      <c r="N71" s="46">
        <f t="shared" si="13"/>
        <v>4332385</v>
      </c>
      <c r="O71" s="47">
        <f t="shared" si="14"/>
        <v>70.70972743593929</v>
      </c>
      <c r="P71" s="9"/>
    </row>
    <row r="72" spans="1:16" ht="15.75">
      <c r="A72" s="29" t="s">
        <v>48</v>
      </c>
      <c r="B72" s="30"/>
      <c r="C72" s="31"/>
      <c r="D72" s="32">
        <f aca="true" t="shared" si="15" ref="D72:M72">SUM(D73:D75)</f>
        <v>2608924</v>
      </c>
      <c r="E72" s="32">
        <f t="shared" si="15"/>
        <v>6369790</v>
      </c>
      <c r="F72" s="32">
        <f t="shared" si="15"/>
        <v>2475300</v>
      </c>
      <c r="G72" s="32">
        <f t="shared" si="15"/>
        <v>18789363</v>
      </c>
      <c r="H72" s="32">
        <f t="shared" si="15"/>
        <v>0</v>
      </c>
      <c r="I72" s="32">
        <f t="shared" si="15"/>
        <v>6003689</v>
      </c>
      <c r="J72" s="32">
        <f t="shared" si="15"/>
        <v>650000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36897066</v>
      </c>
      <c r="O72" s="45">
        <f t="shared" si="14"/>
        <v>602.2044393667373</v>
      </c>
      <c r="P72" s="9"/>
    </row>
    <row r="73" spans="1:16" ht="15">
      <c r="A73" s="12"/>
      <c r="B73" s="25">
        <v>381</v>
      </c>
      <c r="C73" s="20" t="s">
        <v>78</v>
      </c>
      <c r="D73" s="46">
        <v>2608924</v>
      </c>
      <c r="E73" s="46">
        <v>6369790</v>
      </c>
      <c r="F73" s="46">
        <v>2475300</v>
      </c>
      <c r="G73" s="46">
        <v>2169363</v>
      </c>
      <c r="H73" s="46">
        <v>0</v>
      </c>
      <c r="I73" s="46">
        <v>2145249</v>
      </c>
      <c r="J73" s="46">
        <v>650000</v>
      </c>
      <c r="K73" s="46">
        <v>0</v>
      </c>
      <c r="L73" s="46">
        <v>0</v>
      </c>
      <c r="M73" s="46">
        <v>0</v>
      </c>
      <c r="N73" s="46">
        <f>SUM(D73:M73)</f>
        <v>16418626</v>
      </c>
      <c r="O73" s="47">
        <f t="shared" si="14"/>
        <v>267.9716990370491</v>
      </c>
      <c r="P73" s="9"/>
    </row>
    <row r="74" spans="1:16" ht="15">
      <c r="A74" s="12"/>
      <c r="B74" s="25">
        <v>384</v>
      </c>
      <c r="C74" s="20" t="s">
        <v>79</v>
      </c>
      <c r="D74" s="46">
        <v>0</v>
      </c>
      <c r="E74" s="46">
        <v>0</v>
      </c>
      <c r="F74" s="46">
        <v>0</v>
      </c>
      <c r="G74" s="46">
        <v>16620000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16620000</v>
      </c>
      <c r="O74" s="47">
        <f t="shared" si="14"/>
        <v>271.2583646156357</v>
      </c>
      <c r="P74" s="9"/>
    </row>
    <row r="75" spans="1:16" ht="15.75" thickBot="1">
      <c r="A75" s="12"/>
      <c r="B75" s="25">
        <v>389.4</v>
      </c>
      <c r="C75" s="20" t="s">
        <v>139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3858440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3858440</v>
      </c>
      <c r="O75" s="47">
        <f t="shared" si="14"/>
        <v>62.974375714052556</v>
      </c>
      <c r="P75" s="9"/>
    </row>
    <row r="76" spans="1:119" ht="16.5" thickBot="1">
      <c r="A76" s="14" t="s">
        <v>64</v>
      </c>
      <c r="B76" s="23"/>
      <c r="C76" s="22"/>
      <c r="D76" s="15">
        <f aca="true" t="shared" si="16" ref="D76:M76">SUM(D5,D15,D26,D43,D58,D61,D72)</f>
        <v>50060469</v>
      </c>
      <c r="E76" s="15">
        <f t="shared" si="16"/>
        <v>25268416</v>
      </c>
      <c r="F76" s="15">
        <f t="shared" si="16"/>
        <v>2743295</v>
      </c>
      <c r="G76" s="15">
        <f t="shared" si="16"/>
        <v>19189187</v>
      </c>
      <c r="H76" s="15">
        <f t="shared" si="16"/>
        <v>0</v>
      </c>
      <c r="I76" s="15">
        <f t="shared" si="16"/>
        <v>37363680</v>
      </c>
      <c r="J76" s="15">
        <f t="shared" si="16"/>
        <v>6940956</v>
      </c>
      <c r="K76" s="15">
        <f t="shared" si="16"/>
        <v>26264272</v>
      </c>
      <c r="L76" s="15">
        <f t="shared" si="16"/>
        <v>0</v>
      </c>
      <c r="M76" s="15">
        <f t="shared" si="16"/>
        <v>0</v>
      </c>
      <c r="N76" s="15">
        <f>SUM(D76:M76)</f>
        <v>167830275</v>
      </c>
      <c r="O76" s="38">
        <f t="shared" si="14"/>
        <v>2739.191692508569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140</v>
      </c>
      <c r="M78" s="48"/>
      <c r="N78" s="48"/>
      <c r="O78" s="43">
        <v>61270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26215541</v>
      </c>
      <c r="E5" s="27">
        <f t="shared" si="0"/>
        <v>368966</v>
      </c>
      <c r="F5" s="27">
        <f t="shared" si="0"/>
        <v>265895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1047602</v>
      </c>
      <c r="L5" s="27">
        <f t="shared" si="0"/>
        <v>0</v>
      </c>
      <c r="M5" s="27">
        <f t="shared" si="0"/>
        <v>0</v>
      </c>
      <c r="N5" s="28">
        <f>SUM(D5:M5)</f>
        <v>27898004</v>
      </c>
      <c r="O5" s="33">
        <f aca="true" t="shared" si="1" ref="O5:O36">(N5/O$73)</f>
        <v>456.52109311078385</v>
      </c>
      <c r="P5" s="6"/>
    </row>
    <row r="6" spans="1:16" ht="15">
      <c r="A6" s="12"/>
      <c r="B6" s="25">
        <v>311</v>
      </c>
      <c r="C6" s="20" t="s">
        <v>2</v>
      </c>
      <c r="D6" s="46">
        <v>17144384</v>
      </c>
      <c r="E6" s="46">
        <v>0</v>
      </c>
      <c r="F6" s="46">
        <v>265895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17410279</v>
      </c>
      <c r="O6" s="47">
        <f t="shared" si="1"/>
        <v>284.9006545573556</v>
      </c>
      <c r="P6" s="9"/>
    </row>
    <row r="7" spans="1:16" ht="15">
      <c r="A7" s="12"/>
      <c r="B7" s="25">
        <v>312.41</v>
      </c>
      <c r="C7" s="20" t="s">
        <v>92</v>
      </c>
      <c r="D7" s="46">
        <v>599630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599630</v>
      </c>
      <c r="O7" s="47">
        <f t="shared" si="1"/>
        <v>9.81230567828506</v>
      </c>
      <c r="P7" s="9"/>
    </row>
    <row r="8" spans="1:16" ht="15">
      <c r="A8" s="12"/>
      <c r="B8" s="25">
        <v>312.42</v>
      </c>
      <c r="C8" s="20" t="s">
        <v>93</v>
      </c>
      <c r="D8" s="46">
        <v>63504</v>
      </c>
      <c r="E8" s="46">
        <v>368966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432470</v>
      </c>
      <c r="O8" s="47">
        <f t="shared" si="1"/>
        <v>7.076910489281623</v>
      </c>
      <c r="P8" s="9"/>
    </row>
    <row r="9" spans="1:16" ht="15">
      <c r="A9" s="12"/>
      <c r="B9" s="25">
        <v>312.51</v>
      </c>
      <c r="C9" s="20" t="s">
        <v>88</v>
      </c>
      <c r="D9" s="46">
        <v>616524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616524</v>
      </c>
      <c r="L9" s="46">
        <v>0</v>
      </c>
      <c r="M9" s="46">
        <v>0</v>
      </c>
      <c r="N9" s="46">
        <f>SUM(D9:M9)</f>
        <v>1233048</v>
      </c>
      <c r="O9" s="47">
        <f t="shared" si="1"/>
        <v>20.177515954835542</v>
      </c>
      <c r="P9" s="9"/>
    </row>
    <row r="10" spans="1:16" ht="15">
      <c r="A10" s="12"/>
      <c r="B10" s="25">
        <v>312.52</v>
      </c>
      <c r="C10" s="20" t="s">
        <v>118</v>
      </c>
      <c r="D10" s="46">
        <v>431078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431078</v>
      </c>
      <c r="L10" s="46">
        <v>0</v>
      </c>
      <c r="M10" s="46">
        <v>0</v>
      </c>
      <c r="N10" s="46">
        <f>SUM(D10:M10)</f>
        <v>862156</v>
      </c>
      <c r="O10" s="47">
        <f t="shared" si="1"/>
        <v>14.108263786614302</v>
      </c>
      <c r="P10" s="9"/>
    </row>
    <row r="11" spans="1:16" ht="15">
      <c r="A11" s="12"/>
      <c r="B11" s="25">
        <v>314.1</v>
      </c>
      <c r="C11" s="20" t="s">
        <v>100</v>
      </c>
      <c r="D11" s="46">
        <v>3802920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3802920</v>
      </c>
      <c r="O11" s="47">
        <f t="shared" si="1"/>
        <v>62.23073146784487</v>
      </c>
      <c r="P11" s="9"/>
    </row>
    <row r="12" spans="1:16" ht="15">
      <c r="A12" s="12"/>
      <c r="B12" s="25">
        <v>314.8</v>
      </c>
      <c r="C12" s="20" t="s">
        <v>11</v>
      </c>
      <c r="D12" s="46">
        <v>123416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123416</v>
      </c>
      <c r="O12" s="47">
        <f t="shared" si="1"/>
        <v>2.0195712649320896</v>
      </c>
      <c r="P12" s="9"/>
    </row>
    <row r="13" spans="1:16" ht="15">
      <c r="A13" s="12"/>
      <c r="B13" s="25">
        <v>315</v>
      </c>
      <c r="C13" s="20" t="s">
        <v>119</v>
      </c>
      <c r="D13" s="46">
        <v>2679796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2679796</v>
      </c>
      <c r="O13" s="47">
        <f t="shared" si="1"/>
        <v>43.85200458190149</v>
      </c>
      <c r="P13" s="9"/>
    </row>
    <row r="14" spans="1:16" ht="15">
      <c r="A14" s="12"/>
      <c r="B14" s="25">
        <v>316</v>
      </c>
      <c r="C14" s="20" t="s">
        <v>120</v>
      </c>
      <c r="D14" s="46">
        <v>754289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754289</v>
      </c>
      <c r="O14" s="47">
        <f t="shared" si="1"/>
        <v>12.343135329733268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SUM(D16:D19)</f>
        <v>4714972</v>
      </c>
      <c r="E15" s="32">
        <f t="shared" si="3"/>
        <v>13678438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5268150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23661560</v>
      </c>
      <c r="O15" s="45">
        <f t="shared" si="1"/>
        <v>387.1962035673376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1984078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1984078</v>
      </c>
      <c r="O16" s="47">
        <f t="shared" si="1"/>
        <v>32.46732122402226</v>
      </c>
      <c r="P16" s="9"/>
    </row>
    <row r="17" spans="1:16" ht="15">
      <c r="A17" s="12"/>
      <c r="B17" s="25">
        <v>323.1</v>
      </c>
      <c r="C17" s="20" t="s">
        <v>15</v>
      </c>
      <c r="D17" s="46">
        <v>4714972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4714972</v>
      </c>
      <c r="O17" s="47">
        <f t="shared" si="1"/>
        <v>77.15549009982</v>
      </c>
      <c r="P17" s="9"/>
    </row>
    <row r="18" spans="1:16" ht="15">
      <c r="A18" s="12"/>
      <c r="B18" s="25">
        <v>325.2</v>
      </c>
      <c r="C18" s="20" t="s">
        <v>104</v>
      </c>
      <c r="D18" s="46">
        <v>0</v>
      </c>
      <c r="E18" s="46">
        <v>11694360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11694360</v>
      </c>
      <c r="O18" s="47">
        <f t="shared" si="1"/>
        <v>191.36573392243494</v>
      </c>
      <c r="P18" s="9"/>
    </row>
    <row r="19" spans="1:16" ht="15">
      <c r="A19" s="12"/>
      <c r="B19" s="25">
        <v>329</v>
      </c>
      <c r="C19" s="20" t="s">
        <v>105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5268150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5268150</v>
      </c>
      <c r="O19" s="47">
        <f t="shared" si="1"/>
        <v>86.20765832106038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SUM(D21:D38)</f>
        <v>7388857</v>
      </c>
      <c r="E20" s="32">
        <f t="shared" si="5"/>
        <v>1263211</v>
      </c>
      <c r="F20" s="32">
        <f t="shared" si="5"/>
        <v>0</v>
      </c>
      <c r="G20" s="32">
        <f t="shared" si="5"/>
        <v>907320</v>
      </c>
      <c r="H20" s="32">
        <f t="shared" si="5"/>
        <v>0</v>
      </c>
      <c r="I20" s="32">
        <f t="shared" si="5"/>
        <v>25926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9585314</v>
      </c>
      <c r="O20" s="45">
        <f t="shared" si="1"/>
        <v>156.85344460808378</v>
      </c>
      <c r="P20" s="10"/>
    </row>
    <row r="21" spans="1:16" ht="15">
      <c r="A21" s="12"/>
      <c r="B21" s="25">
        <v>331.1</v>
      </c>
      <c r="C21" s="20" t="s">
        <v>20</v>
      </c>
      <c r="D21" s="46">
        <v>42176</v>
      </c>
      <c r="E21" s="46">
        <v>6490</v>
      </c>
      <c r="F21" s="46">
        <v>0</v>
      </c>
      <c r="G21" s="46">
        <v>26673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75339</v>
      </c>
      <c r="O21" s="47">
        <f t="shared" si="1"/>
        <v>1.2328424153166422</v>
      </c>
      <c r="P21" s="9"/>
    </row>
    <row r="22" spans="1:16" ht="15">
      <c r="A22" s="12"/>
      <c r="B22" s="25">
        <v>331.2</v>
      </c>
      <c r="C22" s="20" t="s">
        <v>21</v>
      </c>
      <c r="D22" s="46">
        <v>0</v>
      </c>
      <c r="E22" s="46">
        <v>7928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7928</v>
      </c>
      <c r="O22" s="47">
        <f t="shared" si="1"/>
        <v>0.12973326787759779</v>
      </c>
      <c r="P22" s="9"/>
    </row>
    <row r="23" spans="1:16" ht="15">
      <c r="A23" s="12"/>
      <c r="B23" s="25">
        <v>331.49</v>
      </c>
      <c r="C23" s="20" t="s">
        <v>106</v>
      </c>
      <c r="D23" s="46">
        <v>0</v>
      </c>
      <c r="E23" s="46">
        <v>0</v>
      </c>
      <c r="F23" s="46">
        <v>0</v>
      </c>
      <c r="G23" s="46">
        <v>725800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725800</v>
      </c>
      <c r="O23" s="47">
        <f t="shared" si="1"/>
        <v>11.876943217149403</v>
      </c>
      <c r="P23" s="9"/>
    </row>
    <row r="24" spans="1:16" ht="15">
      <c r="A24" s="12"/>
      <c r="B24" s="25">
        <v>331.5</v>
      </c>
      <c r="C24" s="20" t="s">
        <v>23</v>
      </c>
      <c r="D24" s="46">
        <v>0</v>
      </c>
      <c r="E24" s="46">
        <v>915730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915730</v>
      </c>
      <c r="O24" s="47">
        <f t="shared" si="1"/>
        <v>14.98494518082147</v>
      </c>
      <c r="P24" s="9"/>
    </row>
    <row r="25" spans="1:16" ht="15">
      <c r="A25" s="12"/>
      <c r="B25" s="25">
        <v>334.2</v>
      </c>
      <c r="C25" s="20" t="s">
        <v>26</v>
      </c>
      <c r="D25" s="46">
        <v>0</v>
      </c>
      <c r="E25" s="46">
        <v>73747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73747</v>
      </c>
      <c r="O25" s="47">
        <f t="shared" si="1"/>
        <v>1.2067910325642284</v>
      </c>
      <c r="P25" s="9"/>
    </row>
    <row r="26" spans="1:16" ht="15">
      <c r="A26" s="12"/>
      <c r="B26" s="25">
        <v>334.5</v>
      </c>
      <c r="C26" s="20" t="s">
        <v>28</v>
      </c>
      <c r="D26" s="46">
        <v>0</v>
      </c>
      <c r="E26" s="46">
        <v>98495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98495</v>
      </c>
      <c r="O26" s="47">
        <f t="shared" si="1"/>
        <v>1.6117656684666994</v>
      </c>
      <c r="P26" s="9"/>
    </row>
    <row r="27" spans="1:16" ht="15">
      <c r="A27" s="12"/>
      <c r="B27" s="25">
        <v>334.7</v>
      </c>
      <c r="C27" s="20" t="s">
        <v>29</v>
      </c>
      <c r="D27" s="46">
        <v>0</v>
      </c>
      <c r="E27" s="46">
        <v>0</v>
      </c>
      <c r="F27" s="46">
        <v>0</v>
      </c>
      <c r="G27" s="46">
        <v>96752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96752</v>
      </c>
      <c r="O27" s="47">
        <f t="shared" si="1"/>
        <v>1.5832433316969399</v>
      </c>
      <c r="P27" s="9"/>
    </row>
    <row r="28" spans="1:16" ht="15">
      <c r="A28" s="12"/>
      <c r="B28" s="25">
        <v>335.12</v>
      </c>
      <c r="C28" s="20" t="s">
        <v>121</v>
      </c>
      <c r="D28" s="46">
        <v>1825515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1825515</v>
      </c>
      <c r="O28" s="47">
        <f t="shared" si="1"/>
        <v>29.87260677466863</v>
      </c>
      <c r="P28" s="9"/>
    </row>
    <row r="29" spans="1:16" ht="15">
      <c r="A29" s="12"/>
      <c r="B29" s="25">
        <v>335.15</v>
      </c>
      <c r="C29" s="20" t="s">
        <v>122</v>
      </c>
      <c r="D29" s="46">
        <v>13811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13811</v>
      </c>
      <c r="O29" s="47">
        <f t="shared" si="1"/>
        <v>0.22600229095074456</v>
      </c>
      <c r="P29" s="9"/>
    </row>
    <row r="30" spans="1:16" ht="15">
      <c r="A30" s="12"/>
      <c r="B30" s="25">
        <v>335.18</v>
      </c>
      <c r="C30" s="20" t="s">
        <v>123</v>
      </c>
      <c r="D30" s="46">
        <v>3545802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3545802</v>
      </c>
      <c r="O30" s="47">
        <f t="shared" si="1"/>
        <v>58.02326951399117</v>
      </c>
      <c r="P30" s="9"/>
    </row>
    <row r="31" spans="1:16" ht="15">
      <c r="A31" s="12"/>
      <c r="B31" s="25">
        <v>335.29</v>
      </c>
      <c r="C31" s="20" t="s">
        <v>33</v>
      </c>
      <c r="D31" s="46">
        <v>0</v>
      </c>
      <c r="E31" s="46">
        <v>48590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48590</v>
      </c>
      <c r="O31" s="47">
        <f t="shared" si="1"/>
        <v>0.7951235477008672</v>
      </c>
      <c r="P31" s="9"/>
    </row>
    <row r="32" spans="1:16" ht="15">
      <c r="A32" s="12"/>
      <c r="B32" s="25">
        <v>335.49</v>
      </c>
      <c r="C32" s="20" t="s">
        <v>34</v>
      </c>
      <c r="D32" s="46">
        <v>17386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17386</v>
      </c>
      <c r="O32" s="47">
        <f t="shared" si="1"/>
        <v>0.2845033546064474</v>
      </c>
      <c r="P32" s="9"/>
    </row>
    <row r="33" spans="1:16" ht="15">
      <c r="A33" s="12"/>
      <c r="B33" s="25">
        <v>335.5</v>
      </c>
      <c r="C33" s="20" t="s">
        <v>35</v>
      </c>
      <c r="D33" s="46">
        <v>0</v>
      </c>
      <c r="E33" s="46">
        <v>22032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22032</v>
      </c>
      <c r="O33" s="47">
        <f t="shared" si="1"/>
        <v>0.3605301914580265</v>
      </c>
      <c r="P33" s="9"/>
    </row>
    <row r="34" spans="1:16" ht="15">
      <c r="A34" s="12"/>
      <c r="B34" s="25">
        <v>337.2</v>
      </c>
      <c r="C34" s="20" t="s">
        <v>36</v>
      </c>
      <c r="D34" s="46">
        <v>46252</v>
      </c>
      <c r="E34" s="46">
        <v>90199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136451</v>
      </c>
      <c r="O34" s="47">
        <f t="shared" si="1"/>
        <v>2.2328751431844216</v>
      </c>
      <c r="P34" s="9"/>
    </row>
    <row r="35" spans="1:16" ht="15">
      <c r="A35" s="12"/>
      <c r="B35" s="25">
        <v>337.3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25926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25926</v>
      </c>
      <c r="O35" s="47">
        <f t="shared" si="1"/>
        <v>0.4242513500245459</v>
      </c>
      <c r="P35" s="9"/>
    </row>
    <row r="36" spans="1:16" ht="15">
      <c r="A36" s="12"/>
      <c r="B36" s="25">
        <v>337.4</v>
      </c>
      <c r="C36" s="20" t="s">
        <v>38</v>
      </c>
      <c r="D36" s="46">
        <v>147955</v>
      </c>
      <c r="E36" s="46">
        <v>0</v>
      </c>
      <c r="F36" s="46">
        <v>0</v>
      </c>
      <c r="G36" s="46">
        <v>58095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206050</v>
      </c>
      <c r="O36" s="47">
        <f t="shared" si="1"/>
        <v>3.371788577974145</v>
      </c>
      <c r="P36" s="9"/>
    </row>
    <row r="37" spans="1:16" ht="15">
      <c r="A37" s="12"/>
      <c r="B37" s="25">
        <v>338</v>
      </c>
      <c r="C37" s="20" t="s">
        <v>40</v>
      </c>
      <c r="D37" s="46">
        <v>61817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61817</v>
      </c>
      <c r="O37" s="47">
        <f aca="true" t="shared" si="8" ref="O37:O68">(N37/O$73)</f>
        <v>1.0115693012600229</v>
      </c>
      <c r="P37" s="9"/>
    </row>
    <row r="38" spans="1:16" ht="15">
      <c r="A38" s="12"/>
      <c r="B38" s="25">
        <v>339</v>
      </c>
      <c r="C38" s="20" t="s">
        <v>41</v>
      </c>
      <c r="D38" s="46">
        <v>1688143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1688143</v>
      </c>
      <c r="O38" s="47">
        <f t="shared" si="8"/>
        <v>27.624660448371788</v>
      </c>
      <c r="P38" s="9"/>
    </row>
    <row r="39" spans="1:16" ht="15.75">
      <c r="A39" s="29" t="s">
        <v>46</v>
      </c>
      <c r="B39" s="30"/>
      <c r="C39" s="31"/>
      <c r="D39" s="32">
        <f aca="true" t="shared" si="9" ref="D39:M39">SUM(D40:D52)</f>
        <v>1500269</v>
      </c>
      <c r="E39" s="32">
        <f t="shared" si="9"/>
        <v>2119630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23219968</v>
      </c>
      <c r="J39" s="32">
        <f t="shared" si="9"/>
        <v>4758458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31598325</v>
      </c>
      <c r="O39" s="45">
        <f t="shared" si="8"/>
        <v>517.0729013254786</v>
      </c>
      <c r="P39" s="10"/>
    </row>
    <row r="40" spans="1:16" ht="15">
      <c r="A40" s="12"/>
      <c r="B40" s="25">
        <v>341.2</v>
      </c>
      <c r="C40" s="20" t="s">
        <v>124</v>
      </c>
      <c r="D40" s="46">
        <v>88437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4758458</v>
      </c>
      <c r="K40" s="46">
        <v>0</v>
      </c>
      <c r="L40" s="46">
        <v>0</v>
      </c>
      <c r="M40" s="46">
        <v>0</v>
      </c>
      <c r="N40" s="46">
        <f aca="true" t="shared" si="10" ref="N40:N52">SUM(D40:M40)</f>
        <v>4846895</v>
      </c>
      <c r="O40" s="47">
        <f t="shared" si="8"/>
        <v>79.31426935035182</v>
      </c>
      <c r="P40" s="9"/>
    </row>
    <row r="41" spans="1:16" ht="15">
      <c r="A41" s="12"/>
      <c r="B41" s="25">
        <v>341.9</v>
      </c>
      <c r="C41" s="20" t="s">
        <v>125</v>
      </c>
      <c r="D41" s="46">
        <v>304038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304038</v>
      </c>
      <c r="O41" s="47">
        <f t="shared" si="8"/>
        <v>4.975257731958763</v>
      </c>
      <c r="P41" s="9"/>
    </row>
    <row r="42" spans="1:16" ht="15">
      <c r="A42" s="12"/>
      <c r="B42" s="25">
        <v>342.2</v>
      </c>
      <c r="C42" s="20" t="s">
        <v>52</v>
      </c>
      <c r="D42" s="46">
        <v>0</v>
      </c>
      <c r="E42" s="46">
        <v>2048965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2048965</v>
      </c>
      <c r="O42" s="47">
        <f t="shared" si="8"/>
        <v>33.52912780232368</v>
      </c>
      <c r="P42" s="9"/>
    </row>
    <row r="43" spans="1:16" ht="15">
      <c r="A43" s="12"/>
      <c r="B43" s="25">
        <v>342.9</v>
      </c>
      <c r="C43" s="20" t="s">
        <v>54</v>
      </c>
      <c r="D43" s="46">
        <v>0</v>
      </c>
      <c r="E43" s="46">
        <v>8807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8807</v>
      </c>
      <c r="O43" s="47">
        <f t="shared" si="8"/>
        <v>0.1441171657666503</v>
      </c>
      <c r="P43" s="9"/>
    </row>
    <row r="44" spans="1:16" ht="15">
      <c r="A44" s="12"/>
      <c r="B44" s="25">
        <v>343.3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8569251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8569251</v>
      </c>
      <c r="O44" s="47">
        <f t="shared" si="8"/>
        <v>140.22665684830633</v>
      </c>
      <c r="P44" s="9"/>
    </row>
    <row r="45" spans="1:16" ht="15">
      <c r="A45" s="12"/>
      <c r="B45" s="25">
        <v>343.4</v>
      </c>
      <c r="C45" s="20" t="s">
        <v>56</v>
      </c>
      <c r="D45" s="46">
        <v>218527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218527</v>
      </c>
      <c r="O45" s="47">
        <f t="shared" si="8"/>
        <v>3.5759613811160205</v>
      </c>
      <c r="P45" s="9"/>
    </row>
    <row r="46" spans="1:16" ht="15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14078326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14078326</v>
      </c>
      <c r="O46" s="47">
        <f t="shared" si="8"/>
        <v>230.3767959417444</v>
      </c>
      <c r="P46" s="9"/>
    </row>
    <row r="47" spans="1:16" ht="15">
      <c r="A47" s="12"/>
      <c r="B47" s="25">
        <v>343.6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572391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572391</v>
      </c>
      <c r="O47" s="47">
        <f t="shared" si="8"/>
        <v>9.366568483063329</v>
      </c>
      <c r="P47" s="9"/>
    </row>
    <row r="48" spans="1:16" ht="15">
      <c r="A48" s="12"/>
      <c r="B48" s="25">
        <v>343.9</v>
      </c>
      <c r="C48" s="20" t="s">
        <v>59</v>
      </c>
      <c r="D48" s="46">
        <v>81496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81496</v>
      </c>
      <c r="O48" s="47">
        <f t="shared" si="8"/>
        <v>1.3335951562755686</v>
      </c>
      <c r="P48" s="9"/>
    </row>
    <row r="49" spans="1:16" ht="15">
      <c r="A49" s="12"/>
      <c r="B49" s="25">
        <v>344.3</v>
      </c>
      <c r="C49" s="20" t="s">
        <v>126</v>
      </c>
      <c r="D49" s="46">
        <v>30439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30439</v>
      </c>
      <c r="O49" s="47">
        <f t="shared" si="8"/>
        <v>0.498101783668794</v>
      </c>
      <c r="P49" s="9"/>
    </row>
    <row r="50" spans="1:16" ht="15">
      <c r="A50" s="12"/>
      <c r="B50" s="25">
        <v>347.2</v>
      </c>
      <c r="C50" s="20" t="s">
        <v>61</v>
      </c>
      <c r="D50" s="46">
        <v>737392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737392</v>
      </c>
      <c r="O50" s="47">
        <f t="shared" si="8"/>
        <v>12.066633938798887</v>
      </c>
      <c r="P50" s="9"/>
    </row>
    <row r="51" spans="1:16" ht="15">
      <c r="A51" s="12"/>
      <c r="B51" s="25">
        <v>347.3</v>
      </c>
      <c r="C51" s="20" t="s">
        <v>62</v>
      </c>
      <c r="D51" s="46">
        <v>0</v>
      </c>
      <c r="E51" s="46">
        <v>61858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61858</v>
      </c>
      <c r="O51" s="47">
        <f t="shared" si="8"/>
        <v>1.0122402225495009</v>
      </c>
      <c r="P51" s="9"/>
    </row>
    <row r="52" spans="1:16" ht="15">
      <c r="A52" s="12"/>
      <c r="B52" s="25">
        <v>347.4</v>
      </c>
      <c r="C52" s="20" t="s">
        <v>63</v>
      </c>
      <c r="D52" s="46">
        <v>39940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39940</v>
      </c>
      <c r="O52" s="47">
        <f t="shared" si="8"/>
        <v>0.653575519554901</v>
      </c>
      <c r="P52" s="9"/>
    </row>
    <row r="53" spans="1:16" ht="15.75">
      <c r="A53" s="29" t="s">
        <v>47</v>
      </c>
      <c r="B53" s="30"/>
      <c r="C53" s="31"/>
      <c r="D53" s="32">
        <f aca="true" t="shared" si="11" ref="D53:M53">SUM(D54:D55)</f>
        <v>719778</v>
      </c>
      <c r="E53" s="32">
        <f t="shared" si="11"/>
        <v>197269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917047</v>
      </c>
      <c r="O53" s="45">
        <f t="shared" si="8"/>
        <v>15.006496481754214</v>
      </c>
      <c r="P53" s="10"/>
    </row>
    <row r="54" spans="1:16" ht="15">
      <c r="A54" s="13"/>
      <c r="B54" s="39">
        <v>351.9</v>
      </c>
      <c r="C54" s="21" t="s">
        <v>127</v>
      </c>
      <c r="D54" s="46">
        <v>258206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258206</v>
      </c>
      <c r="O54" s="47">
        <f t="shared" si="8"/>
        <v>4.225265913925708</v>
      </c>
      <c r="P54" s="9"/>
    </row>
    <row r="55" spans="1:16" ht="15">
      <c r="A55" s="13"/>
      <c r="B55" s="39">
        <v>354</v>
      </c>
      <c r="C55" s="21" t="s">
        <v>66</v>
      </c>
      <c r="D55" s="46">
        <v>461572</v>
      </c>
      <c r="E55" s="46">
        <v>197269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658841</v>
      </c>
      <c r="O55" s="47">
        <f t="shared" si="8"/>
        <v>10.781230567828507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SUM(D57:D66)</f>
        <v>4676371</v>
      </c>
      <c r="E56" s="32">
        <f t="shared" si="12"/>
        <v>362565</v>
      </c>
      <c r="F56" s="32">
        <f t="shared" si="12"/>
        <v>3372</v>
      </c>
      <c r="G56" s="32">
        <f t="shared" si="12"/>
        <v>239282</v>
      </c>
      <c r="H56" s="32">
        <f t="shared" si="12"/>
        <v>0</v>
      </c>
      <c r="I56" s="32">
        <f t="shared" si="12"/>
        <v>133582</v>
      </c>
      <c r="J56" s="32">
        <f t="shared" si="12"/>
        <v>122535</v>
      </c>
      <c r="K56" s="32">
        <f t="shared" si="12"/>
        <v>26359545</v>
      </c>
      <c r="L56" s="32">
        <f t="shared" si="12"/>
        <v>0</v>
      </c>
      <c r="M56" s="32">
        <f t="shared" si="12"/>
        <v>0</v>
      </c>
      <c r="N56" s="32">
        <f>SUM(D56:M56)</f>
        <v>31897252</v>
      </c>
      <c r="O56" s="45">
        <f t="shared" si="8"/>
        <v>521.9645229913272</v>
      </c>
      <c r="P56" s="10"/>
    </row>
    <row r="57" spans="1:16" ht="15">
      <c r="A57" s="12"/>
      <c r="B57" s="25">
        <v>361.1</v>
      </c>
      <c r="C57" s="20" t="s">
        <v>68</v>
      </c>
      <c r="D57" s="46">
        <v>146922</v>
      </c>
      <c r="E57" s="46">
        <v>61162</v>
      </c>
      <c r="F57" s="46">
        <v>7368</v>
      </c>
      <c r="G57" s="46">
        <v>117883</v>
      </c>
      <c r="H57" s="46">
        <v>0</v>
      </c>
      <c r="I57" s="46">
        <v>180697</v>
      </c>
      <c r="J57" s="46">
        <v>39280</v>
      </c>
      <c r="K57" s="46">
        <v>893724</v>
      </c>
      <c r="L57" s="46">
        <v>0</v>
      </c>
      <c r="M57" s="46">
        <v>0</v>
      </c>
      <c r="N57" s="46">
        <f>SUM(D57:M57)</f>
        <v>1447036</v>
      </c>
      <c r="O57" s="47">
        <f t="shared" si="8"/>
        <v>23.679201440026183</v>
      </c>
      <c r="P57" s="9"/>
    </row>
    <row r="58" spans="1:16" ht="15">
      <c r="A58" s="12"/>
      <c r="B58" s="25">
        <v>361.2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1774649</v>
      </c>
      <c r="L58" s="46">
        <v>0</v>
      </c>
      <c r="M58" s="46">
        <v>0</v>
      </c>
      <c r="N58" s="46">
        <f aca="true" t="shared" si="13" ref="N58:N66">SUM(D58:M58)</f>
        <v>1774649</v>
      </c>
      <c r="O58" s="47">
        <f t="shared" si="8"/>
        <v>29.04023891343479</v>
      </c>
      <c r="P58" s="9"/>
    </row>
    <row r="59" spans="1:16" ht="15">
      <c r="A59" s="12"/>
      <c r="B59" s="25">
        <v>361.3</v>
      </c>
      <c r="C59" s="20" t="s">
        <v>70</v>
      </c>
      <c r="D59" s="46">
        <v>-79252</v>
      </c>
      <c r="E59" s="46">
        <v>-32595</v>
      </c>
      <c r="F59" s="46">
        <v>-3996</v>
      </c>
      <c r="G59" s="46">
        <v>-65377</v>
      </c>
      <c r="H59" s="46">
        <v>0</v>
      </c>
      <c r="I59" s="46">
        <v>-99089</v>
      </c>
      <c r="J59" s="46">
        <v>-21830</v>
      </c>
      <c r="K59" s="46">
        <v>13757919</v>
      </c>
      <c r="L59" s="46">
        <v>0</v>
      </c>
      <c r="M59" s="46">
        <v>0</v>
      </c>
      <c r="N59" s="46">
        <f t="shared" si="13"/>
        <v>13455780</v>
      </c>
      <c r="O59" s="47">
        <f t="shared" si="8"/>
        <v>220.18949435444281</v>
      </c>
      <c r="P59" s="9"/>
    </row>
    <row r="60" spans="1:16" ht="15">
      <c r="A60" s="12"/>
      <c r="B60" s="25">
        <v>361.4</v>
      </c>
      <c r="C60" s="20" t="s">
        <v>128</v>
      </c>
      <c r="D60" s="46">
        <v>2100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2100</v>
      </c>
      <c r="O60" s="47">
        <f t="shared" si="8"/>
        <v>0.03436426116838488</v>
      </c>
      <c r="P60" s="9"/>
    </row>
    <row r="61" spans="1:16" ht="15">
      <c r="A61" s="12"/>
      <c r="B61" s="25">
        <v>362</v>
      </c>
      <c r="C61" s="20" t="s">
        <v>72</v>
      </c>
      <c r="D61" s="46">
        <v>749105</v>
      </c>
      <c r="E61" s="46">
        <v>0</v>
      </c>
      <c r="F61" s="46">
        <v>0</v>
      </c>
      <c r="G61" s="46">
        <v>141500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890605</v>
      </c>
      <c r="O61" s="47">
        <f t="shared" si="8"/>
        <v>14.573801341842579</v>
      </c>
      <c r="P61" s="9"/>
    </row>
    <row r="62" spans="1:16" ht="15">
      <c r="A62" s="12"/>
      <c r="B62" s="25">
        <v>364</v>
      </c>
      <c r="C62" s="20" t="s">
        <v>129</v>
      </c>
      <c r="D62" s="46">
        <v>37309</v>
      </c>
      <c r="E62" s="46">
        <v>0</v>
      </c>
      <c r="F62" s="46">
        <v>0</v>
      </c>
      <c r="G62" s="46">
        <v>0</v>
      </c>
      <c r="H62" s="46">
        <v>0</v>
      </c>
      <c r="I62" s="46">
        <v>-552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36757</v>
      </c>
      <c r="O62" s="47">
        <f t="shared" si="8"/>
        <v>0.6014891179839633</v>
      </c>
      <c r="P62" s="9"/>
    </row>
    <row r="63" spans="1:16" ht="15">
      <c r="A63" s="12"/>
      <c r="B63" s="25">
        <v>365</v>
      </c>
      <c r="C63" s="20" t="s">
        <v>130</v>
      </c>
      <c r="D63" s="46">
        <v>1837</v>
      </c>
      <c r="E63" s="46">
        <v>0</v>
      </c>
      <c r="F63" s="46">
        <v>0</v>
      </c>
      <c r="G63" s="46">
        <v>45276</v>
      </c>
      <c r="H63" s="46">
        <v>0</v>
      </c>
      <c r="I63" s="46">
        <v>31988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79101</v>
      </c>
      <c r="O63" s="47">
        <f t="shared" si="8"/>
        <v>1.2944035346097202</v>
      </c>
      <c r="P63" s="9"/>
    </row>
    <row r="64" spans="1:16" ht="15">
      <c r="A64" s="12"/>
      <c r="B64" s="25">
        <v>366</v>
      </c>
      <c r="C64" s="20" t="s">
        <v>75</v>
      </c>
      <c r="D64" s="46">
        <v>0</v>
      </c>
      <c r="E64" s="46">
        <v>13907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13907</v>
      </c>
      <c r="O64" s="47">
        <f t="shared" si="8"/>
        <v>0.22757322860415644</v>
      </c>
      <c r="P64" s="9"/>
    </row>
    <row r="65" spans="1:16" ht="15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9933253</v>
      </c>
      <c r="L65" s="46">
        <v>0</v>
      </c>
      <c r="M65" s="46">
        <v>0</v>
      </c>
      <c r="N65" s="46">
        <f t="shared" si="13"/>
        <v>9933253</v>
      </c>
      <c r="O65" s="47">
        <f t="shared" si="8"/>
        <v>162.54709540173457</v>
      </c>
      <c r="P65" s="9"/>
    </row>
    <row r="66" spans="1:16" ht="15">
      <c r="A66" s="12"/>
      <c r="B66" s="25">
        <v>369.9</v>
      </c>
      <c r="C66" s="20" t="s">
        <v>77</v>
      </c>
      <c r="D66" s="46">
        <v>3818350</v>
      </c>
      <c r="E66" s="46">
        <v>320091</v>
      </c>
      <c r="F66" s="46">
        <v>0</v>
      </c>
      <c r="G66" s="46">
        <v>0</v>
      </c>
      <c r="H66" s="46">
        <v>0</v>
      </c>
      <c r="I66" s="46">
        <v>20538</v>
      </c>
      <c r="J66" s="46">
        <v>105085</v>
      </c>
      <c r="K66" s="46">
        <v>0</v>
      </c>
      <c r="L66" s="46">
        <v>0</v>
      </c>
      <c r="M66" s="46">
        <v>0</v>
      </c>
      <c r="N66" s="46">
        <f t="shared" si="13"/>
        <v>4264064</v>
      </c>
      <c r="O66" s="47">
        <f t="shared" si="8"/>
        <v>69.77686139747995</v>
      </c>
      <c r="P66" s="9"/>
    </row>
    <row r="67" spans="1:16" ht="15.75">
      <c r="A67" s="29" t="s">
        <v>48</v>
      </c>
      <c r="B67" s="30"/>
      <c r="C67" s="31"/>
      <c r="D67" s="32">
        <f aca="true" t="shared" si="14" ref="D67:M67">SUM(D68:D70)</f>
        <v>2453485</v>
      </c>
      <c r="E67" s="32">
        <f t="shared" si="14"/>
        <v>6610954</v>
      </c>
      <c r="F67" s="32">
        <f t="shared" si="14"/>
        <v>17929940</v>
      </c>
      <c r="G67" s="32">
        <f t="shared" si="14"/>
        <v>904352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27898731</v>
      </c>
      <c r="O67" s="45">
        <f t="shared" si="8"/>
        <v>456.53298969072165</v>
      </c>
      <c r="P67" s="9"/>
    </row>
    <row r="68" spans="1:16" ht="15">
      <c r="A68" s="12"/>
      <c r="B68" s="25">
        <v>381</v>
      </c>
      <c r="C68" s="20" t="s">
        <v>78</v>
      </c>
      <c r="D68" s="46">
        <v>2453485</v>
      </c>
      <c r="E68" s="46">
        <v>6083322</v>
      </c>
      <c r="F68" s="46">
        <v>2479400</v>
      </c>
      <c r="G68" s="46">
        <v>904352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11920559</v>
      </c>
      <c r="O68" s="47">
        <f t="shared" si="8"/>
        <v>195.06723940435282</v>
      </c>
      <c r="P68" s="9"/>
    </row>
    <row r="69" spans="1:16" ht="15">
      <c r="A69" s="12"/>
      <c r="B69" s="25">
        <v>383</v>
      </c>
      <c r="C69" s="20" t="s">
        <v>96</v>
      </c>
      <c r="D69" s="46">
        <v>0</v>
      </c>
      <c r="E69" s="46">
        <v>527632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527632</v>
      </c>
      <c r="O69" s="47">
        <f>(N69/O$73)</f>
        <v>8.634135166093929</v>
      </c>
      <c r="P69" s="9"/>
    </row>
    <row r="70" spans="1:16" ht="15.75" thickBot="1">
      <c r="A70" s="12"/>
      <c r="B70" s="25">
        <v>384</v>
      </c>
      <c r="C70" s="20" t="s">
        <v>79</v>
      </c>
      <c r="D70" s="46">
        <v>0</v>
      </c>
      <c r="E70" s="46">
        <v>0</v>
      </c>
      <c r="F70" s="46">
        <v>15450540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15450540</v>
      </c>
      <c r="O70" s="47">
        <f>(N70/O$73)</f>
        <v>252.8316151202749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5" ref="D71:M71">SUM(D5,D15,D20,D39,D53,D56,D67)</f>
        <v>47669273</v>
      </c>
      <c r="E71" s="15">
        <f t="shared" si="15"/>
        <v>24601033</v>
      </c>
      <c r="F71" s="15">
        <f t="shared" si="15"/>
        <v>18199207</v>
      </c>
      <c r="G71" s="15">
        <f t="shared" si="15"/>
        <v>2050954</v>
      </c>
      <c r="H71" s="15">
        <f t="shared" si="15"/>
        <v>0</v>
      </c>
      <c r="I71" s="15">
        <f t="shared" si="15"/>
        <v>28647626</v>
      </c>
      <c r="J71" s="15">
        <f t="shared" si="15"/>
        <v>4880993</v>
      </c>
      <c r="K71" s="15">
        <f t="shared" si="15"/>
        <v>27407147</v>
      </c>
      <c r="L71" s="15">
        <f t="shared" si="15"/>
        <v>0</v>
      </c>
      <c r="M71" s="15">
        <f t="shared" si="15"/>
        <v>0</v>
      </c>
      <c r="N71" s="15">
        <f>SUM(D71:M71)</f>
        <v>153456233</v>
      </c>
      <c r="O71" s="38">
        <f>(N71/O$73)</f>
        <v>2511.147651775487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131</v>
      </c>
      <c r="M73" s="48"/>
      <c r="N73" s="48"/>
      <c r="O73" s="43">
        <v>61110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2022-06-15T20:31:44Z</cp:lastPrinted>
  <dcterms:created xsi:type="dcterms:W3CDTF">2000-08-31T21:26:31Z</dcterms:created>
  <dcterms:modified xsi:type="dcterms:W3CDTF">2022-06-15T20:31:51Z</dcterms:modified>
  <cp:category/>
  <cp:version/>
  <cp:contentType/>
  <cp:contentStatus/>
</cp:coreProperties>
</file>